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zdybayeva.m\Desktop\ФО 9 мес 2021\"/>
    </mc:Choice>
  </mc:AlternateContent>
  <xr:revisionPtr revIDLastSave="0" documentId="8_{2823BE51-4CA7-4C37-9DCD-76EE2D577DF6}" xr6:coauthVersionLast="47" xr6:coauthVersionMax="47" xr10:uidLastSave="{00000000-0000-0000-0000-000000000000}"/>
  <bookViews>
    <workbookView xWindow="-120" yWindow="-120" windowWidth="29040" windowHeight="15840" activeTab="3" xr2:uid="{12C5FF22-40DC-4DBC-9282-8C1FB0EB83B5}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метод'!$A$1:$D$201</definedName>
    <definedName name="_xlnm.Print_Area" localSheetId="0">FP!$A$1:$E$95</definedName>
    <definedName name="_xlnm.Print_Area" localSheetId="1">IS!$A$1:$E$264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D13" i="4"/>
  <c r="D35" i="2"/>
  <c r="C35" i="2"/>
  <c r="E10" i="4"/>
  <c r="D20" i="4"/>
  <c r="B20" i="4"/>
  <c r="E17" i="4"/>
  <c r="E16" i="4"/>
  <c r="E18" i="4"/>
  <c r="E15" i="4"/>
  <c r="E20" i="4" s="1"/>
  <c r="C13" i="4"/>
  <c r="B13" i="4"/>
  <c r="C12" i="4"/>
  <c r="E12" i="4" s="1"/>
  <c r="E7" i="4"/>
  <c r="C28" i="3"/>
  <c r="C18" i="3"/>
  <c r="D28" i="3"/>
  <c r="D24" i="3"/>
  <c r="C24" i="3"/>
  <c r="D10" i="2"/>
  <c r="D20" i="2" s="1"/>
  <c r="D26" i="2" s="1"/>
  <c r="D31" i="2" s="1"/>
  <c r="D33" i="2" s="1"/>
  <c r="C10" i="2"/>
  <c r="D34" i="1"/>
  <c r="D40" i="1" s="1"/>
  <c r="D88" i="1"/>
  <c r="C88" i="1"/>
  <c r="D75" i="1"/>
  <c r="C75" i="1"/>
  <c r="D48" i="1"/>
  <c r="C48" i="1"/>
  <c r="C34" i="1"/>
  <c r="C40" i="1" s="1"/>
  <c r="C97" i="1" s="1"/>
  <c r="C20" i="1"/>
  <c r="D20" i="1"/>
  <c r="E13" i="4" l="1"/>
  <c r="C20" i="4"/>
  <c r="D18" i="3"/>
  <c r="D29" i="3" s="1"/>
  <c r="D31" i="3" s="1"/>
  <c r="C29" i="3"/>
  <c r="C31" i="3" s="1"/>
  <c r="C20" i="2"/>
  <c r="C26" i="2" s="1"/>
  <c r="C31" i="2" s="1"/>
  <c r="C33" i="2" s="1"/>
  <c r="D43" i="1"/>
  <c r="C43" i="1"/>
  <c r="C58" i="1"/>
  <c r="C64" i="1" s="1"/>
  <c r="C91" i="1" s="1"/>
  <c r="D58" i="1"/>
  <c r="D64" i="1" s="1"/>
  <c r="D91" i="1" s="1"/>
  <c r="D94" i="1" s="1"/>
  <c r="C94" i="1" l="1"/>
</calcChain>
</file>

<file path=xl/sharedStrings.xml><?xml version="1.0" encoding="utf-8"?>
<sst xmlns="http://schemas.openxmlformats.org/spreadsheetml/2006/main" count="128" uniqueCount="102">
  <si>
    <t>АО "АзияАгроФуд"</t>
  </si>
  <si>
    <t>ПРОМЕЖУТОЧНЫЙ СОКРАЩЁННЫЙ КОНСОЛИДИРОВАННЫЙ ОТЧЁТ О ФИНАНСОВОМ ПОЛОЖЕНИИ</t>
  </si>
  <si>
    <t>По состоянию на 30 сентября 2021 года</t>
  </si>
  <si>
    <t>в тыс.тенге</t>
  </si>
  <si>
    <t>Прим.</t>
  </si>
  <si>
    <t xml:space="preserve"> 2021 года (неаудировано)</t>
  </si>
  <si>
    <t xml:space="preserve"> 2020 года (аудировано)</t>
  </si>
  <si>
    <t>АКТИВЫ</t>
  </si>
  <si>
    <t>Внеоборотные активы</t>
  </si>
  <si>
    <t>Основные средства</t>
  </si>
  <si>
    <t>Инвестиционное имущество</t>
  </si>
  <si>
    <t>Нематериальные активы</t>
  </si>
  <si>
    <t>Биологические активы</t>
  </si>
  <si>
    <t>Депозиты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</si>
  <si>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</si>
  <si>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</si>
  <si>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</si>
  <si>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</si>
  <si>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</si>
  <si>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</si>
  <si>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Предоплата по прочим налогам и обязательным платежам</t>
  </si>
  <si>
    <t>Прочие финансовые активы</t>
  </si>
  <si>
    <t>Депозиты и вклады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</si>
  <si>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</si>
  <si>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</si>
  <si>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</si>
  <si>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</si>
  <si>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</si>
  <si>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</si>
  <si>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</si>
  <si>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Прочий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</si>
  <si>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</si>
  <si>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</si>
  <si>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</si>
  <si>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</si>
  <si>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</si>
  <si>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</si>
  <si>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Долгосрочная кредиторская задолженность</t>
  </si>
  <si>
    <t>Обязательство по аренде</t>
  </si>
  <si>
    <t>Отложенные налоговые обязательства</t>
  </si>
  <si>
    <t>Обязательства по вознаграждению работникам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</si>
  <si>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</si>
  <si>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</si>
  <si>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</si>
  <si>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</si>
  <si>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Подоходный налог к уплате</t>
  </si>
  <si>
    <t>Задолженность по прочим налогам и обязательным платежам</t>
  </si>
  <si>
    <t>Итого краткосрочных обязательств</t>
  </si>
  <si>
    <t>ВСЕГО КАПИТАЛ И ОБЯЗАТЕЛЬСТВА</t>
  </si>
  <si>
    <t>ПРОМЕЖУТОЧНЫЙ СОКРАЩЁННЫЙ КОНСОЛИДИРОВАННЫЙ ОТЧЁТ О СОВОКУПНОМ ДОХОДЕ</t>
  </si>
  <si>
    <t>За девять месяцев, закончившихся 30 сентября 2021 года</t>
  </si>
  <si>
    <t xml:space="preserve"> 2020 года (неаудировано)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</si>
  <si>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</si>
  <si>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</si>
  <si>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</si>
  <si>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</si>
  <si>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</si>
  <si>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Доходы от курсовой разницы, нетто</t>
  </si>
  <si>
    <t>Убытки от изменения стоимости финансовых обязательств, оцениваемых через прибыли или убыток</t>
  </si>
  <si>
    <t>Прочие доходы, нетто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</si>
  <si>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</si>
  <si>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</si>
  <si>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</si>
  <si>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</si>
  <si>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</si>
  <si>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</si>
  <si>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</si>
  <si>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</si>
  <si>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</si>
  <si>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</si>
  <si>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ПРОМЕЖУТОЧНЫЙ СОКРАЩЁННЫЙ КОНСОЛИДИРОВАННЫЙ ОТЧЁТ О ДВИЖЕНИИ ДЕНЕЖНЫХ СРЕДСТВ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</si>
  <si>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</si>
  <si>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</si>
  <si>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</si>
  <si>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</si>
  <si>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 xml:space="preserve"> </t>
  </si>
  <si>
    <t>Выплата налогов</t>
  </si>
  <si>
    <t>Проценты выплаченные</t>
  </si>
  <si>
    <t>Подоходный налог выплаченный</t>
  </si>
  <si>
    <t>Денежные потоки от операционной деятельности</t>
  </si>
  <si>
    <t>Инвестиционная деятельность</t>
  </si>
  <si>
    <t>Размещение депозитов и вкладов</t>
  </si>
  <si>
    <t>Прочее поступление выбытие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</si>
  <si>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</si>
  <si>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</si>
  <si>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</si>
  <si>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</si>
  <si>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</si>
  <si>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</si>
  <si>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</si>
  <si>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</si>
  <si>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</si>
  <si>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>ПРОМЕЖУТОЧНЫЙ СОКРАЩЁННЫЙ КОНСОЛИДИРОВАННЫЙ ОТЧЁТ ОБ ИЗМЕНЕНИЯХ В КАПИТАЛЕ</t>
  </si>
  <si>
    <t>Акционерный капитал</t>
  </si>
  <si>
    <t>На 1 января 2020 года(аудировано)</t>
  </si>
  <si>
    <t>Чистая прибыль за отчетный период(неаудировано)</t>
  </si>
  <si>
    <t>Прочий совокупный доход (неаудировано)</t>
  </si>
  <si>
    <t>-</t>
  </si>
  <si>
    <t>Итого совокупный доход (неаудировано)</t>
  </si>
  <si>
    <t>На 30 сентября 2020 года(неаудировано)</t>
  </si>
  <si>
    <t>На 1 января 2021 года(аудировано)</t>
  </si>
  <si>
    <t xml:space="preserve"> На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</si>
</sst>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theme="1"/>
      <name val="Arial "/>
      <charset val="204"/>
    </font>
    <font>
      <sz val="10"/>
      <color theme="1"/>
      <name val="Trebuchet MS"/>
      <family val="2"/>
      <charset val="204"/>
    </font>
    <font>
      <b/>
      <sz val="9"/>
      <color theme="1"/>
      <name val="Arial "/>
      <charset val="204"/>
    </font>
    <font>
      <b/>
      <sz val="9"/>
      <color theme="1"/>
      <name val="Arial"/>
      <family val="2"/>
      <charset val="204"/>
    </font>
    <font>
      <sz val="9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22" fillId="0" borderId="0"/>
    <xf numFmtId="0" fontId="1" fillId="0" borderId="0"/>
  </cellStyleXfs>
  <cellXfs count="99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10" fillId="2" borderId="0" xfId="1" applyFont="1" applyFill="1" applyAlignment="1">
      <alignment wrapText="1"/>
    </xf>
    <xf numFmtId="0" fontId="12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12" fillId="2" borderId="0" xfId="1" applyFont="1" applyFill="1" applyAlignment="1">
      <alignment wrapText="1"/>
    </xf>
    <xf numFmtId="0" fontId="9" fillId="2" borderId="0" xfId="1" applyFont="1" applyFill="1"/>
    <xf numFmtId="0" fontId="8" fillId="2" borderId="1" xfId="1" applyFont="1" applyFill="1" applyBorder="1" applyAlignment="1">
      <alignment wrapText="1"/>
    </xf>
    <xf numFmtId="0" fontId="0" fillId="0" borderId="1" xfId="0" applyBorder="1"/>
    <xf numFmtId="0" fontId="2" fillId="3" borderId="0" xfId="1" applyFont="1" applyFill="1"/>
    <xf numFmtId="0" fontId="13" fillId="2" borderId="0" xfId="1" applyFont="1" applyFill="1" applyAlignment="1">
      <alignment wrapText="1"/>
    </xf>
    <xf numFmtId="0" fontId="13" fillId="2" borderId="0" xfId="1" applyFont="1" applyFill="1"/>
    <xf numFmtId="0" fontId="12" fillId="2" borderId="2" xfId="1" applyFont="1" applyFill="1" applyBorder="1" applyAlignment="1">
      <alignment wrapText="1"/>
    </xf>
    <xf numFmtId="0" fontId="2" fillId="0" borderId="0" xfId="1" applyFont="1" applyFill="1"/>
    <xf numFmtId="0" fontId="3" fillId="0" borderId="0" xfId="1" applyFont="1" applyFill="1"/>
    <xf numFmtId="0" fontId="5" fillId="0" borderId="0" xfId="1" applyFont="1" applyFill="1"/>
    <xf numFmtId="0" fontId="5" fillId="0" borderId="1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164" fontId="8" fillId="0" borderId="0" xfId="2" applyNumberFormat="1" applyFont="1" applyFill="1"/>
    <xf numFmtId="0" fontId="9" fillId="0" borderId="1" xfId="1" applyFont="1" applyFill="1" applyBorder="1"/>
    <xf numFmtId="164" fontId="5" fillId="0" borderId="0" xfId="1" applyNumberFormat="1" applyFont="1" applyFill="1"/>
    <xf numFmtId="0" fontId="0" fillId="0" borderId="0" xfId="0" applyFill="1"/>
    <xf numFmtId="3" fontId="9" fillId="0" borderId="0" xfId="1" applyNumberFormat="1" applyFont="1" applyFill="1"/>
    <xf numFmtId="164" fontId="8" fillId="0" borderId="1" xfId="2" applyNumberFormat="1" applyFont="1" applyFill="1" applyBorder="1"/>
    <xf numFmtId="164" fontId="2" fillId="0" borderId="0" xfId="1" applyNumberFormat="1" applyFont="1" applyFill="1"/>
    <xf numFmtId="165" fontId="2" fillId="0" borderId="0" xfId="1" applyNumberFormat="1" applyFont="1" applyFill="1"/>
    <xf numFmtId="0" fontId="7" fillId="2" borderId="0" xfId="1" applyFont="1" applyFill="1" applyAlignment="1">
      <alignment horizontal="right"/>
    </xf>
    <xf numFmtId="0" fontId="14" fillId="0" borderId="0" xfId="0" applyFont="1"/>
    <xf numFmtId="0" fontId="5" fillId="2" borderId="1" xfId="1" applyFont="1" applyFill="1" applyBorder="1"/>
    <xf numFmtId="0" fontId="15" fillId="0" borderId="1" xfId="1" applyFont="1" applyBorder="1" applyAlignment="1">
      <alignment horizontal="right" wrapText="1"/>
    </xf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7" fillId="2" borderId="0" xfId="3" applyFont="1" applyFill="1" applyAlignment="1">
      <alignment wrapText="1"/>
    </xf>
    <xf numFmtId="0" fontId="17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2" fillId="2" borderId="0" xfId="4" applyFont="1" applyFill="1" applyAlignment="1">
      <alignment wrapText="1"/>
    </xf>
    <xf numFmtId="0" fontId="15" fillId="0" borderId="1" xfId="1" applyFont="1" applyFill="1" applyBorder="1" applyAlignment="1">
      <alignment horizontal="right" wrapText="1"/>
    </xf>
    <xf numFmtId="164" fontId="16" fillId="0" borderId="0" xfId="2" applyNumberFormat="1" applyFont="1" applyFill="1" applyAlignment="1">
      <alignment horizontal="right"/>
    </xf>
    <xf numFmtId="0" fontId="9" fillId="0" borderId="1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0" fontId="3" fillId="2" borderId="0" xfId="1" applyFont="1" applyFill="1"/>
    <xf numFmtId="0" fontId="0" fillId="0" borderId="0" xfId="0"/>
    <xf numFmtId="0" fontId="5" fillId="2" borderId="0" xfId="1" applyFont="1" applyFill="1" applyAlignment="1">
      <alignment horizontal="right"/>
    </xf>
    <xf numFmtId="0" fontId="5" fillId="2" borderId="1" xfId="1" applyFont="1" applyFill="1" applyBorder="1" applyAlignment="1">
      <alignment horizontal="right"/>
    </xf>
    <xf numFmtId="0" fontId="10" fillId="2" borderId="0" xfId="4" applyFont="1" applyFill="1" applyAlignment="1">
      <alignment wrapText="1"/>
    </xf>
    <xf numFmtId="0" fontId="13" fillId="2" borderId="0" xfId="4" applyFont="1" applyFill="1"/>
    <xf numFmtId="0" fontId="13" fillId="0" borderId="0" xfId="1" applyFont="1"/>
    <xf numFmtId="0" fontId="8" fillId="2" borderId="0" xfId="3" applyFill="1" applyAlignment="1">
      <alignment wrapText="1"/>
    </xf>
    <xf numFmtId="166" fontId="8" fillId="0" borderId="0" xfId="1" applyNumberFormat="1" applyFont="1"/>
    <xf numFmtId="0" fontId="13" fillId="2" borderId="0" xfId="3" applyFont="1" applyFill="1" applyAlignment="1">
      <alignment wrapText="1"/>
    </xf>
    <xf numFmtId="0" fontId="11" fillId="2" borderId="0" xfId="1" applyFont="1" applyFill="1" applyAlignment="1">
      <alignment horizontal="center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0" fontId="13" fillId="2" borderId="3" xfId="1" applyFont="1" applyFill="1" applyBorder="1"/>
    <xf numFmtId="166" fontId="10" fillId="0" borderId="3" xfId="1" applyNumberFormat="1" applyFont="1" applyBorder="1"/>
    <xf numFmtId="0" fontId="5" fillId="2" borderId="1" xfId="3" applyFont="1" applyFill="1" applyBorder="1" applyAlignment="1">
      <alignment wrapText="1"/>
    </xf>
    <xf numFmtId="166" fontId="5" fillId="0" borderId="1" xfId="1" applyNumberFormat="1" applyFont="1" applyBorder="1"/>
    <xf numFmtId="0" fontId="5" fillId="2" borderId="0" xfId="3" applyFont="1" applyFill="1" applyAlignment="1">
      <alignment wrapText="1"/>
    </xf>
    <xf numFmtId="166" fontId="5" fillId="0" borderId="3" xfId="1" applyNumberFormat="1" applyFont="1" applyBorder="1"/>
    <xf numFmtId="0" fontId="5" fillId="2" borderId="3" xfId="1" applyFont="1" applyFill="1" applyBorder="1"/>
    <xf numFmtId="166" fontId="8" fillId="0" borderId="3" xfId="1" applyNumberFormat="1" applyFont="1" applyBorder="1"/>
    <xf numFmtId="0" fontId="13" fillId="2" borderId="0" xfId="4" applyFont="1" applyFill="1" applyAlignment="1">
      <alignment wrapText="1"/>
    </xf>
    <xf numFmtId="0" fontId="18" fillId="0" borderId="0" xfId="1" applyFont="1" applyAlignment="1">
      <alignment wrapText="1"/>
    </xf>
    <xf numFmtId="0" fontId="8" fillId="0" borderId="0" xfId="4"/>
    <xf numFmtId="166" fontId="19" fillId="0" borderId="0" xfId="1" applyNumberFormat="1" applyFont="1"/>
    <xf numFmtId="166" fontId="2" fillId="0" borderId="0" xfId="1" applyNumberFormat="1" applyFont="1"/>
    <xf numFmtId="0" fontId="1" fillId="0" borderId="0" xfId="1"/>
    <xf numFmtId="0" fontId="20" fillId="2" borderId="0" xfId="1" applyFont="1" applyFill="1" applyAlignment="1">
      <alignment horizontal="center"/>
    </xf>
    <xf numFmtId="0" fontId="1" fillId="2" borderId="0" xfId="1" applyFill="1"/>
    <xf numFmtId="0" fontId="21" fillId="0" borderId="1" xfId="1" applyFont="1" applyBorder="1" applyAlignment="1">
      <alignment horizontal="center" wrapText="1"/>
    </xf>
    <xf numFmtId="0" fontId="23" fillId="2" borderId="0" xfId="5" applyFont="1" applyFill="1" applyAlignment="1">
      <alignment wrapText="1"/>
    </xf>
    <xf numFmtId="164" fontId="24" fillId="0" borderId="0" xfId="2" applyNumberFormat="1" applyFont="1"/>
    <xf numFmtId="0" fontId="25" fillId="2" borderId="1" xfId="5" applyFont="1" applyFill="1" applyBorder="1"/>
    <xf numFmtId="0" fontId="25" fillId="0" borderId="1" xfId="6" applyFont="1" applyBorder="1"/>
    <xf numFmtId="0" fontId="25" fillId="2" borderId="0" xfId="5" applyFont="1" applyFill="1"/>
    <xf numFmtId="0" fontId="25" fillId="0" borderId="0" xfId="6" applyFont="1"/>
    <xf numFmtId="0" fontId="25" fillId="2" borderId="0" xfId="5" applyFont="1" applyFill="1" applyAlignment="1">
      <alignment wrapText="1"/>
    </xf>
    <xf numFmtId="164" fontId="26" fillId="0" borderId="0" xfId="2" applyNumberFormat="1" applyFont="1"/>
    <xf numFmtId="164" fontId="26" fillId="0" borderId="0" xfId="2" applyNumberFormat="1" applyFont="1" applyAlignment="1">
      <alignment horizontal="right"/>
    </xf>
    <xf numFmtId="0" fontId="23" fillId="2" borderId="3" xfId="5" applyFont="1" applyFill="1" applyBorder="1" applyAlignment="1">
      <alignment wrapText="1"/>
    </xf>
    <xf numFmtId="164" fontId="26" fillId="0" borderId="3" xfId="2" applyNumberFormat="1" applyFont="1" applyBorder="1"/>
    <xf numFmtId="0" fontId="23" fillId="2" borderId="2" xfId="5" applyFont="1" applyFill="1" applyBorder="1"/>
    <xf numFmtId="0" fontId="25" fillId="0" borderId="2" xfId="6" applyFont="1" applyBorder="1"/>
    <xf numFmtId="0" fontId="20" fillId="0" borderId="0" xfId="1" applyFont="1" applyAlignment="1">
      <alignment horizontal="center"/>
    </xf>
  </cellXfs>
  <cellStyles count="7">
    <cellStyle name="Normal 3" xfId="5" xr:uid="{21D9F134-6D9A-4C90-B081-960530BFB470}"/>
    <cellStyle name="Обычный" xfId="0" builtinId="0"/>
    <cellStyle name="Обычный 2" xfId="2" xr:uid="{99597FF5-1B04-4B5B-912F-5EC2648FA78B}"/>
    <cellStyle name="Обычный 26" xfId="3" xr:uid="{6518DA0B-B63E-4EEF-84B6-130CF681B82C}"/>
    <cellStyle name="Обычный 3" xfId="1" xr:uid="{8426AED7-6C0F-437F-A6C5-9B8B3083E3B0}"/>
    <cellStyle name="Обычный 3 3" xfId="6" xr:uid="{97A3EDC6-7B3E-48C8-8437-6971456715ED}"/>
    <cellStyle name="Обычный 5" xfId="4" xr:uid="{3B3688DA-BD26-4779-8518-1504B39F8F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7503-5D29-497E-AD95-554E6D794907}">
  <sheetPr>
    <tabColor rgb="FFFFFF00"/>
    <pageSetUpPr fitToPage="1"/>
  </sheetPr>
  <dimension ref="A1:K120"/>
  <sheetViews>
    <sheetView view="pageBreakPreview" zoomScale="90" zoomScaleNormal="100" zoomScaleSheetLayoutView="90" workbookViewId="0">
      <selection activeCell="C97" sqref="C97"/>
    </sheetView>
  </sheetViews>
  <sheetFormatPr defaultRowHeight="15"/>
  <cols>
    <col min="1" max="1" width="43.140625" customWidth="1"/>
    <col min="2" max="2" width="8.28515625" customWidth="1"/>
    <col min="3" max="3" width="16" style="32" customWidth="1"/>
    <col min="4" max="4" width="21.28515625" style="32" customWidth="1"/>
    <col min="6" max="6" width="5.85546875" customWidth="1"/>
  </cols>
  <sheetData>
    <row r="1" spans="1:11">
      <c r="A1" s="1"/>
      <c r="B1" s="1"/>
      <c r="C1" s="23"/>
      <c r="D1" s="23"/>
      <c r="E1" s="1"/>
      <c r="F1" s="1"/>
    </row>
    <row r="2" spans="1:11">
      <c r="A2" s="3" t="s">
        <v>0</v>
      </c>
      <c r="C2" s="24"/>
      <c r="D2" s="24"/>
      <c r="E2" s="3"/>
      <c r="F2" s="3"/>
      <c r="G2" s="1"/>
      <c r="H2" s="1"/>
      <c r="I2" s="1"/>
      <c r="J2" s="1"/>
      <c r="K2" s="1"/>
    </row>
    <row r="3" spans="1:11">
      <c r="A3" s="3" t="s">
        <v>1</v>
      </c>
      <c r="B3" s="3"/>
      <c r="C3" s="24"/>
      <c r="D3" s="24"/>
      <c r="E3" s="3"/>
      <c r="F3" s="3"/>
      <c r="G3" s="1"/>
      <c r="H3" s="1"/>
      <c r="I3" s="1"/>
      <c r="J3" s="1"/>
      <c r="K3" s="1"/>
    </row>
    <row r="4" spans="1:11">
      <c r="A4" s="3" t="s">
        <v>2</v>
      </c>
      <c r="B4" s="3"/>
      <c r="C4" s="24"/>
      <c r="D4" s="24"/>
      <c r="E4" s="3"/>
      <c r="F4" s="3"/>
      <c r="G4" s="1"/>
      <c r="H4" s="1"/>
      <c r="I4" s="1"/>
      <c r="J4" s="1"/>
      <c r="K4" s="1"/>
    </row>
    <row r="5" spans="1:11" ht="6.75" customHeight="1">
      <c r="A5" s="5"/>
      <c r="B5" s="1"/>
      <c r="C5" s="23"/>
      <c r="D5" s="23"/>
      <c r="E5" s="1"/>
      <c r="F5" s="1"/>
      <c r="G5" s="1"/>
      <c r="H5" s="1"/>
      <c r="I5" s="1"/>
      <c r="J5" s="1"/>
      <c r="K5" s="1"/>
    </row>
    <row r="6" spans="1:11" ht="3.75" customHeight="1">
      <c r="A6" s="1"/>
      <c r="B6" s="1"/>
      <c r="C6" s="25"/>
      <c r="D6" s="23"/>
      <c r="E6" s="1"/>
      <c r="F6" s="1"/>
      <c r="G6" s="1"/>
      <c r="H6" s="1"/>
      <c r="I6" s="1"/>
      <c r="J6" s="1"/>
      <c r="K6" s="1"/>
    </row>
    <row r="7" spans="1:11" ht="28.5" customHeight="1">
      <c r="A7" s="6" t="s">
        <v>3</v>
      </c>
      <c r="B7" s="7" t="s">
        <v>4</v>
      </c>
      <c r="C7" s="26" t="s">
        <v>5</v>
      </c>
      <c r="D7" s="26" t="s">
        <v>6</v>
      </c>
      <c r="E7" s="1"/>
      <c r="F7" s="1"/>
      <c r="G7" s="1"/>
      <c r="H7" s="1"/>
      <c r="I7" s="1"/>
      <c r="J7" s="1"/>
      <c r="K7" s="1"/>
    </row>
    <row r="8" spans="1:11" ht="6.75" hidden="1" customHeight="1">
      <c r="A8" s="8"/>
      <c r="B8" s="9"/>
      <c r="C8" s="27"/>
      <c r="D8" s="27"/>
      <c r="E8" s="1"/>
      <c r="F8" s="1"/>
      <c r="G8" s="1"/>
      <c r="H8" s="1"/>
      <c r="I8" s="1"/>
      <c r="J8" s="1"/>
      <c r="K8" s="1"/>
    </row>
    <row r="9" spans="1:11" ht="14.25" customHeight="1">
      <c r="A9" s="11" t="s">
        <v>7</v>
      </c>
      <c r="B9" s="9"/>
      <c r="C9" s="28"/>
      <c r="D9" s="28"/>
      <c r="E9" s="1"/>
      <c r="F9" s="1"/>
      <c r="G9" s="1"/>
      <c r="H9" s="1"/>
      <c r="I9" s="1"/>
      <c r="J9" s="1"/>
      <c r="K9" s="1"/>
    </row>
    <row r="10" spans="1:11" ht="7.5" hidden="1" customHeight="1">
      <c r="A10" s="8"/>
      <c r="B10" s="9"/>
      <c r="C10" s="28"/>
      <c r="D10" s="28"/>
      <c r="E10" s="1"/>
      <c r="F10" s="1"/>
      <c r="G10" s="1"/>
      <c r="H10" s="1"/>
      <c r="I10" s="1"/>
      <c r="J10" s="1"/>
      <c r="K10" s="1"/>
    </row>
    <row r="11" spans="1:11" ht="12.75" customHeight="1">
      <c r="A11" s="11" t="s">
        <v>8</v>
      </c>
      <c r="B11" s="9"/>
      <c r="C11" s="29"/>
      <c r="D11" s="28"/>
      <c r="E11" s="1"/>
      <c r="F11" s="1"/>
      <c r="G11" s="1"/>
      <c r="H11" s="1"/>
      <c r="I11" s="1"/>
      <c r="J11" s="1"/>
      <c r="K11" s="1"/>
    </row>
    <row r="12" spans="1:11" ht="14.25" customHeight="1">
      <c r="A12" s="8" t="s">
        <v>9</v>
      </c>
      <c r="B12" s="9">
        <v>12</v>
      </c>
      <c r="C12" s="29">
        <v>10486565</v>
      </c>
      <c r="D12" s="29">
        <v>9954476</v>
      </c>
      <c r="E12" s="1"/>
      <c r="F12" s="1"/>
      <c r="G12" s="1"/>
      <c r="H12" s="1"/>
      <c r="I12" s="1"/>
      <c r="J12" s="1"/>
      <c r="K12" s="1"/>
    </row>
    <row r="13" spans="1:11" ht="14.25" customHeight="1">
      <c r="A13" s="8" t="s">
        <v>10</v>
      </c>
      <c r="B13" s="9"/>
      <c r="C13" s="29">
        <v>0</v>
      </c>
      <c r="D13" s="29">
        <v>0</v>
      </c>
      <c r="E13" s="1"/>
      <c r="F13" s="1"/>
      <c r="G13" s="1"/>
      <c r="H13" s="1"/>
      <c r="I13" s="1"/>
      <c r="J13" s="1"/>
      <c r="K13" s="1"/>
    </row>
    <row r="14" spans="1:11" ht="14.25" customHeight="1">
      <c r="A14" s="8" t="s">
        <v>11</v>
      </c>
      <c r="B14" s="9"/>
      <c r="C14" s="29">
        <v>3605</v>
      </c>
      <c r="D14" s="29">
        <v>4802</v>
      </c>
      <c r="E14" s="1"/>
      <c r="F14" s="1"/>
      <c r="G14" s="1"/>
      <c r="H14" s="1"/>
      <c r="I14" s="1"/>
      <c r="J14" s="1"/>
      <c r="K14" s="1"/>
    </row>
    <row r="15" spans="1:11" ht="14.25" customHeight="1">
      <c r="A15" s="8" t="s">
        <v>12</v>
      </c>
      <c r="B15" s="9">
        <v>15</v>
      </c>
      <c r="C15" s="29">
        <v>2022594</v>
      </c>
      <c r="D15" s="29">
        <v>1238773</v>
      </c>
      <c r="E15" s="1"/>
      <c r="F15" s="1"/>
      <c r="G15" s="1"/>
      <c r="H15" s="1"/>
      <c r="I15" s="1"/>
      <c r="J15" s="1"/>
      <c r="K15" s="1"/>
    </row>
    <row r="16" spans="1:11" ht="14.25" customHeight="1">
      <c r="A16" s="8" t="s">
        <v>13</v>
      </c>
      <c r="B16" s="9"/>
      <c r="C16" s="29">
        <v>0</v>
      </c>
      <c r="D16" s="29">
        <v>2040000</v>
      </c>
      <c r="E16" s="1"/>
      <c r="F16" s="1"/>
      <c r="G16" s="1"/>
      <c r="H16" s="1"/>
      <c r="I16" s="1"/>
      <c r="J16" s="1"/>
      <c r="K16" s="1"/>
    </row>
    <row r="17" spans="1:11" ht="14.25" customHeight="1">
      <c r="A17" s="8" t="s">
        <v>14</v>
      </c>
      <c r="B17" s="9"/>
      <c r="C17" s="29">
        <v>35652</v>
      </c>
      <c r="D17" s="29">
        <v>1051</v>
      </c>
      <c r="E17" s="1"/>
      <c r="F17" s="1"/>
      <c r="G17" s="1"/>
      <c r="H17" s="1"/>
      <c r="I17" s="1"/>
      <c r="J17" s="1"/>
      <c r="K17" s="1"/>
    </row>
    <row r="18" spans="1:11" ht="6" customHeight="1">
      <c r="A18" s="12"/>
      <c r="B18" s="13"/>
      <c r="C18" s="30"/>
      <c r="D18" s="30"/>
      <c r="E18" s="1"/>
      <c r="F18" s="1"/>
      <c r="G18" s="1"/>
      <c r="H18" s="1"/>
      <c r="I18" s="1"/>
      <c r="J18" s="1"/>
      <c r="K18" s="1"/>
    </row>
    <row r="19" spans="1:11" ht="7.5" customHeight="1">
      <c r="A19" s="15"/>
      <c r="B19" s="9"/>
      <c r="C19" s="28"/>
      <c r="D19" s="28"/>
      <c r="E19" s="1"/>
      <c r="F19" s="1"/>
      <c r="G19" s="1"/>
      <c r="H19" s="1"/>
      <c r="I19" s="1"/>
      <c r="J19" s="1"/>
      <c r="K19" s="1"/>
    </row>
    <row r="20" spans="1:11" ht="11.25" customHeight="1">
      <c r="A20" s="11" t="s">
        <v>15</v>
      </c>
      <c r="B20" s="9"/>
      <c r="C20" s="31">
        <f>SUM(C12:C17)</f>
        <v>12548416</v>
      </c>
      <c r="D20" s="31">
        <f>SUM(D12:D17)</f>
        <v>13239102</v>
      </c>
      <c r="E20" s="1"/>
      <c r="F20" s="1"/>
      <c r="G20" s="1"/>
      <c r="H20" s="1"/>
      <c r="I20" s="1"/>
      <c r="J20" s="1"/>
      <c r="K20" s="1"/>
    </row>
    <row r="21" spans="1:11" ht="5.25" customHeight="1">
      <c r="A21" s="12"/>
      <c r="B21" s="13"/>
      <c r="C21" s="30"/>
      <c r="D21" s="30"/>
      <c r="E21" s="1"/>
      <c r="F21" s="1"/>
      <c r="G21" s="1"/>
      <c r="H21" s="1"/>
      <c r="I21" s="1"/>
      <c r="J21" s="1"/>
      <c r="K21" s="1"/>
    </row>
    <row r="22" spans="1:11" ht="7.5" customHeight="1">
      <c r="A22" s="15"/>
      <c r="B22" s="9"/>
      <c r="C22" s="28"/>
      <c r="D22" s="28"/>
      <c r="E22" s="1"/>
      <c r="F22" s="1"/>
      <c r="G22" s="1"/>
      <c r="H22" s="1"/>
      <c r="I22" s="1"/>
      <c r="J22" s="1"/>
      <c r="K22" s="1"/>
    </row>
    <row r="23" spans="1:11" ht="14.25" customHeight="1">
      <c r="A23" s="11" t="s">
        <v>16</v>
      </c>
      <c r="B23" s="9"/>
      <c r="C23" s="28"/>
      <c r="D23" s="28"/>
      <c r="E23" s="1"/>
      <c r="F23" s="1"/>
      <c r="G23" s="1"/>
      <c r="H23" s="1"/>
      <c r="I23" s="1"/>
      <c r="J23" s="1"/>
      <c r="K23" s="1"/>
    </row>
    <row r="24" spans="1:11" ht="14.25" customHeight="1">
      <c r="A24" s="8" t="s">
        <v>12</v>
      </c>
      <c r="B24" s="9">
        <v>15</v>
      </c>
      <c r="C24" s="29">
        <v>122004</v>
      </c>
      <c r="D24" s="29">
        <v>127918</v>
      </c>
      <c r="E24" s="1"/>
      <c r="F24" s="1"/>
      <c r="G24" s="1"/>
      <c r="H24" s="1"/>
      <c r="I24" s="1"/>
      <c r="J24" s="1"/>
      <c r="K24" s="1"/>
    </row>
    <row r="25" spans="1:11" ht="14.25" customHeight="1">
      <c r="A25" s="8" t="s">
        <v>17</v>
      </c>
      <c r="B25" s="10">
        <v>13</v>
      </c>
      <c r="C25" s="29">
        <v>6479916</v>
      </c>
      <c r="D25" s="29">
        <v>8456019</v>
      </c>
      <c r="E25" s="1"/>
      <c r="F25" s="1"/>
      <c r="G25" s="1"/>
      <c r="H25" s="1"/>
      <c r="I25" s="1"/>
      <c r="J25" s="1"/>
      <c r="K25" s="1"/>
    </row>
    <row r="26" spans="1:11" ht="14.25" customHeight="1">
      <c r="A26" s="8" t="s">
        <v>18</v>
      </c>
      <c r="B26" s="9">
        <v>14</v>
      </c>
      <c r="C26" s="29">
        <v>6612264</v>
      </c>
      <c r="D26" s="29">
        <v>6476935</v>
      </c>
      <c r="E26" s="1"/>
      <c r="F26" s="1"/>
      <c r="G26" s="1"/>
      <c r="H26" s="1"/>
      <c r="I26" s="1"/>
      <c r="J26" s="1"/>
      <c r="K26" s="1"/>
    </row>
    <row r="27" spans="1:11" ht="14.25" customHeight="1">
      <c r="A27" s="8" t="s">
        <v>19</v>
      </c>
      <c r="B27" s="9">
        <v>19</v>
      </c>
      <c r="C27" s="29">
        <v>116245</v>
      </c>
      <c r="D27" s="29">
        <v>59264</v>
      </c>
      <c r="E27" s="1"/>
      <c r="F27" s="1"/>
      <c r="G27" s="1"/>
      <c r="H27" s="1"/>
      <c r="I27" s="1"/>
      <c r="J27" s="1"/>
      <c r="K27" s="1"/>
    </row>
    <row r="28" spans="1:11" ht="29.25" customHeight="1">
      <c r="A28" s="8" t="s">
        <v>20</v>
      </c>
      <c r="B28" s="9">
        <v>19</v>
      </c>
      <c r="C28" s="29">
        <v>1321284</v>
      </c>
      <c r="E28" s="1"/>
      <c r="F28" s="1"/>
      <c r="G28" s="1"/>
      <c r="H28" s="1"/>
      <c r="I28" s="1"/>
      <c r="J28" s="1"/>
      <c r="K28" s="1"/>
    </row>
    <row r="29" spans="1:11" ht="14.25" customHeight="1">
      <c r="A29" s="8" t="s">
        <v>21</v>
      </c>
      <c r="B29" s="9"/>
      <c r="C29" s="29">
        <v>0</v>
      </c>
      <c r="D29" s="29">
        <v>26837</v>
      </c>
      <c r="E29" s="1"/>
      <c r="F29" s="1"/>
      <c r="G29" s="1"/>
      <c r="H29" s="1"/>
      <c r="I29" s="1"/>
      <c r="J29" s="1"/>
      <c r="K29" s="1"/>
    </row>
    <row r="30" spans="1:11" ht="14.25" customHeight="1">
      <c r="A30" s="8" t="s">
        <v>22</v>
      </c>
      <c r="B30" s="9">
        <v>17</v>
      </c>
      <c r="C30" s="29">
        <v>4878817</v>
      </c>
      <c r="D30" s="29">
        <v>4062762</v>
      </c>
      <c r="E30" s="1"/>
      <c r="F30" s="1"/>
      <c r="G30" s="1"/>
      <c r="H30" s="1"/>
      <c r="I30" s="1"/>
      <c r="J30" s="1"/>
      <c r="K30" s="1"/>
    </row>
    <row r="31" spans="1:11" ht="14.25" customHeight="1">
      <c r="A31" s="8" t="s">
        <v>23</v>
      </c>
      <c r="B31" s="9">
        <v>16</v>
      </c>
      <c r="C31" s="29">
        <v>1405829</v>
      </c>
      <c r="D31" s="29">
        <v>1085859</v>
      </c>
      <c r="E31" s="1"/>
      <c r="F31" s="1"/>
      <c r="G31" s="1"/>
      <c r="H31" s="1"/>
      <c r="I31" s="1"/>
      <c r="J31" s="1"/>
      <c r="K31" s="1"/>
    </row>
    <row r="32" spans="1:11" ht="3.75" customHeight="1">
      <c r="A32" s="17"/>
      <c r="B32" s="13"/>
      <c r="C32" s="30"/>
      <c r="D32" s="30">
        <v>1085859</v>
      </c>
      <c r="E32" s="1"/>
      <c r="F32" s="1"/>
      <c r="G32" s="1"/>
      <c r="H32" s="1"/>
      <c r="I32" s="1"/>
      <c r="J32" s="1"/>
      <c r="K32" s="1"/>
    </row>
    <row r="33" spans="1:11" ht="7.5" customHeight="1">
      <c r="A33" s="8"/>
      <c r="B33" s="9"/>
      <c r="C33" s="28"/>
      <c r="D33" s="28"/>
      <c r="E33" s="1"/>
      <c r="F33" s="1"/>
      <c r="G33" s="1"/>
      <c r="H33" s="1"/>
      <c r="I33" s="1"/>
      <c r="J33" s="1"/>
      <c r="K33" s="1"/>
    </row>
    <row r="34" spans="1:11" ht="12" customHeight="1">
      <c r="A34" s="8"/>
      <c r="B34" s="9"/>
      <c r="C34" s="31">
        <f>SUM(C24:C31)</f>
        <v>20936359</v>
      </c>
      <c r="D34" s="31">
        <f>SUM(D24:D31)</f>
        <v>20295594</v>
      </c>
      <c r="E34" s="1"/>
      <c r="F34" s="1"/>
      <c r="G34" s="1"/>
      <c r="H34" s="1"/>
      <c r="I34" s="1"/>
      <c r="J34" s="1"/>
      <c r="K34" s="1"/>
    </row>
    <row r="35" spans="1:11" ht="4.5" customHeight="1">
      <c r="A35" s="17"/>
      <c r="B35" s="13"/>
      <c r="C35" s="30"/>
      <c r="D35" s="30"/>
      <c r="E35" s="1"/>
      <c r="F35" s="1"/>
      <c r="G35" s="1"/>
      <c r="H35" s="1"/>
      <c r="I35" s="1"/>
      <c r="J35" s="1"/>
      <c r="K35" s="1"/>
    </row>
    <row r="36" spans="1:11" ht="3.75" customHeight="1">
      <c r="A36" s="8"/>
      <c r="B36" s="9"/>
      <c r="C36" s="28"/>
      <c r="D36" s="28"/>
      <c r="E36" s="1"/>
      <c r="F36" s="1"/>
      <c r="G36" s="1"/>
      <c r="H36" s="1"/>
      <c r="I36" s="1"/>
      <c r="J36" s="1"/>
      <c r="K36" s="1"/>
    </row>
    <row r="37" spans="1:11" ht="14.25" customHeight="1">
      <c r="A37" s="8" t="s">
        <v>24</v>
      </c>
      <c r="B37" s="9">
        <v>18</v>
      </c>
      <c r="C37" s="33">
        <v>1966667</v>
      </c>
      <c r="D37" s="33">
        <v>1966667</v>
      </c>
      <c r="E37" s="1"/>
      <c r="F37" s="1"/>
      <c r="G37" s="1"/>
      <c r="H37" s="1"/>
      <c r="I37" s="1"/>
      <c r="J37" s="1"/>
      <c r="K37" s="1"/>
    </row>
    <row r="38" spans="1:11" ht="3.75" customHeight="1">
      <c r="A38" s="18"/>
      <c r="B38" s="13"/>
      <c r="C38" s="30"/>
      <c r="D38" s="30"/>
      <c r="E38" s="1"/>
      <c r="F38" s="1"/>
      <c r="G38" s="1"/>
      <c r="H38" s="1"/>
      <c r="I38" s="1"/>
      <c r="J38" s="1"/>
      <c r="K38" s="1"/>
    </row>
    <row r="39" spans="1:11" ht="2.25" customHeight="1">
      <c r="A39" s="15"/>
      <c r="B39" s="9"/>
      <c r="C39" s="28"/>
      <c r="D39" s="28"/>
      <c r="E39" s="1"/>
      <c r="F39" s="1"/>
      <c r="G39" s="1"/>
      <c r="H39" s="1"/>
      <c r="I39" s="1"/>
      <c r="J39" s="1"/>
      <c r="K39" s="1"/>
    </row>
    <row r="40" spans="1:11" ht="14.25" customHeight="1">
      <c r="A40" s="11" t="s">
        <v>25</v>
      </c>
      <c r="B40" s="9"/>
      <c r="C40" s="31">
        <f>C34+C37</f>
        <v>22903026</v>
      </c>
      <c r="D40" s="31">
        <f>D34+D37</f>
        <v>22262261</v>
      </c>
      <c r="E40" s="1"/>
      <c r="F40" s="1"/>
      <c r="G40" s="1"/>
      <c r="H40" s="1"/>
      <c r="I40" s="1"/>
      <c r="J40" s="1"/>
      <c r="K40" s="1"/>
    </row>
    <row r="41" spans="1:11" ht="2.25" customHeight="1">
      <c r="A41" s="17"/>
      <c r="B41" s="13"/>
      <c r="C41" s="30"/>
      <c r="D41" s="30"/>
      <c r="E41" s="1"/>
      <c r="F41" s="1"/>
      <c r="G41" s="1"/>
      <c r="H41" s="1"/>
      <c r="I41" s="1"/>
      <c r="J41" s="1"/>
      <c r="K41" s="1"/>
    </row>
    <row r="42" spans="1:11" ht="6.75" customHeight="1">
      <c r="A42" s="8"/>
      <c r="B42" s="9"/>
      <c r="C42" s="28"/>
      <c r="D42" s="28"/>
      <c r="E42" s="1"/>
      <c r="F42" s="1"/>
      <c r="G42" s="1"/>
      <c r="H42" s="1"/>
      <c r="I42" s="1"/>
      <c r="J42" s="1"/>
      <c r="K42" s="1"/>
    </row>
    <row r="43" spans="1:11" ht="14.25" customHeight="1">
      <c r="A43" s="11" t="s">
        <v>26</v>
      </c>
      <c r="B43" s="9"/>
      <c r="C43" s="31">
        <f>C20+C40</f>
        <v>35451442</v>
      </c>
      <c r="D43" s="31">
        <f>D20+D40</f>
        <v>35501363</v>
      </c>
      <c r="E43" s="1"/>
      <c r="F43" s="1"/>
      <c r="G43" s="1"/>
      <c r="H43" s="1"/>
      <c r="I43" s="1"/>
      <c r="J43" s="1"/>
      <c r="K43" s="1"/>
    </row>
    <row r="44" spans="1:11" ht="2.25" customHeight="1">
      <c r="A44" s="17"/>
      <c r="B44" s="13"/>
      <c r="C44" s="30"/>
      <c r="D44" s="30"/>
      <c r="E44" s="1"/>
      <c r="F44" s="1"/>
      <c r="G44" s="1"/>
      <c r="H44" s="1"/>
      <c r="I44" s="1"/>
      <c r="J44" s="1"/>
      <c r="K44" s="1"/>
    </row>
    <row r="45" spans="1:11" ht="11.25" customHeight="1">
      <c r="A45" s="8"/>
      <c r="B45" s="9"/>
      <c r="C45" s="28"/>
      <c r="D45" s="28"/>
      <c r="E45" s="1"/>
      <c r="F45" s="1"/>
      <c r="G45" s="1"/>
      <c r="H45" s="1"/>
      <c r="I45" s="1"/>
      <c r="J45" s="1"/>
      <c r="K45" s="1"/>
    </row>
    <row r="46" spans="1:11" ht="14.25" hidden="1" customHeight="1">
      <c r="A46" s="8"/>
      <c r="B46" s="9"/>
      <c r="C46" s="28"/>
      <c r="D46" s="28"/>
      <c r="E46" s="1"/>
      <c r="F46" s="1"/>
      <c r="G46" s="1"/>
      <c r="H46" s="1"/>
      <c r="I46" s="1"/>
      <c r="J46" s="1"/>
      <c r="K46" s="1"/>
    </row>
    <row r="47" spans="1:11" ht="0.75" customHeight="1">
      <c r="A47" s="8"/>
      <c r="B47" s="9"/>
      <c r="C47" s="28"/>
      <c r="D47" s="28"/>
      <c r="E47" s="1"/>
      <c r="F47" s="1"/>
      <c r="G47" s="1"/>
      <c r="H47" s="1"/>
      <c r="I47" s="1"/>
      <c r="J47" s="1"/>
      <c r="K47" s="1"/>
    </row>
    <row r="48" spans="1:11" ht="28.5" customHeight="1">
      <c r="A48" s="17"/>
      <c r="B48" s="7" t="s">
        <v>4</v>
      </c>
      <c r="C48" s="26" t="str">
        <f>C7</f>
        <v xml:space="preserve"> 2021 года (неаудировано)</v>
      </c>
      <c r="D48" s="26" t="str">
        <f>D7</f>
        <v xml:space="preserve"> 2020 года (аудировано)</v>
      </c>
      <c r="E48" s="1"/>
      <c r="F48" s="1"/>
      <c r="G48" s="1"/>
      <c r="H48" s="1"/>
      <c r="I48" s="1"/>
      <c r="J48" s="1"/>
      <c r="K48" s="1"/>
    </row>
    <row r="49" spans="1:11" ht="6.75" customHeight="1">
      <c r="A49" s="8"/>
      <c r="B49" s="9"/>
      <c r="C49" s="28"/>
      <c r="D49" s="28"/>
      <c r="E49" s="1"/>
      <c r="F49" s="1"/>
      <c r="G49" s="1"/>
      <c r="H49" s="1"/>
      <c r="I49" s="1"/>
      <c r="J49" s="1"/>
      <c r="K49" s="1"/>
    </row>
    <row r="50" spans="1:11" ht="14.25" customHeight="1">
      <c r="A50" s="11" t="s">
        <v>27</v>
      </c>
      <c r="B50" s="9"/>
      <c r="C50" s="28"/>
      <c r="D50" s="28"/>
      <c r="E50" s="1"/>
      <c r="F50" s="1"/>
      <c r="G50" s="1"/>
      <c r="H50" s="1"/>
      <c r="I50" s="1"/>
      <c r="J50" s="1"/>
      <c r="K50" s="1"/>
    </row>
    <row r="51" spans="1:11" ht="3" customHeight="1">
      <c r="A51" s="11"/>
      <c r="B51" s="9"/>
      <c r="C51" s="28"/>
      <c r="D51" s="28"/>
      <c r="E51" s="1"/>
      <c r="F51" s="1"/>
      <c r="G51" s="1"/>
      <c r="H51" s="1"/>
      <c r="I51" s="1"/>
      <c r="J51" s="1"/>
      <c r="K51" s="1"/>
    </row>
    <row r="52" spans="1:11" ht="14.25" customHeight="1">
      <c r="A52" s="11" t="s">
        <v>28</v>
      </c>
      <c r="B52" s="9"/>
      <c r="C52" s="28"/>
      <c r="D52" s="28"/>
      <c r="E52" s="1"/>
      <c r="F52" s="1"/>
      <c r="G52" s="1"/>
      <c r="H52" s="1"/>
      <c r="I52" s="1"/>
      <c r="J52" s="1"/>
      <c r="K52" s="1"/>
    </row>
    <row r="53" spans="1:11" ht="14.25" customHeight="1">
      <c r="A53" s="8" t="s">
        <v>29</v>
      </c>
      <c r="B53" s="9">
        <v>24</v>
      </c>
      <c r="C53" s="29">
        <v>685499</v>
      </c>
      <c r="D53" s="29">
        <v>685499</v>
      </c>
      <c r="E53" s="1"/>
      <c r="F53" s="1"/>
      <c r="G53" s="19"/>
      <c r="H53" s="1"/>
      <c r="I53" s="1"/>
      <c r="J53" s="1"/>
      <c r="K53" s="1"/>
    </row>
    <row r="54" spans="1:11" ht="14.25" customHeight="1">
      <c r="A54" s="8" t="s">
        <v>30</v>
      </c>
      <c r="B54" s="9"/>
      <c r="C54" s="29">
        <v>0</v>
      </c>
      <c r="D54" s="29">
        <v>0</v>
      </c>
      <c r="E54" s="1"/>
      <c r="F54" s="1"/>
      <c r="G54" s="1"/>
      <c r="H54" s="1"/>
      <c r="I54" s="1"/>
      <c r="J54" s="1"/>
      <c r="K54" s="1"/>
    </row>
    <row r="55" spans="1:11" ht="14.25" customHeight="1">
      <c r="A55" s="8" t="s">
        <v>31</v>
      </c>
      <c r="B55" s="9"/>
      <c r="C55" s="29">
        <v>8974789</v>
      </c>
      <c r="D55" s="29">
        <v>7525867</v>
      </c>
      <c r="E55" s="1"/>
      <c r="F55" s="1"/>
      <c r="G55" s="1"/>
      <c r="H55" s="1"/>
      <c r="I55" s="1"/>
      <c r="J55" s="1"/>
      <c r="K55" s="1"/>
    </row>
    <row r="56" spans="1:11" ht="1.5" customHeight="1">
      <c r="A56" s="17"/>
      <c r="B56" s="13"/>
      <c r="C56" s="30"/>
      <c r="D56" s="30"/>
      <c r="E56" s="1"/>
      <c r="F56" s="1"/>
      <c r="G56" s="1"/>
      <c r="H56" s="1"/>
      <c r="I56" s="1"/>
      <c r="J56" s="1"/>
      <c r="K56" s="1"/>
    </row>
    <row r="57" spans="1:11" ht="5.25" customHeight="1">
      <c r="A57" s="15"/>
      <c r="B57" s="9"/>
      <c r="C57" s="28"/>
      <c r="D57" s="28"/>
      <c r="E57" s="1"/>
      <c r="F57" s="1"/>
      <c r="G57" s="1"/>
      <c r="H57" s="1"/>
      <c r="I57" s="1"/>
      <c r="J57" s="1"/>
      <c r="K57" s="1"/>
    </row>
    <row r="58" spans="1:11" ht="14.25" customHeight="1">
      <c r="A58" s="11" t="s">
        <v>32</v>
      </c>
      <c r="B58" s="9"/>
      <c r="C58" s="31">
        <f>SUM(C49:C55)</f>
        <v>9660288</v>
      </c>
      <c r="D58" s="31">
        <f>SUM(D49:D55)</f>
        <v>8211366</v>
      </c>
      <c r="E58" s="1"/>
      <c r="F58" s="1"/>
      <c r="G58" s="1"/>
      <c r="H58" s="1"/>
      <c r="I58" s="1"/>
      <c r="J58" s="1"/>
      <c r="K58" s="1"/>
    </row>
    <row r="59" spans="1:11" ht="3.75" customHeight="1">
      <c r="A59" s="12"/>
      <c r="B59" s="13"/>
      <c r="C59" s="30"/>
      <c r="D59" s="30"/>
      <c r="E59" s="1"/>
      <c r="F59" s="1"/>
      <c r="G59" s="1"/>
      <c r="H59" s="1"/>
      <c r="I59" s="1"/>
      <c r="J59" s="1"/>
      <c r="K59" s="1"/>
    </row>
    <row r="60" spans="1:11" ht="6.75" customHeight="1">
      <c r="A60" s="15"/>
      <c r="B60" s="9"/>
      <c r="C60" s="28"/>
      <c r="D60" s="28"/>
      <c r="E60" s="1"/>
      <c r="F60" s="1"/>
      <c r="G60" s="1"/>
      <c r="H60" s="1"/>
      <c r="I60" s="1"/>
      <c r="J60" s="1"/>
      <c r="K60" s="1"/>
    </row>
    <row r="61" spans="1:11" ht="14.25" customHeight="1">
      <c r="A61" s="8" t="s">
        <v>33</v>
      </c>
      <c r="B61" s="9"/>
      <c r="C61" s="29">
        <v>237518</v>
      </c>
      <c r="D61" s="29">
        <v>239583</v>
      </c>
      <c r="E61" s="1"/>
      <c r="F61" s="1"/>
      <c r="G61" s="1"/>
      <c r="H61" s="1"/>
      <c r="I61" s="1"/>
      <c r="J61" s="1"/>
      <c r="K61" s="1"/>
    </row>
    <row r="62" spans="1:11" ht="3.75" customHeight="1">
      <c r="A62" s="17"/>
      <c r="B62" s="13"/>
      <c r="C62" s="34"/>
      <c r="D62" s="34"/>
      <c r="E62" s="1"/>
      <c r="F62" s="1"/>
      <c r="G62" s="1"/>
      <c r="H62" s="1"/>
      <c r="I62" s="1"/>
      <c r="J62" s="1"/>
      <c r="K62" s="1"/>
    </row>
    <row r="63" spans="1:11" ht="3.75" customHeight="1">
      <c r="A63" s="8"/>
      <c r="B63" s="9"/>
      <c r="C63" s="29"/>
      <c r="D63" s="29"/>
      <c r="E63" s="1"/>
      <c r="F63" s="1"/>
      <c r="G63" s="1"/>
      <c r="H63" s="1"/>
      <c r="I63" s="1"/>
      <c r="J63" s="1"/>
      <c r="K63" s="1"/>
    </row>
    <row r="64" spans="1:11" ht="14.25" customHeight="1">
      <c r="A64" s="11" t="s">
        <v>34</v>
      </c>
      <c r="B64" s="9"/>
      <c r="C64" s="31">
        <f>SUM(C57:C61)</f>
        <v>9897806</v>
      </c>
      <c r="D64" s="31">
        <f>SUM(D57:D61)</f>
        <v>8450949</v>
      </c>
      <c r="E64" s="1"/>
      <c r="F64" s="1"/>
      <c r="G64" s="1"/>
      <c r="H64" s="1"/>
      <c r="I64" s="1"/>
      <c r="J64" s="1"/>
      <c r="K64" s="1"/>
    </row>
    <row r="65" spans="1:11" ht="3.75" customHeight="1">
      <c r="A65" s="17"/>
      <c r="B65" s="13"/>
      <c r="C65" s="34"/>
      <c r="D65" s="34"/>
      <c r="E65" s="1"/>
      <c r="F65" s="1"/>
      <c r="G65" s="1"/>
      <c r="H65" s="1"/>
      <c r="I65" s="1"/>
      <c r="J65" s="1"/>
      <c r="K65" s="1"/>
    </row>
    <row r="66" spans="1:11" ht="4.5" customHeight="1">
      <c r="A66" s="15"/>
      <c r="B66" s="9"/>
      <c r="C66" s="28"/>
      <c r="D66" s="28"/>
      <c r="E66" s="1"/>
      <c r="F66" s="1"/>
      <c r="G66" s="1"/>
      <c r="H66" s="1"/>
      <c r="I66" s="1"/>
      <c r="J66" s="1"/>
      <c r="K66" s="1"/>
    </row>
    <row r="67" spans="1:11" ht="14.25" customHeight="1">
      <c r="A67" s="11" t="s">
        <v>35</v>
      </c>
      <c r="B67" s="9"/>
      <c r="C67" s="28"/>
      <c r="D67" s="28"/>
      <c r="E67" s="1"/>
      <c r="F67" s="1"/>
      <c r="G67" s="1"/>
      <c r="H67" s="1"/>
      <c r="I67" s="1"/>
      <c r="J67" s="1"/>
      <c r="K67" s="1"/>
    </row>
    <row r="68" spans="1:11" ht="14.25" customHeight="1">
      <c r="A68" s="8" t="s">
        <v>36</v>
      </c>
      <c r="B68" s="9">
        <v>22</v>
      </c>
      <c r="C68" s="29">
        <v>9177690</v>
      </c>
      <c r="D68" s="29">
        <v>4781228</v>
      </c>
      <c r="E68" s="1"/>
      <c r="F68" s="1"/>
      <c r="G68" s="1"/>
      <c r="H68" s="1"/>
      <c r="I68" s="1"/>
      <c r="J68" s="1"/>
      <c r="K68" s="1"/>
    </row>
    <row r="69" spans="1:11" ht="14.25" customHeight="1">
      <c r="A69" s="8" t="s">
        <v>37</v>
      </c>
      <c r="B69" s="9"/>
      <c r="C69" s="29">
        <v>0</v>
      </c>
      <c r="D69" s="29">
        <v>0</v>
      </c>
      <c r="E69" s="1"/>
      <c r="F69" s="1"/>
      <c r="G69" s="1"/>
      <c r="H69" s="1"/>
      <c r="I69" s="1"/>
      <c r="J69" s="1"/>
      <c r="K69" s="1"/>
    </row>
    <row r="70" spans="1:11" ht="14.25" customHeight="1">
      <c r="A70" s="8" t="s">
        <v>38</v>
      </c>
      <c r="B70" s="9"/>
      <c r="C70" s="29">
        <v>0</v>
      </c>
      <c r="D70" s="29">
        <v>0</v>
      </c>
      <c r="E70" s="1"/>
      <c r="F70" s="1"/>
      <c r="G70" s="1"/>
      <c r="H70" s="1"/>
      <c r="I70" s="1"/>
      <c r="J70" s="1"/>
      <c r="K70" s="1"/>
    </row>
    <row r="71" spans="1:11" ht="14.25" customHeight="1">
      <c r="A71" s="8" t="s">
        <v>39</v>
      </c>
      <c r="B71" s="9"/>
      <c r="C71" s="29">
        <v>1169730</v>
      </c>
      <c r="D71" s="29">
        <v>953667</v>
      </c>
      <c r="E71" s="1"/>
      <c r="F71" s="1"/>
      <c r="G71" s="1"/>
      <c r="H71" s="1"/>
      <c r="I71" s="1"/>
      <c r="J71" s="1"/>
      <c r="K71" s="1"/>
    </row>
    <row r="72" spans="1:11" ht="14.25" customHeight="1">
      <c r="A72" s="8" t="s">
        <v>40</v>
      </c>
      <c r="B72" s="9"/>
      <c r="C72" s="29">
        <v>0</v>
      </c>
      <c r="D72" s="29">
        <v>0</v>
      </c>
      <c r="E72" s="1"/>
      <c r="F72" s="1"/>
      <c r="G72" s="1"/>
      <c r="H72" s="1"/>
      <c r="I72" s="1"/>
      <c r="J72" s="1"/>
      <c r="K72" s="1"/>
    </row>
    <row r="73" spans="1:11" ht="3.75" customHeight="1">
      <c r="A73" s="12"/>
      <c r="B73" s="13"/>
      <c r="C73" s="30"/>
      <c r="D73" s="30"/>
      <c r="E73" s="1"/>
      <c r="F73" s="1"/>
      <c r="G73" s="1"/>
      <c r="H73" s="1"/>
      <c r="I73" s="1"/>
      <c r="J73" s="1"/>
      <c r="K73" s="1"/>
    </row>
    <row r="74" spans="1:11" ht="2.25" customHeight="1">
      <c r="A74" s="15"/>
      <c r="B74" s="9"/>
      <c r="C74" s="28"/>
      <c r="D74" s="28"/>
      <c r="E74" s="1"/>
      <c r="F74" s="1"/>
      <c r="G74" s="1"/>
      <c r="H74" s="1"/>
      <c r="I74" s="1"/>
      <c r="J74" s="1"/>
      <c r="K74" s="1"/>
    </row>
    <row r="75" spans="1:11" ht="14.25" customHeight="1">
      <c r="A75" s="11" t="s">
        <v>41</v>
      </c>
      <c r="B75" s="9"/>
      <c r="C75" s="31">
        <f>SUM(C68:C72)</f>
        <v>10347420</v>
      </c>
      <c r="D75" s="31">
        <f>SUM(D68:D72)</f>
        <v>5734895</v>
      </c>
      <c r="E75" s="1"/>
      <c r="F75" s="1"/>
      <c r="G75" s="1"/>
      <c r="H75" s="1"/>
      <c r="I75" s="1"/>
      <c r="J75" s="1"/>
      <c r="K75" s="1"/>
    </row>
    <row r="76" spans="1:11" ht="4.5" customHeight="1">
      <c r="A76" s="12"/>
      <c r="B76" s="13"/>
      <c r="C76" s="30"/>
      <c r="D76" s="30"/>
      <c r="E76" s="1"/>
      <c r="F76" s="1"/>
      <c r="G76" s="1"/>
      <c r="H76" s="1"/>
      <c r="I76" s="1"/>
      <c r="J76" s="1"/>
      <c r="K76" s="1"/>
    </row>
    <row r="77" spans="1:11" ht="6.75" customHeight="1">
      <c r="A77" s="15"/>
      <c r="B77" s="9"/>
      <c r="C77" s="28"/>
      <c r="D77" s="28"/>
      <c r="E77" s="1"/>
      <c r="F77" s="1"/>
      <c r="G77" s="1"/>
      <c r="H77" s="1"/>
      <c r="I77" s="1"/>
      <c r="J77" s="1"/>
      <c r="K77" s="1"/>
    </row>
    <row r="78" spans="1:11" ht="14.25" customHeight="1">
      <c r="A78" s="11" t="s">
        <v>42</v>
      </c>
      <c r="B78" s="9"/>
      <c r="C78" s="28"/>
      <c r="D78" s="28"/>
      <c r="E78" s="1"/>
      <c r="F78" s="1"/>
      <c r="G78" s="1"/>
      <c r="H78" s="1"/>
      <c r="I78" s="1"/>
      <c r="J78" s="1"/>
      <c r="K78" s="1"/>
    </row>
    <row r="79" spans="1:11" ht="14.25" customHeight="1">
      <c r="A79" s="20" t="s">
        <v>36</v>
      </c>
      <c r="B79" s="9">
        <v>22</v>
      </c>
      <c r="C79" s="29">
        <v>9375312</v>
      </c>
      <c r="D79" s="29">
        <v>14732217</v>
      </c>
      <c r="E79" s="1"/>
      <c r="F79" s="1"/>
      <c r="G79" s="1"/>
      <c r="H79" s="1"/>
      <c r="I79" s="1"/>
      <c r="J79" s="1"/>
      <c r="K79" s="1"/>
    </row>
    <row r="80" spans="1:11" ht="14.25" customHeight="1">
      <c r="A80" s="20" t="s">
        <v>38</v>
      </c>
      <c r="B80" s="9"/>
      <c r="C80" s="29">
        <v>0</v>
      </c>
      <c r="D80" s="29">
        <v>0</v>
      </c>
      <c r="E80" s="1"/>
      <c r="F80" s="1"/>
      <c r="G80" s="1"/>
      <c r="H80" s="1"/>
      <c r="I80" s="1"/>
      <c r="J80" s="1"/>
      <c r="K80" s="1"/>
    </row>
    <row r="81" spans="1:11" ht="14.25" customHeight="1">
      <c r="A81" s="20" t="s">
        <v>40</v>
      </c>
      <c r="B81" s="9"/>
      <c r="C81" s="29"/>
      <c r="D81" s="29"/>
      <c r="E81" s="1"/>
      <c r="F81" s="1"/>
      <c r="G81" s="1"/>
      <c r="H81" s="1"/>
      <c r="I81" s="1"/>
      <c r="J81" s="1"/>
      <c r="K81" s="1"/>
    </row>
    <row r="82" spans="1:11" ht="15" customHeight="1">
      <c r="A82" s="20" t="s">
        <v>43</v>
      </c>
      <c r="B82" s="9">
        <v>21</v>
      </c>
      <c r="C82" s="29">
        <v>3444459</v>
      </c>
      <c r="D82" s="29">
        <v>6551423</v>
      </c>
      <c r="E82" s="1"/>
      <c r="F82" s="1"/>
      <c r="G82" s="1"/>
      <c r="H82" s="1"/>
      <c r="I82" s="1"/>
      <c r="J82" s="1"/>
      <c r="K82" s="1"/>
    </row>
    <row r="83" spans="1:11" ht="14.25" customHeight="1">
      <c r="A83" s="21" t="s">
        <v>44</v>
      </c>
      <c r="B83" s="9">
        <v>21</v>
      </c>
      <c r="C83" s="29">
        <v>2306431</v>
      </c>
      <c r="D83" s="29"/>
      <c r="E83" s="1"/>
      <c r="F83" s="1"/>
      <c r="G83" s="1"/>
      <c r="H83" s="1"/>
      <c r="I83" s="1"/>
      <c r="J83" s="1"/>
      <c r="K83" s="1"/>
    </row>
    <row r="84" spans="1:11" ht="18.75" customHeight="1">
      <c r="A84" s="20" t="s">
        <v>45</v>
      </c>
      <c r="B84" s="9">
        <v>23</v>
      </c>
      <c r="C84" s="29"/>
      <c r="D84" s="29"/>
      <c r="E84" s="1"/>
      <c r="F84" s="1"/>
      <c r="G84" s="1"/>
      <c r="H84" s="1"/>
      <c r="I84" s="1"/>
      <c r="J84" s="1"/>
      <c r="K84" s="1"/>
    </row>
    <row r="85" spans="1:11" ht="27.75" customHeight="1">
      <c r="A85" s="20" t="s">
        <v>46</v>
      </c>
      <c r="B85" s="9">
        <v>23</v>
      </c>
      <c r="C85" s="29">
        <v>80014</v>
      </c>
      <c r="D85" s="29">
        <v>31879</v>
      </c>
      <c r="E85" s="1"/>
      <c r="F85" s="1"/>
      <c r="G85" s="1"/>
      <c r="H85" s="1"/>
      <c r="I85" s="1"/>
      <c r="J85" s="1"/>
      <c r="K85" s="1"/>
    </row>
    <row r="86" spans="1:11" ht="8.25" customHeight="1">
      <c r="A86" s="17"/>
      <c r="B86" s="13"/>
      <c r="C86" s="30"/>
      <c r="D86" s="30"/>
      <c r="E86" s="1"/>
      <c r="F86" s="1"/>
      <c r="G86" s="1"/>
      <c r="H86" s="1"/>
      <c r="I86" s="1"/>
      <c r="J86" s="1"/>
      <c r="K86" s="1"/>
    </row>
    <row r="87" spans="1:11" ht="4.5" customHeight="1">
      <c r="A87" s="15"/>
      <c r="B87" s="9"/>
      <c r="C87" s="33"/>
      <c r="D87" s="33"/>
      <c r="E87" s="1"/>
      <c r="F87" s="1"/>
      <c r="G87" s="1"/>
      <c r="H87" s="1"/>
      <c r="I87" s="1"/>
      <c r="J87" s="1"/>
      <c r="K87" s="1"/>
    </row>
    <row r="88" spans="1:11" ht="14.25" customHeight="1">
      <c r="A88" s="11" t="s">
        <v>47</v>
      </c>
      <c r="B88" s="9"/>
      <c r="C88" s="31">
        <f>SUM(C79:C85)</f>
        <v>15206216</v>
      </c>
      <c r="D88" s="31">
        <f>SUM(D79:D85)</f>
        <v>21315519</v>
      </c>
      <c r="E88" s="1"/>
      <c r="F88" s="1"/>
      <c r="G88" s="1"/>
      <c r="H88" s="1"/>
      <c r="I88" s="1"/>
      <c r="J88" s="1"/>
      <c r="K88" s="1"/>
    </row>
    <row r="89" spans="1:11" ht="3.75" customHeight="1">
      <c r="A89" s="12"/>
      <c r="B89" s="13"/>
      <c r="C89" s="34"/>
      <c r="D89" s="34"/>
      <c r="E89" s="1"/>
      <c r="F89" s="1"/>
      <c r="G89" s="1"/>
      <c r="H89" s="1"/>
      <c r="I89" s="1"/>
      <c r="J89" s="1"/>
      <c r="K89" s="1"/>
    </row>
    <row r="90" spans="1:11" ht="6.75" customHeight="1">
      <c r="A90" s="22"/>
      <c r="B90" s="9"/>
      <c r="C90" s="28"/>
      <c r="D90" s="28"/>
      <c r="E90" s="1"/>
      <c r="F90" s="1"/>
      <c r="G90" s="1"/>
      <c r="H90" s="1"/>
      <c r="I90" s="1"/>
      <c r="J90" s="1"/>
      <c r="K90" s="1"/>
    </row>
    <row r="91" spans="1:11">
      <c r="A91" s="11" t="s">
        <v>48</v>
      </c>
      <c r="B91" s="9"/>
      <c r="C91" s="31">
        <f>C64+C75+C88</f>
        <v>35451442</v>
      </c>
      <c r="D91" s="31">
        <f>D64+D75+D88</f>
        <v>35501363</v>
      </c>
      <c r="E91" s="1"/>
      <c r="F91" s="1"/>
      <c r="G91" s="1"/>
      <c r="H91" s="1"/>
      <c r="I91" s="1"/>
      <c r="J91" s="1"/>
      <c r="K91" s="1"/>
    </row>
    <row r="92" spans="1:11" ht="5.25" customHeight="1">
      <c r="A92" s="12"/>
      <c r="B92" s="13"/>
      <c r="C92" s="30"/>
      <c r="D92" s="30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23"/>
      <c r="D93" s="23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35">
        <f>C43-C91</f>
        <v>0</v>
      </c>
      <c r="D94" s="35">
        <f>D43-D91</f>
        <v>0</v>
      </c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23"/>
      <c r="D95" s="23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23"/>
      <c r="D96" s="23"/>
      <c r="E96" s="1"/>
      <c r="F96" s="1"/>
      <c r="G96" s="1"/>
      <c r="H96" s="1"/>
      <c r="I96" s="1"/>
      <c r="J96" s="1"/>
      <c r="K96" s="1"/>
    </row>
    <row r="97" spans="1:11">
      <c r="C97" s="36">
        <f>C40/C88</f>
        <v>1.5061620852945927</v>
      </c>
      <c r="D97" s="35"/>
      <c r="G97" s="1"/>
      <c r="H97" s="1"/>
      <c r="I97" s="1"/>
      <c r="J97" s="1"/>
      <c r="K97" s="1"/>
    </row>
    <row r="98" spans="1:11">
      <c r="C98" s="35"/>
      <c r="D98" s="35"/>
      <c r="E98" s="1"/>
      <c r="G98" s="1"/>
      <c r="H98" s="1"/>
      <c r="I98" s="1"/>
      <c r="J98" s="1"/>
      <c r="K98" s="1"/>
    </row>
    <row r="99" spans="1:11">
      <c r="A99" s="1"/>
      <c r="B99" s="1"/>
      <c r="C99" s="35"/>
      <c r="D99" s="35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23"/>
      <c r="D100" s="23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23"/>
      <c r="D101" s="23"/>
      <c r="E101" s="1"/>
      <c r="F101" s="1"/>
      <c r="G101" s="1"/>
      <c r="H101" s="1"/>
      <c r="I101" s="1"/>
      <c r="J101" s="1"/>
    </row>
    <row r="102" spans="1:11">
      <c r="A102" s="1"/>
      <c r="B102" s="1"/>
      <c r="C102" s="23"/>
      <c r="D102" s="23"/>
      <c r="E102" s="1"/>
      <c r="F102" s="1"/>
      <c r="G102" s="1"/>
      <c r="H102" s="1"/>
      <c r="I102" s="1"/>
      <c r="J102" s="1"/>
    </row>
    <row r="103" spans="1:11">
      <c r="A103" s="1"/>
      <c r="B103" s="1"/>
      <c r="C103" s="23"/>
      <c r="D103" s="23"/>
      <c r="E103" s="1"/>
      <c r="F103" s="1"/>
      <c r="G103" s="1"/>
      <c r="H103" s="1"/>
      <c r="I103" s="1"/>
      <c r="J103" s="1"/>
    </row>
    <row r="104" spans="1:11">
      <c r="A104" s="1"/>
      <c r="B104" s="1"/>
      <c r="C104" s="23"/>
      <c r="D104" s="23"/>
      <c r="E104" s="1"/>
      <c r="F104" s="1"/>
      <c r="G104" s="1"/>
      <c r="H104" s="1"/>
      <c r="I104" s="1"/>
      <c r="J104" s="1"/>
    </row>
    <row r="105" spans="1:11">
      <c r="A105" s="1"/>
      <c r="B105" s="1"/>
      <c r="C105" s="23"/>
      <c r="D105" s="23"/>
      <c r="E105" s="1"/>
      <c r="F105" s="1"/>
      <c r="G105" s="1"/>
      <c r="H105" s="1"/>
      <c r="I105" s="1"/>
      <c r="J105" s="1"/>
    </row>
    <row r="106" spans="1:11">
      <c r="A106" s="1"/>
      <c r="B106" s="1"/>
      <c r="C106" s="23"/>
      <c r="D106" s="23"/>
      <c r="E106" s="1"/>
      <c r="F106" s="1"/>
      <c r="G106" s="1"/>
      <c r="H106" s="1"/>
      <c r="I106" s="1"/>
      <c r="J106" s="1"/>
    </row>
    <row r="107" spans="1:11">
      <c r="A107" s="1"/>
      <c r="B107" s="1"/>
      <c r="C107" s="23"/>
      <c r="D107" s="23"/>
      <c r="E107" s="1"/>
      <c r="F107" s="1"/>
      <c r="G107" s="1"/>
      <c r="H107" s="1"/>
      <c r="I107" s="1"/>
      <c r="J107" s="1"/>
    </row>
    <row r="108" spans="1:11">
      <c r="A108" s="1"/>
      <c r="B108" s="1"/>
      <c r="C108" s="23"/>
      <c r="D108" s="23"/>
      <c r="E108" s="1"/>
      <c r="F108" s="1"/>
      <c r="G108" s="1"/>
      <c r="H108" s="1"/>
      <c r="I108" s="1"/>
      <c r="J108" s="1"/>
    </row>
    <row r="109" spans="1:11">
      <c r="A109" s="1"/>
      <c r="B109" s="1"/>
      <c r="C109" s="23"/>
      <c r="D109" s="23"/>
      <c r="E109" s="1"/>
      <c r="F109" s="1"/>
      <c r="G109" s="1"/>
      <c r="H109" s="1"/>
      <c r="I109" s="1"/>
      <c r="J109" s="1"/>
    </row>
    <row r="110" spans="1:11">
      <c r="A110" s="1"/>
      <c r="B110" s="1"/>
      <c r="C110" s="23"/>
      <c r="D110" s="23"/>
      <c r="E110" s="1"/>
      <c r="F110" s="1"/>
      <c r="G110" s="1"/>
      <c r="H110" s="1"/>
      <c r="I110" s="1"/>
      <c r="J110" s="1"/>
    </row>
    <row r="111" spans="1:11">
      <c r="A111" s="1"/>
      <c r="B111" s="1"/>
      <c r="C111" s="23"/>
      <c r="D111" s="23"/>
      <c r="E111" s="1"/>
      <c r="F111" s="1"/>
      <c r="G111" s="1"/>
      <c r="H111" s="1"/>
      <c r="I111" s="1"/>
      <c r="J111" s="1"/>
    </row>
    <row r="112" spans="1:11">
      <c r="A112" s="1"/>
      <c r="B112" s="1"/>
      <c r="C112" s="23"/>
      <c r="D112" s="23"/>
      <c r="E112" s="1"/>
      <c r="F112" s="1"/>
      <c r="G112" s="1"/>
      <c r="H112" s="1"/>
      <c r="I112" s="1"/>
      <c r="J112" s="1"/>
    </row>
    <row r="113" spans="1:10">
      <c r="A113" s="1"/>
      <c r="B113" s="1"/>
      <c r="C113" s="23"/>
      <c r="D113" s="23"/>
      <c r="E113" s="1"/>
      <c r="F113" s="1"/>
      <c r="G113" s="1"/>
      <c r="H113" s="1"/>
      <c r="I113" s="1"/>
      <c r="J113" s="1"/>
    </row>
    <row r="114" spans="1:10">
      <c r="A114" s="1"/>
      <c r="B114" s="1"/>
      <c r="C114" s="23"/>
      <c r="D114" s="23"/>
      <c r="E114" s="1"/>
      <c r="F114" s="1"/>
      <c r="G114" s="1"/>
      <c r="H114" s="1"/>
      <c r="I114" s="1"/>
      <c r="J114" s="1"/>
    </row>
    <row r="115" spans="1:10">
      <c r="A115" s="1"/>
      <c r="B115" s="1"/>
      <c r="C115" s="23"/>
      <c r="D115" s="23"/>
      <c r="E115" s="1"/>
      <c r="F115" s="1"/>
      <c r="G115" s="1"/>
      <c r="H115" s="1"/>
      <c r="I115" s="1"/>
      <c r="J115" s="1"/>
    </row>
    <row r="116" spans="1:10">
      <c r="A116" s="1"/>
      <c r="B116" s="1"/>
      <c r="C116" s="23"/>
      <c r="D116" s="23"/>
      <c r="E116" s="1"/>
      <c r="F116" s="1"/>
      <c r="G116" s="1"/>
      <c r="H116" s="1"/>
      <c r="I116" s="1"/>
      <c r="J116" s="1"/>
    </row>
    <row r="117" spans="1:10">
      <c r="A117" s="1"/>
      <c r="B117" s="1"/>
      <c r="C117" s="23"/>
      <c r="D117" s="23"/>
      <c r="E117" s="1"/>
      <c r="F117" s="1"/>
      <c r="G117" s="1"/>
      <c r="H117" s="1"/>
      <c r="I117" s="1"/>
      <c r="J117" s="1"/>
    </row>
    <row r="118" spans="1:10">
      <c r="A118" s="1"/>
      <c r="B118" s="1"/>
      <c r="C118" s="23"/>
      <c r="D118" s="23"/>
      <c r="E118" s="1"/>
      <c r="F118" s="1"/>
      <c r="G118" s="1"/>
      <c r="H118" s="1"/>
      <c r="I118" s="1"/>
      <c r="J118" s="1"/>
    </row>
    <row r="119" spans="1:10">
      <c r="A119" s="1"/>
      <c r="B119" s="1"/>
      <c r="C119" s="23"/>
      <c r="D119" s="23"/>
      <c r="E119" s="1"/>
      <c r="F119" s="1"/>
      <c r="G119" s="1"/>
      <c r="H119" s="1"/>
      <c r="I119" s="1"/>
      <c r="J119" s="1"/>
    </row>
    <row r="120" spans="1:10">
      <c r="A120" s="1"/>
      <c r="B120" s="1"/>
      <c r="C120" s="23"/>
      <c r="D120" s="23"/>
      <c r="E120" s="1"/>
      <c r="F120" s="1"/>
      <c r="G120" s="1"/>
      <c r="H120" s="1"/>
      <c r="I120" s="1"/>
      <c r="J120" s="1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B615-747B-4417-8027-24DEFE61A3DF}">
  <sheetPr>
    <tabColor rgb="FFFFFF00"/>
    <pageSetUpPr fitToPage="1"/>
  </sheetPr>
  <dimension ref="A1:I264"/>
  <sheetViews>
    <sheetView zoomScale="90" zoomScaleNormal="90" zoomScaleSheetLayoutView="80" workbookViewId="0">
      <selection activeCell="C35" sqref="C35:D35"/>
    </sheetView>
  </sheetViews>
  <sheetFormatPr defaultRowHeight="15"/>
  <cols>
    <col min="1" max="1" width="36.140625" customWidth="1"/>
    <col min="2" max="2" width="6.42578125" customWidth="1"/>
    <col min="3" max="3" width="15.140625" style="32" customWidth="1"/>
    <col min="4" max="4" width="16.85546875" style="32" customWidth="1"/>
    <col min="5" max="5" width="9.140625" customWidth="1"/>
  </cols>
  <sheetData>
    <row r="1" spans="1:9">
      <c r="A1" s="3" t="s">
        <v>0</v>
      </c>
      <c r="B1" s="3"/>
      <c r="C1" s="24"/>
      <c r="D1" s="24"/>
      <c r="E1" s="1"/>
      <c r="F1" s="1"/>
      <c r="G1" s="1"/>
      <c r="H1" s="1"/>
      <c r="I1" s="1"/>
    </row>
    <row r="2" spans="1:9">
      <c r="A2" s="3" t="s">
        <v>49</v>
      </c>
      <c r="B2" s="3"/>
      <c r="C2" s="24"/>
      <c r="D2" s="24"/>
      <c r="E2" s="1"/>
      <c r="F2" s="1"/>
      <c r="G2" s="1"/>
      <c r="H2" s="1"/>
      <c r="I2" s="1"/>
    </row>
    <row r="3" spans="1:9">
      <c r="A3" s="3" t="s">
        <v>50</v>
      </c>
      <c r="B3" s="3"/>
      <c r="C3" s="24"/>
      <c r="D3" s="24"/>
      <c r="E3" s="1"/>
      <c r="F3" s="1"/>
      <c r="G3" s="1"/>
      <c r="H3" s="1"/>
      <c r="I3" s="1"/>
    </row>
    <row r="4" spans="1:9">
      <c r="A4" s="37"/>
      <c r="B4" s="38"/>
      <c r="C4" s="38"/>
      <c r="D4" s="38"/>
      <c r="E4" s="1"/>
      <c r="F4" s="1"/>
      <c r="G4" s="1"/>
      <c r="H4" s="1"/>
      <c r="I4" s="1"/>
    </row>
    <row r="5" spans="1:9" ht="30" customHeight="1">
      <c r="A5" s="6" t="s">
        <v>3</v>
      </c>
      <c r="B5" s="39" t="s">
        <v>4</v>
      </c>
      <c r="C5" s="47" t="s">
        <v>5</v>
      </c>
      <c r="D5" s="47" t="s">
        <v>51</v>
      </c>
      <c r="E5" s="1"/>
      <c r="F5" s="1"/>
      <c r="G5" s="1"/>
      <c r="H5" s="1"/>
      <c r="I5" s="1"/>
    </row>
    <row r="6" spans="1:9">
      <c r="A6" s="41" t="s">
        <v>52</v>
      </c>
      <c r="B6" s="9">
        <v>5</v>
      </c>
      <c r="C6" s="48">
        <v>33596576</v>
      </c>
      <c r="D6" s="48">
        <v>20108017</v>
      </c>
      <c r="E6" s="1"/>
      <c r="F6" s="1"/>
      <c r="G6" s="1"/>
      <c r="H6" s="1"/>
      <c r="I6" s="1"/>
    </row>
    <row r="7" spans="1:9" ht="17.25" customHeight="1">
      <c r="A7" s="41" t="s">
        <v>53</v>
      </c>
      <c r="B7" s="9">
        <v>6</v>
      </c>
      <c r="C7" s="48">
        <v>-29982319</v>
      </c>
      <c r="D7" s="48">
        <v>-17201693</v>
      </c>
      <c r="E7" s="1"/>
      <c r="F7" s="1"/>
      <c r="G7" s="1"/>
      <c r="H7" s="1"/>
      <c r="I7" s="1"/>
    </row>
    <row r="8" spans="1:9" ht="5.25" customHeight="1">
      <c r="A8" s="42"/>
      <c r="B8" s="14"/>
      <c r="C8" s="49"/>
      <c r="D8" s="49"/>
      <c r="E8" s="1"/>
      <c r="F8" s="1"/>
      <c r="G8" s="1"/>
      <c r="H8" s="1"/>
      <c r="I8" s="1"/>
    </row>
    <row r="9" spans="1:9" ht="3.75" customHeight="1">
      <c r="A9" s="41"/>
      <c r="B9" s="16"/>
      <c r="C9" s="50"/>
      <c r="D9" s="50"/>
      <c r="E9" s="1"/>
      <c r="F9" s="1"/>
      <c r="G9" s="1"/>
      <c r="H9" s="1"/>
      <c r="I9" s="1"/>
    </row>
    <row r="10" spans="1:9" ht="16.5" customHeight="1">
      <c r="A10" s="43" t="s">
        <v>54</v>
      </c>
      <c r="B10" s="16"/>
      <c r="C10" s="51">
        <f>C6+C7</f>
        <v>3614257</v>
      </c>
      <c r="D10" s="51">
        <f>D6+D7</f>
        <v>2906324</v>
      </c>
      <c r="E10" s="1"/>
      <c r="F10" s="1"/>
      <c r="G10" s="1"/>
      <c r="H10" s="1"/>
      <c r="I10" s="1"/>
    </row>
    <row r="11" spans="1:9" ht="4.5" customHeight="1">
      <c r="A11" s="42"/>
      <c r="B11" s="14"/>
      <c r="C11" s="49"/>
      <c r="D11" s="49"/>
      <c r="E11" s="1"/>
      <c r="F11" s="1"/>
      <c r="G11" s="1"/>
      <c r="H11" s="1"/>
      <c r="I11" s="1"/>
    </row>
    <row r="12" spans="1:9" ht="6" customHeight="1">
      <c r="A12" s="41"/>
      <c r="B12" s="16"/>
      <c r="C12" s="50"/>
      <c r="D12" s="50"/>
      <c r="E12" s="1"/>
      <c r="F12" s="1"/>
      <c r="G12" s="1"/>
      <c r="H12" s="1"/>
      <c r="I12" s="1"/>
    </row>
    <row r="13" spans="1:9" ht="15.75" customHeight="1">
      <c r="A13" s="41" t="s">
        <v>55</v>
      </c>
      <c r="B13" s="9">
        <v>7</v>
      </c>
      <c r="C13" s="48">
        <v>-2546060</v>
      </c>
      <c r="D13" s="48">
        <v>-764977</v>
      </c>
      <c r="E13" s="1"/>
      <c r="F13" s="1"/>
      <c r="G13" s="1"/>
      <c r="H13" s="1"/>
      <c r="I13" s="1"/>
    </row>
    <row r="14" spans="1:9" ht="16.5" customHeight="1">
      <c r="A14" s="41" t="s">
        <v>56</v>
      </c>
      <c r="B14" s="9">
        <v>8</v>
      </c>
      <c r="C14" s="48">
        <v>-540391</v>
      </c>
      <c r="D14" s="48">
        <v>-933357</v>
      </c>
      <c r="E14" s="1"/>
      <c r="F14" s="1"/>
      <c r="G14" s="1"/>
      <c r="H14" s="1"/>
      <c r="I14" s="1"/>
    </row>
    <row r="15" spans="1:9" ht="17.25" customHeight="1">
      <c r="A15" s="41" t="s">
        <v>57</v>
      </c>
      <c r="B15" s="9"/>
      <c r="C15" s="48">
        <v>-4429</v>
      </c>
      <c r="D15" s="48">
        <v>19016</v>
      </c>
      <c r="E15" s="1"/>
      <c r="F15" s="1"/>
      <c r="G15" s="1"/>
      <c r="H15" s="1"/>
      <c r="I15" s="1"/>
    </row>
    <row r="16" spans="1:9" ht="39.75" hidden="1" customHeight="1">
      <c r="A16" s="41" t="s">
        <v>58</v>
      </c>
      <c r="B16" s="9"/>
      <c r="C16" s="48">
        <v>0</v>
      </c>
      <c r="D16" s="48">
        <v>0</v>
      </c>
      <c r="E16" s="1"/>
      <c r="F16" s="1"/>
      <c r="G16" s="1"/>
      <c r="H16" s="1"/>
      <c r="I16" s="1"/>
    </row>
    <row r="17" spans="1:9">
      <c r="A17" s="41" t="s">
        <v>59</v>
      </c>
      <c r="B17" s="9">
        <v>10</v>
      </c>
      <c r="C17" s="48">
        <v>791246</v>
      </c>
      <c r="D17" s="48">
        <v>-639439</v>
      </c>
      <c r="E17" s="1"/>
      <c r="F17" s="1"/>
      <c r="G17" s="1"/>
      <c r="H17" s="1"/>
      <c r="I17" s="1"/>
    </row>
    <row r="18" spans="1:9" ht="4.5" customHeight="1">
      <c r="A18" s="42"/>
      <c r="B18" s="14"/>
      <c r="C18" s="49"/>
      <c r="D18" s="49"/>
      <c r="E18" s="1"/>
      <c r="F18" s="1"/>
      <c r="G18" s="1"/>
      <c r="H18" s="1"/>
      <c r="I18" s="1"/>
    </row>
    <row r="19" spans="1:9" ht="5.25" customHeight="1">
      <c r="A19" s="41"/>
      <c r="B19" s="16"/>
      <c r="C19" s="50"/>
      <c r="D19" s="50"/>
      <c r="E19" s="1"/>
      <c r="F19" s="1"/>
      <c r="G19" s="1"/>
      <c r="H19" s="1"/>
      <c r="I19" s="1"/>
    </row>
    <row r="20" spans="1:9" ht="16.5" customHeight="1">
      <c r="A20" s="43" t="s">
        <v>60</v>
      </c>
      <c r="B20" s="16"/>
      <c r="C20" s="51">
        <f>C10+C13+C14+C15+C17</f>
        <v>1314623</v>
      </c>
      <c r="D20" s="51">
        <f>D10+D13+D14+D15+D17</f>
        <v>587567</v>
      </c>
      <c r="E20" s="1"/>
      <c r="F20" s="1"/>
      <c r="G20" s="1"/>
      <c r="H20" s="1"/>
      <c r="I20" s="1"/>
    </row>
    <row r="21" spans="1:9" ht="2.25" customHeight="1">
      <c r="A21" s="42"/>
      <c r="B21" s="14"/>
      <c r="C21" s="49"/>
      <c r="D21" s="49"/>
      <c r="E21" s="1"/>
      <c r="F21" s="1"/>
      <c r="G21" s="1"/>
      <c r="H21" s="1"/>
      <c r="I21" s="1"/>
    </row>
    <row r="22" spans="1:9" ht="15.75" customHeight="1">
      <c r="A22" s="41" t="s">
        <v>61</v>
      </c>
      <c r="B22" s="9">
        <v>9</v>
      </c>
      <c r="C22" s="48">
        <v>533440</v>
      </c>
      <c r="D22" s="48">
        <v>327280</v>
      </c>
      <c r="E22" s="1"/>
      <c r="F22" s="1"/>
      <c r="G22" s="1"/>
      <c r="H22" s="1"/>
      <c r="I22" s="1"/>
    </row>
    <row r="23" spans="1:9" ht="16.5" customHeight="1">
      <c r="A23" s="41" t="s">
        <v>62</v>
      </c>
      <c r="B23" s="9">
        <v>9</v>
      </c>
      <c r="C23" s="48">
        <v>-300878</v>
      </c>
      <c r="D23" s="48">
        <v>-390454</v>
      </c>
      <c r="E23" s="1"/>
      <c r="F23" s="1"/>
      <c r="G23" s="1"/>
      <c r="H23" s="1"/>
      <c r="I23" s="1"/>
    </row>
    <row r="24" spans="1:9" ht="3.75" customHeight="1">
      <c r="A24" s="42"/>
      <c r="B24" s="14"/>
      <c r="C24" s="49"/>
      <c r="D24" s="49"/>
      <c r="E24" s="1"/>
      <c r="F24" s="1"/>
      <c r="G24" s="1"/>
      <c r="H24" s="1"/>
      <c r="I24" s="1"/>
    </row>
    <row r="25" spans="1:9" ht="4.5" customHeight="1">
      <c r="A25" s="41"/>
      <c r="B25" s="16"/>
      <c r="C25" s="50"/>
      <c r="D25" s="50"/>
      <c r="E25" s="1"/>
      <c r="F25" s="1"/>
      <c r="G25" s="1"/>
      <c r="H25" s="1"/>
      <c r="I25" s="1"/>
    </row>
    <row r="26" spans="1:9" ht="15" customHeight="1">
      <c r="A26" s="43" t="s">
        <v>63</v>
      </c>
      <c r="B26" s="16"/>
      <c r="C26" s="51">
        <f>C20+C22+C23</f>
        <v>1547185</v>
      </c>
      <c r="D26" s="51">
        <f>D20+D22+D23</f>
        <v>524393</v>
      </c>
      <c r="E26" s="1"/>
      <c r="F26" s="1"/>
      <c r="G26" s="1"/>
      <c r="H26" s="1"/>
      <c r="I26" s="1"/>
    </row>
    <row r="27" spans="1:9" ht="5.25" customHeight="1">
      <c r="A27" s="41"/>
      <c r="B27" s="16"/>
      <c r="C27" s="50"/>
      <c r="D27" s="50"/>
      <c r="E27" s="1"/>
      <c r="F27" s="1"/>
      <c r="G27" s="1"/>
      <c r="H27" s="1"/>
      <c r="I27" s="1"/>
    </row>
    <row r="28" spans="1:9" ht="14.25" customHeight="1">
      <c r="A28" s="41" t="s">
        <v>64</v>
      </c>
      <c r="B28" s="9">
        <v>11</v>
      </c>
      <c r="C28" s="48">
        <v>-98263</v>
      </c>
      <c r="D28" s="48">
        <v>-66037</v>
      </c>
      <c r="E28" s="1"/>
      <c r="F28" s="1"/>
      <c r="G28" s="1"/>
      <c r="H28" s="1"/>
      <c r="I28" s="1"/>
    </row>
    <row r="29" spans="1:9" ht="3" customHeight="1">
      <c r="A29" s="42"/>
      <c r="B29" s="14"/>
      <c r="C29" s="49"/>
      <c r="D29" s="49"/>
      <c r="E29" s="1"/>
      <c r="F29" s="1"/>
      <c r="G29" s="1"/>
      <c r="H29" s="1"/>
      <c r="I29" s="1"/>
    </row>
    <row r="30" spans="1:9" ht="6" customHeight="1">
      <c r="A30" s="41"/>
      <c r="B30" s="16"/>
      <c r="C30" s="50"/>
      <c r="D30" s="50"/>
      <c r="E30" s="1"/>
      <c r="F30" s="1"/>
      <c r="G30" s="1"/>
      <c r="H30" s="1"/>
      <c r="I30" s="1"/>
    </row>
    <row r="31" spans="1:9" ht="12" customHeight="1">
      <c r="A31" s="43" t="s">
        <v>65</v>
      </c>
      <c r="B31" s="16"/>
      <c r="C31" s="51">
        <f>C26+C28</f>
        <v>1448922</v>
      </c>
      <c r="D31" s="51">
        <f>D26+D28</f>
        <v>458356</v>
      </c>
      <c r="E31" s="1"/>
      <c r="F31" s="1"/>
      <c r="G31" s="1"/>
      <c r="H31" s="1"/>
      <c r="I31" s="1"/>
    </row>
    <row r="32" spans="1:9" ht="3.75" customHeight="1">
      <c r="A32" s="41"/>
      <c r="B32" s="16"/>
      <c r="C32" s="50"/>
      <c r="D32" s="50"/>
      <c r="E32" s="1"/>
      <c r="F32" s="1"/>
      <c r="G32" s="1"/>
      <c r="H32" s="1"/>
      <c r="I32" s="1"/>
    </row>
    <row r="33" spans="1:9" ht="26.25" customHeight="1">
      <c r="A33" s="44" t="s">
        <v>66</v>
      </c>
      <c r="B33" s="45"/>
      <c r="C33" s="52">
        <f>C31</f>
        <v>1448922</v>
      </c>
      <c r="D33" s="52">
        <f>D31</f>
        <v>458356</v>
      </c>
      <c r="E33" s="1"/>
      <c r="F33" s="1"/>
      <c r="G33" s="1"/>
      <c r="H33" s="1"/>
      <c r="I33" s="1"/>
    </row>
    <row r="34" spans="1:9" ht="27" customHeight="1">
      <c r="A34" s="43" t="s">
        <v>67</v>
      </c>
      <c r="B34" s="16"/>
      <c r="C34" s="50"/>
      <c r="D34" s="50"/>
      <c r="E34" s="1"/>
      <c r="F34" s="1"/>
      <c r="G34" s="1"/>
      <c r="H34" s="1"/>
      <c r="I34" s="1"/>
    </row>
    <row r="35" spans="1:9" ht="18" customHeight="1">
      <c r="A35" s="41" t="s">
        <v>68</v>
      </c>
      <c r="B35" s="16"/>
      <c r="C35" s="53">
        <f>C33+C36</f>
        <v>1448922</v>
      </c>
      <c r="D35" s="53">
        <f>D33+D36</f>
        <v>458356</v>
      </c>
      <c r="E35" s="1"/>
      <c r="F35" s="1"/>
      <c r="G35" s="1"/>
      <c r="H35" s="1"/>
      <c r="I35" s="1"/>
    </row>
    <row r="36" spans="1:9" ht="15.75" customHeight="1">
      <c r="A36" s="42" t="s">
        <v>69</v>
      </c>
      <c r="B36" s="14"/>
      <c r="C36" s="54"/>
      <c r="D36" s="54"/>
      <c r="E36" s="1"/>
      <c r="F36" s="1"/>
      <c r="G36" s="1"/>
      <c r="H36" s="1"/>
      <c r="I36" s="1"/>
    </row>
    <row r="37" spans="1:9" ht="20.25" customHeight="1">
      <c r="A37" s="46"/>
      <c r="B37" s="1"/>
      <c r="C37" s="23"/>
      <c r="D37" s="23"/>
      <c r="E37" s="1"/>
      <c r="F37" s="1"/>
      <c r="G37" s="1"/>
      <c r="H37" s="1"/>
      <c r="I37" s="1"/>
    </row>
    <row r="38" spans="1:9">
      <c r="A38" s="1"/>
      <c r="B38" s="1"/>
      <c r="C38" s="23"/>
      <c r="D38" s="23"/>
      <c r="E38" s="1"/>
      <c r="F38" s="1"/>
      <c r="G38" s="1"/>
      <c r="H38" s="1"/>
      <c r="I38" s="1"/>
    </row>
    <row r="39" spans="1:9">
      <c r="A39" s="1"/>
      <c r="B39" s="1"/>
      <c r="C39" s="23"/>
      <c r="D39" s="23"/>
      <c r="E39" s="1"/>
      <c r="F39" s="1"/>
      <c r="G39" s="1"/>
      <c r="H39" s="1"/>
      <c r="I39" s="1"/>
    </row>
    <row r="40" spans="1:9">
      <c r="A40" s="1"/>
      <c r="B40" s="1"/>
      <c r="C40" s="23"/>
      <c r="D40" s="35"/>
      <c r="E40" s="1"/>
      <c r="F40" s="1"/>
      <c r="G40" s="1"/>
      <c r="H40" s="1"/>
      <c r="I40" s="1"/>
    </row>
    <row r="41" spans="1:9">
      <c r="A41" s="1"/>
      <c r="B41" s="1"/>
      <c r="C41" s="23"/>
      <c r="D41" s="23"/>
      <c r="E41" s="1"/>
      <c r="F41" s="1"/>
      <c r="G41" s="1"/>
      <c r="H41" s="1"/>
      <c r="I41" s="1"/>
    </row>
    <row r="42" spans="1:9">
      <c r="A42" s="1"/>
      <c r="B42" s="1"/>
      <c r="C42" s="23"/>
      <c r="D42" s="23"/>
      <c r="E42" s="1"/>
      <c r="F42" s="1"/>
      <c r="G42" s="1"/>
      <c r="H42" s="1"/>
      <c r="I42" s="1"/>
    </row>
    <row r="43" spans="1:9">
      <c r="A43" s="1"/>
      <c r="B43" s="1"/>
      <c r="C43" s="23"/>
      <c r="D43" s="23"/>
      <c r="E43" s="1"/>
      <c r="F43" s="1"/>
      <c r="G43" s="1"/>
      <c r="H43" s="1"/>
      <c r="I43" s="1"/>
    </row>
    <row r="44" spans="1:9">
      <c r="A44" s="1"/>
      <c r="B44" s="1"/>
      <c r="C44" s="23"/>
      <c r="D44" s="23"/>
      <c r="E44" s="1"/>
      <c r="F44" s="1"/>
      <c r="G44" s="1"/>
      <c r="H44" s="1"/>
      <c r="I44" s="1"/>
    </row>
    <row r="45" spans="1:9">
      <c r="A45" s="1"/>
      <c r="B45" s="1"/>
      <c r="C45" s="23"/>
      <c r="D45" s="23"/>
      <c r="E45" s="1"/>
      <c r="F45" s="1"/>
      <c r="G45" s="1"/>
      <c r="H45" s="1"/>
      <c r="I45" s="1"/>
    </row>
    <row r="46" spans="1:9">
      <c r="A46" s="1"/>
      <c r="B46" s="1"/>
      <c r="C46" s="23"/>
      <c r="D46" s="23"/>
      <c r="E46" s="1"/>
      <c r="F46" s="1"/>
      <c r="G46" s="1"/>
      <c r="H46" s="1"/>
      <c r="I46" s="1"/>
    </row>
    <row r="47" spans="1:9">
      <c r="A47" s="1"/>
      <c r="B47" s="1"/>
      <c r="C47" s="23"/>
      <c r="D47" s="23"/>
      <c r="E47" s="1"/>
      <c r="F47" s="1"/>
      <c r="G47" s="1"/>
      <c r="H47" s="1"/>
      <c r="I47" s="1"/>
    </row>
    <row r="48" spans="1:9">
      <c r="A48" s="1"/>
      <c r="B48" s="1"/>
      <c r="C48" s="23"/>
      <c r="D48" s="23"/>
      <c r="E48" s="1"/>
      <c r="F48" s="1"/>
      <c r="G48" s="1"/>
      <c r="H48" s="1"/>
      <c r="I48" s="1"/>
    </row>
    <row r="49" spans="1:9">
      <c r="A49" s="1"/>
      <c r="B49" s="1"/>
      <c r="C49" s="23"/>
      <c r="D49" s="23"/>
      <c r="E49" s="1"/>
      <c r="F49" s="1"/>
      <c r="G49" s="1"/>
      <c r="H49" s="1"/>
      <c r="I49" s="1"/>
    </row>
    <row r="50" spans="1:9">
      <c r="A50" s="1"/>
      <c r="B50" s="1"/>
      <c r="C50" s="23"/>
      <c r="D50" s="23"/>
      <c r="E50" s="1"/>
      <c r="F50" s="1"/>
      <c r="G50" s="1"/>
      <c r="H50" s="1"/>
      <c r="I50" s="1"/>
    </row>
    <row r="51" spans="1:9">
      <c r="A51" s="1"/>
      <c r="B51" s="1"/>
      <c r="C51" s="23"/>
      <c r="D51" s="23"/>
      <c r="E51" s="1"/>
      <c r="F51" s="1"/>
      <c r="G51" s="1"/>
      <c r="H51" s="1"/>
      <c r="I51" s="1"/>
    </row>
    <row r="52" spans="1:9">
      <c r="A52" s="1"/>
      <c r="B52" s="1"/>
      <c r="C52" s="23"/>
      <c r="D52" s="23"/>
      <c r="E52" s="1"/>
      <c r="F52" s="1"/>
      <c r="G52" s="1"/>
      <c r="H52" s="1"/>
      <c r="I52" s="1"/>
    </row>
    <row r="53" spans="1:9">
      <c r="A53" s="1"/>
      <c r="B53" s="1"/>
      <c r="C53" s="23"/>
      <c r="D53" s="23"/>
      <c r="E53" s="1"/>
      <c r="F53" s="1"/>
      <c r="G53" s="1"/>
      <c r="H53" s="1"/>
      <c r="I53" s="1"/>
    </row>
    <row r="54" spans="1:9">
      <c r="A54" s="1"/>
      <c r="B54" s="1"/>
      <c r="C54" s="23"/>
      <c r="D54" s="23"/>
      <c r="E54" s="1"/>
      <c r="F54" s="1"/>
      <c r="G54" s="1"/>
      <c r="H54" s="1"/>
      <c r="I54" s="1"/>
    </row>
    <row r="55" spans="1:9">
      <c r="A55" s="1"/>
      <c r="B55" s="1"/>
      <c r="C55" s="23"/>
      <c r="D55" s="23"/>
      <c r="E55" s="1"/>
      <c r="F55" s="1"/>
      <c r="G55" s="1"/>
      <c r="H55" s="1"/>
      <c r="I55" s="1"/>
    </row>
    <row r="56" spans="1:9">
      <c r="A56" s="1"/>
      <c r="B56" s="1"/>
      <c r="C56" s="23"/>
      <c r="D56" s="23"/>
      <c r="E56" s="1"/>
      <c r="F56" s="1"/>
      <c r="G56" s="1"/>
      <c r="H56" s="1"/>
      <c r="I56" s="1"/>
    </row>
    <row r="57" spans="1:9">
      <c r="A57" s="1"/>
      <c r="B57" s="1"/>
      <c r="C57" s="23"/>
      <c r="D57" s="23"/>
      <c r="E57" s="1"/>
      <c r="F57" s="1"/>
      <c r="G57" s="1"/>
      <c r="H57" s="1"/>
      <c r="I57" s="1"/>
    </row>
    <row r="58" spans="1:9">
      <c r="A58" s="1"/>
      <c r="B58" s="1"/>
      <c r="C58" s="23"/>
      <c r="D58" s="23"/>
      <c r="E58" s="1"/>
      <c r="F58" s="1"/>
      <c r="G58" s="1"/>
      <c r="H58" s="1"/>
      <c r="I58" s="1"/>
    </row>
    <row r="59" spans="1:9">
      <c r="A59" s="1"/>
      <c r="B59" s="1"/>
      <c r="C59" s="23"/>
      <c r="D59" s="23"/>
      <c r="E59" s="1"/>
      <c r="F59" s="1"/>
      <c r="G59" s="1"/>
      <c r="H59" s="1"/>
      <c r="I59" s="1"/>
    </row>
    <row r="60" spans="1:9">
      <c r="A60" s="1"/>
      <c r="B60" s="1"/>
      <c r="C60" s="23"/>
      <c r="D60" s="23"/>
      <c r="E60" s="1"/>
      <c r="F60" s="1"/>
      <c r="G60" s="1"/>
      <c r="H60" s="1"/>
      <c r="I60" s="1"/>
    </row>
    <row r="61" spans="1:9">
      <c r="A61" s="1"/>
      <c r="B61" s="1"/>
      <c r="C61" s="23"/>
      <c r="D61" s="23"/>
      <c r="E61" s="1"/>
      <c r="F61" s="1"/>
      <c r="G61" s="1"/>
      <c r="H61" s="1"/>
      <c r="I61" s="1"/>
    </row>
    <row r="62" spans="1:9">
      <c r="A62" s="1"/>
      <c r="B62" s="1"/>
      <c r="C62" s="23"/>
      <c r="D62" s="23"/>
      <c r="E62" s="1"/>
      <c r="F62" s="1"/>
      <c r="G62" s="1"/>
      <c r="H62" s="1"/>
      <c r="I62" s="1"/>
    </row>
    <row r="63" spans="1:9">
      <c r="A63" s="1"/>
      <c r="B63" s="1"/>
      <c r="C63" s="23"/>
      <c r="D63" s="23"/>
      <c r="E63" s="1"/>
      <c r="F63" s="1"/>
      <c r="G63" s="1"/>
      <c r="H63" s="1"/>
      <c r="I63" s="1"/>
    </row>
    <row r="64" spans="1:9">
      <c r="A64" s="1"/>
      <c r="B64" s="1"/>
      <c r="C64" s="23"/>
      <c r="D64" s="23"/>
      <c r="E64" s="1"/>
      <c r="F64" s="1"/>
      <c r="G64" s="1"/>
      <c r="H64" s="1"/>
      <c r="I64" s="1"/>
    </row>
    <row r="65" spans="1:9">
      <c r="A65" s="1"/>
      <c r="B65" s="1"/>
      <c r="C65" s="23"/>
      <c r="D65" s="23"/>
      <c r="E65" s="1"/>
      <c r="F65" s="1"/>
      <c r="G65" s="1"/>
      <c r="H65" s="1"/>
      <c r="I65" s="1"/>
    </row>
    <row r="66" spans="1:9">
      <c r="E66" s="1"/>
      <c r="F66" s="1"/>
      <c r="G66" s="1"/>
      <c r="H66" s="1"/>
      <c r="I66" s="1"/>
    </row>
    <row r="67" spans="1:9">
      <c r="E67" s="1"/>
      <c r="F67" s="1"/>
      <c r="G67" s="1"/>
      <c r="H67" s="1"/>
      <c r="I67" s="1"/>
    </row>
    <row r="68" spans="1:9">
      <c r="E68" s="1"/>
      <c r="F68" s="1"/>
      <c r="G68" s="1"/>
      <c r="H68" s="1"/>
      <c r="I68" s="1"/>
    </row>
    <row r="69" spans="1:9">
      <c r="E69" s="1"/>
      <c r="F69" s="1"/>
      <c r="G69" s="1"/>
      <c r="H69" s="1"/>
      <c r="I69" s="1"/>
    </row>
    <row r="70" spans="1:9">
      <c r="E70" s="1"/>
      <c r="F70" s="1"/>
      <c r="G70" s="1"/>
      <c r="H70" s="1"/>
      <c r="I70" s="1"/>
    </row>
    <row r="71" spans="1:9">
      <c r="E71" s="1"/>
      <c r="F71" s="1"/>
      <c r="G71" s="1"/>
      <c r="H71" s="1"/>
      <c r="I71" s="1"/>
    </row>
    <row r="72" spans="1:9">
      <c r="E72" s="1"/>
      <c r="F72" s="1"/>
      <c r="G72" s="1"/>
      <c r="H72" s="1"/>
      <c r="I72" s="1"/>
    </row>
    <row r="73" spans="1:9">
      <c r="E73" s="1"/>
      <c r="F73" s="1"/>
      <c r="G73" s="1"/>
      <c r="H73" s="1"/>
      <c r="I73" s="1"/>
    </row>
    <row r="74" spans="1:9">
      <c r="E74" s="1"/>
      <c r="F74" s="1"/>
      <c r="G74" s="1"/>
      <c r="H74" s="1"/>
      <c r="I74" s="1"/>
    </row>
    <row r="75" spans="1:9">
      <c r="E75" s="1"/>
      <c r="F75" s="1"/>
      <c r="G75" s="1"/>
      <c r="H75" s="1"/>
      <c r="I75" s="1"/>
    </row>
    <row r="76" spans="1:9">
      <c r="E76" s="1"/>
      <c r="F76" s="1"/>
      <c r="G76" s="1"/>
      <c r="H76" s="1"/>
      <c r="I76" s="1"/>
    </row>
    <row r="77" spans="1:9">
      <c r="E77" s="1"/>
      <c r="F77" s="1"/>
      <c r="G77" s="1"/>
      <c r="H77" s="1"/>
      <c r="I77" s="1"/>
    </row>
    <row r="78" spans="1:9">
      <c r="E78" s="1"/>
      <c r="F78" s="1"/>
      <c r="G78" s="1"/>
      <c r="H78" s="1"/>
      <c r="I78" s="1"/>
    </row>
    <row r="79" spans="1:9">
      <c r="E79" s="1"/>
      <c r="F79" s="1"/>
      <c r="G79" s="1"/>
      <c r="H79" s="1"/>
      <c r="I79" s="1"/>
    </row>
    <row r="80" spans="1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  <row r="264" spans="5:9">
      <c r="E264" s="1"/>
      <c r="F264" s="1"/>
      <c r="G264" s="1"/>
      <c r="H264" s="1"/>
      <c r="I264" s="1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scale="1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E9B9C-73BC-4AC0-A1A3-7A61D2E26DA7}">
  <sheetPr>
    <tabColor rgb="FFFFFF00"/>
  </sheetPr>
  <dimension ref="A1:M201"/>
  <sheetViews>
    <sheetView zoomScale="80" zoomScaleNormal="80" workbookViewId="0">
      <selection activeCell="J31" sqref="J31"/>
    </sheetView>
  </sheetViews>
  <sheetFormatPr defaultColWidth="8.85546875" defaultRowHeight="15"/>
  <cols>
    <col min="1" max="1" width="56.5703125" customWidth="1"/>
    <col min="2" max="2" width="5.5703125" customWidth="1"/>
    <col min="3" max="3" width="17.7109375" customWidth="1"/>
    <col min="4" max="4" width="20.28515625" customWidth="1"/>
    <col min="8" max="8" width="18.140625" customWidth="1"/>
  </cols>
  <sheetData>
    <row r="1" spans="1:13">
      <c r="A1" s="1"/>
      <c r="B1" s="1"/>
      <c r="C1" s="2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3"/>
      <c r="C2" s="4"/>
      <c r="D2" s="4"/>
      <c r="E2" s="1"/>
      <c r="F2" s="1"/>
      <c r="G2" s="1"/>
      <c r="H2" s="1"/>
      <c r="I2" s="1"/>
    </row>
    <row r="3" spans="1:13">
      <c r="A3" s="3" t="s">
        <v>70</v>
      </c>
      <c r="B3" s="3"/>
      <c r="C3" s="4"/>
      <c r="D3" s="4"/>
      <c r="E3" s="1"/>
      <c r="F3" s="1"/>
      <c r="G3" s="1"/>
      <c r="H3" s="1"/>
      <c r="I3" s="1"/>
    </row>
    <row r="4" spans="1:13">
      <c r="A4" s="5"/>
      <c r="B4" s="1"/>
      <c r="C4" s="2"/>
      <c r="D4" s="2"/>
      <c r="E4" s="1"/>
      <c r="F4" s="1"/>
      <c r="G4" s="1"/>
      <c r="H4" s="1"/>
      <c r="I4" s="1"/>
    </row>
    <row r="5" spans="1:13" ht="13.5" customHeight="1">
      <c r="A5" s="55" t="s">
        <v>50</v>
      </c>
      <c r="B5" s="56"/>
      <c r="C5" s="56"/>
      <c r="D5" s="56"/>
      <c r="E5" s="1"/>
      <c r="F5" s="1"/>
      <c r="G5" s="1"/>
      <c r="H5" s="1"/>
      <c r="I5" s="1"/>
      <c r="J5" s="1"/>
      <c r="K5" s="1"/>
      <c r="L5" s="1"/>
      <c r="M5" s="1"/>
    </row>
    <row r="6" spans="1:13">
      <c r="A6" s="57"/>
      <c r="B6" s="56"/>
      <c r="C6" s="56"/>
      <c r="D6" s="56"/>
      <c r="E6" s="1"/>
      <c r="F6" s="1"/>
      <c r="G6" s="1"/>
      <c r="H6" s="1"/>
      <c r="I6" s="1"/>
      <c r="J6" s="1"/>
      <c r="K6" s="1"/>
      <c r="L6" s="1"/>
      <c r="M6" s="1"/>
    </row>
    <row r="7" spans="1:13" ht="23.25">
      <c r="A7" s="6" t="s">
        <v>3</v>
      </c>
      <c r="B7" s="58" t="s">
        <v>4</v>
      </c>
      <c r="C7" s="40" t="s">
        <v>5</v>
      </c>
      <c r="D7" s="40" t="s">
        <v>51</v>
      </c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59" t="s">
        <v>71</v>
      </c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</row>
    <row r="9" spans="1:13">
      <c r="A9" s="60"/>
      <c r="B9" s="21"/>
      <c r="C9" s="61"/>
      <c r="D9" s="61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62" t="s">
        <v>72</v>
      </c>
      <c r="B10" s="21"/>
      <c r="C10" s="63">
        <v>22935312</v>
      </c>
      <c r="D10" s="63">
        <v>14861721.205690004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64" t="s">
        <v>44</v>
      </c>
      <c r="B11" s="21"/>
      <c r="C11" s="63">
        <v>40946.17656</v>
      </c>
      <c r="D11" s="63">
        <v>198533.49875999999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>
      <c r="A12" s="64" t="s">
        <v>73</v>
      </c>
      <c r="B12" s="65"/>
      <c r="C12" s="63">
        <v>770178.76428</v>
      </c>
      <c r="D12" s="63">
        <v>496324.04322000005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>
      <c r="A13" s="64" t="s">
        <v>74</v>
      </c>
      <c r="B13" s="65"/>
      <c r="C13" s="63">
        <v>-18929632.942210004</v>
      </c>
      <c r="D13" s="63">
        <v>-9018151.8212100007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64" t="s">
        <v>75</v>
      </c>
      <c r="B14" s="65"/>
      <c r="C14" s="63">
        <v>-841463.14283000003</v>
      </c>
      <c r="D14" s="63">
        <v>-608712.40879999998</v>
      </c>
      <c r="E14" s="1"/>
      <c r="F14" s="1"/>
      <c r="G14" s="1"/>
      <c r="H14" s="66"/>
      <c r="I14" s="1"/>
      <c r="J14" s="1"/>
      <c r="K14" s="1"/>
      <c r="L14" s="1"/>
      <c r="M14" s="1"/>
    </row>
    <row r="15" spans="1:13" ht="20.25" customHeight="1">
      <c r="A15" s="64" t="s">
        <v>76</v>
      </c>
      <c r="B15" s="65"/>
      <c r="C15" s="63">
        <v>-239519.74368000001</v>
      </c>
      <c r="D15" s="63">
        <v>-222478.55415000001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24" customHeight="1">
      <c r="A16" s="64" t="s">
        <v>77</v>
      </c>
      <c r="B16" s="65"/>
      <c r="C16" s="63">
        <v>-876311.28531999991</v>
      </c>
      <c r="D16" s="63">
        <v>-481690.02598000003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>
      <c r="A17" s="64" t="s">
        <v>78</v>
      </c>
      <c r="B17" s="65"/>
      <c r="C17" s="63">
        <v>-41032.040999999997</v>
      </c>
      <c r="D17" s="63">
        <v>-64740.607739999999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67" t="s">
        <v>79</v>
      </c>
      <c r="B18" s="68"/>
      <c r="C18" s="69">
        <f>SUM(C10:C17)</f>
        <v>2818477.7857999946</v>
      </c>
      <c r="D18" s="69">
        <f>SUM(D10:D17)</f>
        <v>5160805.3297900027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3.75" hidden="1" customHeight="1">
      <c r="A19" s="70"/>
      <c r="B19" s="39"/>
      <c r="C19" s="71"/>
      <c r="D19" s="71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72" t="s">
        <v>80</v>
      </c>
      <c r="B20" s="21"/>
      <c r="C20" s="61"/>
      <c r="D20" s="63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64" t="s">
        <v>73</v>
      </c>
      <c r="B21" s="21"/>
      <c r="C21" s="63">
        <v>5745</v>
      </c>
      <c r="D21" s="63"/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64" t="s">
        <v>81</v>
      </c>
      <c r="B22" s="65"/>
      <c r="C22" s="63">
        <v>-1224000</v>
      </c>
      <c r="D22" s="63">
        <v>-6120000.737870005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64" t="s">
        <v>82</v>
      </c>
      <c r="B23" s="65"/>
      <c r="C23" s="63"/>
      <c r="D23" s="63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67" t="s">
        <v>83</v>
      </c>
      <c r="B24" s="68"/>
      <c r="C24" s="73">
        <f>SUM(C21:C23)</f>
        <v>-1218255</v>
      </c>
      <c r="D24" s="73">
        <f>SUM(D21:D23)</f>
        <v>-6120000.737870005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3.25" customHeight="1">
      <c r="A25" s="72" t="s">
        <v>84</v>
      </c>
      <c r="B25" s="21"/>
      <c r="C25" s="61"/>
      <c r="D25" s="6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64" t="s">
        <v>85</v>
      </c>
      <c r="B26" s="21"/>
      <c r="C26" s="63">
        <v>12453632.962610001</v>
      </c>
      <c r="D26" s="63">
        <v>9005058.1620000005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3.25" customHeight="1">
      <c r="A27" s="64" t="s">
        <v>86</v>
      </c>
      <c r="B27" s="21"/>
      <c r="C27" s="63">
        <v>-13733885.65023</v>
      </c>
      <c r="D27" s="63">
        <v>-3202658.1472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20.25" customHeight="1">
      <c r="A28" s="67" t="s">
        <v>87</v>
      </c>
      <c r="B28" s="74"/>
      <c r="C28" s="73">
        <f>SUM(C25:C27)</f>
        <v>-1280252.6876199991</v>
      </c>
      <c r="D28" s="73">
        <f>SUM(D25:D27)</f>
        <v>5802400.0148000009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67" t="s">
        <v>88</v>
      </c>
      <c r="B29" s="68"/>
      <c r="C29" s="69">
        <f>C18+C24+C28</f>
        <v>319970.09817999555</v>
      </c>
      <c r="D29" s="69">
        <f>D18+D24+D28</f>
        <v>4843204.6067199986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27.75" customHeight="1">
      <c r="A30" s="67" t="s">
        <v>89</v>
      </c>
      <c r="B30" s="68"/>
      <c r="C30" s="75">
        <v>1085859</v>
      </c>
      <c r="D30" s="75">
        <v>2237750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67" t="s">
        <v>90</v>
      </c>
      <c r="B31" s="74"/>
      <c r="C31" s="73">
        <f>C30+C29</f>
        <v>1405829.0981799955</v>
      </c>
      <c r="D31" s="73">
        <f>D30+D29</f>
        <v>7080954.6067199986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76"/>
      <c r="B32" s="21"/>
      <c r="C32" s="61"/>
      <c r="D32" s="61"/>
      <c r="E32" s="1"/>
      <c r="F32" s="1"/>
      <c r="G32" s="1"/>
      <c r="H32" s="1"/>
      <c r="I32" s="1"/>
      <c r="J32" s="1"/>
      <c r="K32" s="1"/>
      <c r="L32" s="1"/>
      <c r="M32" s="1"/>
    </row>
    <row r="33" spans="1:13" hidden="1">
      <c r="A33" s="77" t="s">
        <v>91</v>
      </c>
      <c r="B33" s="78"/>
      <c r="C33" s="79">
        <v>4888081</v>
      </c>
      <c r="D33" s="79">
        <v>3379023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80"/>
      <c r="D34" s="80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80"/>
      <c r="D35" s="80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80"/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2"/>
      <c r="D37" s="80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E64" s="1"/>
      <c r="F64" s="1"/>
      <c r="G64" s="1"/>
      <c r="H64" s="1"/>
      <c r="I64" s="1"/>
      <c r="J64" s="1"/>
      <c r="K64" s="1"/>
      <c r="L64" s="1"/>
      <c r="M64" s="1"/>
    </row>
    <row r="65" spans="5:13">
      <c r="E65" s="1"/>
      <c r="F65" s="1"/>
      <c r="G65" s="1"/>
      <c r="H65" s="1"/>
      <c r="I65" s="1"/>
      <c r="J65" s="1"/>
      <c r="K65" s="1"/>
      <c r="L65" s="1"/>
      <c r="M65" s="1"/>
    </row>
    <row r="66" spans="5:13">
      <c r="E66" s="1"/>
      <c r="F66" s="1"/>
      <c r="G66" s="1"/>
      <c r="H66" s="1"/>
      <c r="I66" s="1"/>
      <c r="J66" s="1"/>
      <c r="K66" s="1"/>
      <c r="L66" s="1"/>
      <c r="M66" s="1"/>
    </row>
    <row r="67" spans="5:13">
      <c r="E67" s="1"/>
      <c r="F67" s="1"/>
      <c r="G67" s="1"/>
      <c r="H67" s="1"/>
      <c r="I67" s="1"/>
      <c r="J67" s="1"/>
      <c r="K67" s="1"/>
      <c r="L67" s="1"/>
      <c r="M67" s="1"/>
    </row>
    <row r="68" spans="5:13">
      <c r="E68" s="1"/>
      <c r="F68" s="1"/>
      <c r="G68" s="1"/>
      <c r="H68" s="1"/>
      <c r="I68" s="1"/>
      <c r="J68" s="1"/>
      <c r="K68" s="1"/>
      <c r="L68" s="1"/>
      <c r="M68" s="1"/>
    </row>
    <row r="69" spans="5:13">
      <c r="E69" s="1"/>
      <c r="F69" s="1"/>
      <c r="G69" s="1"/>
      <c r="H69" s="1"/>
      <c r="I69" s="1"/>
      <c r="J69" s="1"/>
      <c r="K69" s="1"/>
      <c r="L69" s="1"/>
      <c r="M69" s="1"/>
    </row>
    <row r="70" spans="5:13">
      <c r="E70" s="1"/>
      <c r="F70" s="1"/>
      <c r="G70" s="1"/>
      <c r="H70" s="1"/>
      <c r="I70" s="1"/>
      <c r="J70" s="1"/>
      <c r="K70" s="1"/>
      <c r="L70" s="1"/>
      <c r="M70" s="1"/>
    </row>
    <row r="71" spans="5:13">
      <c r="E71" s="1"/>
      <c r="F71" s="1"/>
      <c r="G71" s="1"/>
      <c r="H71" s="1"/>
      <c r="I71" s="1"/>
      <c r="J71" s="1"/>
      <c r="K71" s="1"/>
      <c r="L71" s="1"/>
      <c r="M71" s="1"/>
    </row>
    <row r="72" spans="5:13">
      <c r="E72" s="1"/>
      <c r="F72" s="1"/>
      <c r="G72" s="1"/>
      <c r="H72" s="1"/>
      <c r="I72" s="1"/>
      <c r="J72" s="1"/>
      <c r="K72" s="1"/>
      <c r="L72" s="1"/>
      <c r="M72" s="1"/>
    </row>
    <row r="73" spans="5:13">
      <c r="E73" s="1"/>
      <c r="F73" s="1"/>
      <c r="G73" s="1"/>
      <c r="H73" s="1"/>
      <c r="I73" s="1"/>
      <c r="J73" s="1"/>
      <c r="K73" s="1"/>
      <c r="L73" s="1"/>
      <c r="M73" s="1"/>
    </row>
    <row r="74" spans="5:13">
      <c r="E74" s="1"/>
      <c r="F74" s="1"/>
      <c r="G74" s="1"/>
      <c r="H74" s="1"/>
      <c r="I74" s="1"/>
      <c r="J74" s="1"/>
      <c r="K74" s="1"/>
      <c r="L74" s="1"/>
      <c r="M74" s="1"/>
    </row>
    <row r="75" spans="5:13">
      <c r="E75" s="1"/>
      <c r="F75" s="1"/>
      <c r="G75" s="1"/>
      <c r="H75" s="1"/>
      <c r="I75" s="1"/>
      <c r="J75" s="1"/>
      <c r="K75" s="1"/>
      <c r="L75" s="1"/>
      <c r="M75" s="1"/>
    </row>
    <row r="76" spans="5:13">
      <c r="E76" s="1"/>
      <c r="F76" s="1"/>
      <c r="G76" s="1"/>
      <c r="H76" s="1"/>
      <c r="I76" s="1"/>
      <c r="J76" s="1"/>
      <c r="K76" s="1"/>
      <c r="L76" s="1"/>
      <c r="M76" s="1"/>
    </row>
    <row r="77" spans="5:13">
      <c r="E77" s="1"/>
      <c r="F77" s="1"/>
      <c r="G77" s="1"/>
      <c r="H77" s="1"/>
      <c r="I77" s="1"/>
      <c r="J77" s="1"/>
      <c r="K77" s="1"/>
      <c r="L77" s="1"/>
      <c r="M77" s="1"/>
    </row>
    <row r="78" spans="5:13">
      <c r="E78" s="1"/>
      <c r="F78" s="1"/>
      <c r="G78" s="1"/>
      <c r="H78" s="1"/>
      <c r="I78" s="1"/>
      <c r="J78" s="1"/>
      <c r="K78" s="1"/>
      <c r="L78" s="1"/>
      <c r="M78" s="1"/>
    </row>
    <row r="79" spans="5:13">
      <c r="E79" s="1"/>
      <c r="F79" s="1"/>
      <c r="G79" s="1"/>
      <c r="H79" s="1"/>
      <c r="I79" s="1"/>
      <c r="J79" s="1"/>
      <c r="K79" s="1"/>
      <c r="L79" s="1"/>
      <c r="M79" s="1"/>
    </row>
    <row r="80" spans="5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</sheetData>
  <mergeCells count="2">
    <mergeCell ref="A5:D5"/>
    <mergeCell ref="A6:D6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6AFA3-8AFA-40F2-B88D-506F2EC74107}">
  <sheetPr>
    <tabColor rgb="FFFFFF00"/>
  </sheetPr>
  <dimension ref="A1:AD32"/>
  <sheetViews>
    <sheetView tabSelected="1" zoomScale="80" zoomScaleNormal="80" workbookViewId="0">
      <selection activeCell="E20" sqref="E20"/>
    </sheetView>
  </sheetViews>
  <sheetFormatPr defaultRowHeight="15"/>
  <cols>
    <col min="1" max="1" width="46" customWidth="1"/>
    <col min="2" max="2" width="12.140625" customWidth="1"/>
    <col min="3" max="3" width="16.85546875" customWidth="1"/>
    <col min="4" max="4" width="14.85546875" customWidth="1"/>
    <col min="5" max="5" width="15.7109375" customWidth="1"/>
  </cols>
  <sheetData>
    <row r="1" spans="1:30" ht="15.75">
      <c r="A1" s="3" t="s">
        <v>0</v>
      </c>
      <c r="B1" s="81"/>
      <c r="C1" s="81"/>
      <c r="D1" s="81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/>
      <c r="B2" s="81"/>
      <c r="C2" s="81"/>
      <c r="D2" s="81"/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15.75">
      <c r="A3" s="55" t="s">
        <v>92</v>
      </c>
      <c r="B3" s="56"/>
      <c r="C3" s="56"/>
      <c r="D3" s="56"/>
      <c r="E3" s="56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5.75">
      <c r="A4" s="55" t="s">
        <v>50</v>
      </c>
      <c r="B4" s="56"/>
      <c r="C4" s="56"/>
      <c r="D4" s="56"/>
      <c r="E4" s="56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15.75">
      <c r="A5" s="83"/>
      <c r="B5" s="81"/>
      <c r="C5" s="81"/>
      <c r="D5" s="81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ht="23.25">
      <c r="A6" s="6" t="s">
        <v>3</v>
      </c>
      <c r="B6" s="84" t="s">
        <v>93</v>
      </c>
      <c r="C6" s="84" t="s">
        <v>31</v>
      </c>
      <c r="D6" s="84" t="s">
        <v>33</v>
      </c>
      <c r="E6" s="84" t="s">
        <v>34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0" ht="15.75">
      <c r="A7" s="85" t="s">
        <v>94</v>
      </c>
      <c r="B7" s="86">
        <v>685499</v>
      </c>
      <c r="C7" s="86">
        <v>7538030</v>
      </c>
      <c r="D7" s="86">
        <v>168489</v>
      </c>
      <c r="E7" s="86">
        <f>B7+C7+D7</f>
        <v>8392018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ht="8.25" customHeight="1">
      <c r="A8" s="87"/>
      <c r="B8" s="88"/>
      <c r="C8" s="88"/>
      <c r="D8" s="88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6.75" customHeight="1">
      <c r="A9" s="89"/>
      <c r="B9" s="90"/>
      <c r="C9" s="90"/>
      <c r="D9" s="90"/>
      <c r="E9" s="90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ht="17.25" customHeight="1">
      <c r="A10" s="91" t="s">
        <v>95</v>
      </c>
      <c r="B10" s="92"/>
      <c r="C10" s="92">
        <v>458356</v>
      </c>
      <c r="D10" s="92"/>
      <c r="E10" s="92">
        <f>B10+C10+D10</f>
        <v>458356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5.75">
      <c r="A11" s="91" t="s">
        <v>96</v>
      </c>
      <c r="B11" s="92"/>
      <c r="C11" s="93" t="s">
        <v>97</v>
      </c>
      <c r="D11" s="92"/>
      <c r="E11" s="9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ht="15.75">
      <c r="A12" s="85" t="s">
        <v>98</v>
      </c>
      <c r="B12" s="86"/>
      <c r="C12" s="92">
        <f>C10</f>
        <v>458356</v>
      </c>
      <c r="D12" s="92"/>
      <c r="E12" s="92">
        <f>B12+C12+D12</f>
        <v>458356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15.75">
      <c r="A13" s="85" t="s">
        <v>99</v>
      </c>
      <c r="B13" s="86">
        <f>SUM(B7:B11)</f>
        <v>685499</v>
      </c>
      <c r="C13" s="86">
        <f>SUM(C7:C11)</f>
        <v>7996386</v>
      </c>
      <c r="D13" s="86">
        <f>SUM(D7:D11)</f>
        <v>168489</v>
      </c>
      <c r="E13" s="86">
        <f>SUM(E7:E11)</f>
        <v>8850374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11.25" customHeight="1">
      <c r="A14" s="87"/>
      <c r="B14" s="88"/>
      <c r="C14" s="88"/>
      <c r="D14" s="88"/>
      <c r="E14" s="88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15.75">
      <c r="A15" s="94" t="s">
        <v>100</v>
      </c>
      <c r="B15" s="95">
        <v>685499</v>
      </c>
      <c r="C15" s="95">
        <v>7525867</v>
      </c>
      <c r="D15" s="95">
        <v>239583</v>
      </c>
      <c r="E15" s="95">
        <f>B15+C15+D15</f>
        <v>8450949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5.75">
      <c r="A16" s="91" t="s">
        <v>95</v>
      </c>
      <c r="B16" s="92">
        <v>0</v>
      </c>
      <c r="C16" s="92">
        <v>1448922</v>
      </c>
      <c r="D16" s="92"/>
      <c r="E16" s="92">
        <f>B16+C16+D16</f>
        <v>1448922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21.75" customHeight="1">
      <c r="A17" s="91" t="s">
        <v>96</v>
      </c>
      <c r="B17" s="92">
        <v>0</v>
      </c>
      <c r="C17" s="92">
        <v>0</v>
      </c>
      <c r="D17" s="92"/>
      <c r="E17" s="92">
        <f>B17+C17+D17</f>
        <v>0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9.5" customHeight="1">
      <c r="A18" s="85" t="s">
        <v>98</v>
      </c>
      <c r="B18" s="92"/>
      <c r="C18" s="92">
        <f>C16</f>
        <v>1448922</v>
      </c>
      <c r="D18" s="92"/>
      <c r="E18" s="92">
        <f>B18+C18+D18</f>
        <v>1448922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3.75" customHeight="1">
      <c r="A19" s="96"/>
      <c r="B19" s="97"/>
      <c r="C19" s="97"/>
      <c r="D19" s="97"/>
      <c r="E19" s="9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ht="32.25" customHeight="1">
      <c r="A20" s="85" t="s">
        <v>101</v>
      </c>
      <c r="B20" s="86">
        <f>SUM(B15:B18)</f>
        <v>685499</v>
      </c>
      <c r="C20" s="86">
        <f>SUM(C15:C16)</f>
        <v>8974789</v>
      </c>
      <c r="D20" s="86">
        <f>SUM(D15:D16)</f>
        <v>239583</v>
      </c>
      <c r="E20" s="86">
        <f>SUM(E15:E16)</f>
        <v>9899871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15.75">
      <c r="A21" s="82"/>
      <c r="B21" s="98"/>
      <c r="C21" s="98"/>
      <c r="D21" s="98"/>
      <c r="E21" s="98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30" ht="15.75">
      <c r="A22" s="82"/>
      <c r="B22" s="98"/>
      <c r="C22" s="98"/>
      <c r="D22" s="98"/>
      <c r="E22" s="98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30" ht="15.75">
      <c r="A23" s="82"/>
      <c r="B23" s="98"/>
      <c r="C23" s="98"/>
      <c r="D23" s="98"/>
      <c r="E23" s="98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30" ht="15.75">
      <c r="A24" s="82"/>
      <c r="B24" s="98"/>
      <c r="C24" s="98"/>
      <c r="D24" s="98"/>
      <c r="E24" s="98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30" ht="15.75">
      <c r="A25" s="82"/>
      <c r="B25" s="98"/>
      <c r="C25" s="98"/>
      <c r="D25" s="98"/>
      <c r="E25" s="98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30" ht="15.75">
      <c r="A26" s="82"/>
      <c r="B26" s="98"/>
      <c r="C26" s="98"/>
      <c r="D26" s="98"/>
      <c r="E26" s="98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30" ht="15.75">
      <c r="A27" s="82"/>
      <c r="B27" s="98"/>
      <c r="C27" s="98"/>
      <c r="D27" s="98"/>
      <c r="E27" s="98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30" ht="15.75">
      <c r="A28" s="82"/>
      <c r="B28" s="98"/>
      <c r="C28" s="98"/>
      <c r="D28" s="98"/>
      <c r="E28" s="98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30" ht="15.75">
      <c r="A29" s="82"/>
      <c r="B29" s="98"/>
      <c r="C29" s="98"/>
      <c r="D29" s="98"/>
      <c r="E29" s="98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30" ht="15.75">
      <c r="A30" s="82"/>
      <c r="B30" s="98"/>
      <c r="C30" s="98"/>
      <c r="D30" s="98"/>
      <c r="E30" s="98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30" ht="15.75">
      <c r="A31" s="82"/>
      <c r="B31" s="98"/>
      <c r="C31" s="98"/>
      <c r="D31" s="98"/>
      <c r="E31" s="98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30" ht="15.75">
      <c r="A32" s="82"/>
      <c r="B32" s="98"/>
      <c r="C32" s="98"/>
      <c r="D32" s="98"/>
      <c r="E32" s="98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</sheetData>
  <mergeCells count="2">
    <mergeCell ref="A3:E3"/>
    <mergeCell ref="A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Меруерт Муздыбаева</cp:lastModifiedBy>
  <dcterms:created xsi:type="dcterms:W3CDTF">2021-11-15T15:54:02Z</dcterms:created>
  <dcterms:modified xsi:type="dcterms:W3CDTF">2021-11-15T16:03:55Z</dcterms:modified>
</cp:coreProperties>
</file>