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50" windowHeight="6930" activeTab="3"/>
  </bookViews>
  <sheets>
    <sheet name="Лист1" sheetId="5" r:id="rId1"/>
    <sheet name="ОФП" sheetId="1" r:id="rId2"/>
    <sheet name="ОСД" sheetId="2" r:id="rId3"/>
    <sheet name="ОДДС" sheetId="3" r:id="rId4"/>
  </sheets>
  <calcPr calcId="162913"/>
</workbook>
</file>

<file path=xl/calcChain.xml><?xml version="1.0" encoding="utf-8"?>
<calcChain xmlns="http://schemas.openxmlformats.org/spreadsheetml/2006/main">
  <c r="C76" i="3" l="1"/>
  <c r="B76" i="3"/>
  <c r="C72" i="3"/>
  <c r="B72" i="3"/>
  <c r="C5" i="3"/>
  <c r="B5" i="3"/>
  <c r="C62" i="1"/>
  <c r="D62" i="1"/>
  <c r="D77" i="1"/>
  <c r="C17" i="3" l="1"/>
  <c r="B17" i="3"/>
  <c r="C9" i="3"/>
  <c r="B9" i="3"/>
  <c r="D44" i="1"/>
  <c r="D45" i="1" s="1"/>
  <c r="D26" i="1"/>
  <c r="B46" i="3" l="1"/>
  <c r="C46" i="3"/>
  <c r="D95" i="1"/>
  <c r="B64" i="3" l="1"/>
  <c r="B52" i="3"/>
  <c r="C49" i="3"/>
  <c r="B49" i="3"/>
  <c r="C8" i="2"/>
  <c r="B58" i="3" l="1"/>
  <c r="C26" i="1"/>
  <c r="C60" i="2" l="1"/>
  <c r="C10" i="2"/>
  <c r="C13" i="2" s="1"/>
  <c r="C24" i="2" s="1"/>
  <c r="C26" i="2" s="1"/>
  <c r="C28" i="2" s="1"/>
  <c r="D8" i="2"/>
  <c r="D10" i="2" s="1"/>
  <c r="D13" i="2" s="1"/>
  <c r="D24" i="2" s="1"/>
  <c r="D26" i="2" s="1"/>
  <c r="D28" i="2" s="1"/>
  <c r="D60" i="2"/>
  <c r="C95" i="1"/>
  <c r="C77" i="1"/>
  <c r="C44" i="1"/>
  <c r="C45" i="1" s="1"/>
  <c r="C30" i="2" l="1"/>
  <c r="C64" i="2" s="1"/>
  <c r="C62" i="2"/>
  <c r="D62" i="2"/>
  <c r="D30" i="2"/>
  <c r="C96" i="1"/>
  <c r="C97" i="1" s="1"/>
  <c r="C99" i="1" s="1"/>
  <c r="D64" i="2" l="1"/>
  <c r="D66" i="2" s="1"/>
  <c r="C32" i="2"/>
  <c r="C66" i="2"/>
  <c r="D32" i="2"/>
  <c r="C64" i="3" l="1"/>
  <c r="B61" i="3"/>
  <c r="C61" i="3"/>
  <c r="C52" i="3"/>
  <c r="C68" i="3" l="1"/>
  <c r="C58" i="3"/>
  <c r="D96" i="1" l="1"/>
  <c r="D97" i="1" s="1"/>
  <c r="D99" i="1" s="1"/>
</calcChain>
</file>

<file path=xl/sharedStrings.xml><?xml version="1.0" encoding="utf-8"?>
<sst xmlns="http://schemas.openxmlformats.org/spreadsheetml/2006/main" count="240" uniqueCount="216">
  <si>
    <t>На начало отчетного периода</t>
  </si>
  <si>
    <t>На конец отчетного периода</t>
  </si>
  <si>
    <t>АКТИВЫ</t>
  </si>
  <si>
    <t>Долгосрочные активы</t>
  </si>
  <si>
    <t xml:space="preserve"> Основные средства</t>
  </si>
  <si>
    <t xml:space="preserve"> Разведочные и оценочные активы </t>
  </si>
  <si>
    <t xml:space="preserve"> Газовые активы </t>
  </si>
  <si>
    <t xml:space="preserve"> Нематериальные активы  </t>
  </si>
  <si>
    <t xml:space="preserve"> Инвестиции в ассоциированные организации</t>
  </si>
  <si>
    <t xml:space="preserve"> Инвестиции в совместно-контролируемые организации </t>
  </si>
  <si>
    <t xml:space="preserve"> Инвестиции в дочерние организации </t>
  </si>
  <si>
    <t xml:space="preserve"> Средства в кредитных учреждениях (Долгосрочные банковские вклады и займы кредитным учреждениям) </t>
  </si>
  <si>
    <t xml:space="preserve"> Производные финансовые инструменты </t>
  </si>
  <si>
    <t xml:space="preserve"> Финансовые активы, имеющиеся в наличии для продажи </t>
  </si>
  <si>
    <t xml:space="preserve"> Финансовые активы </t>
  </si>
  <si>
    <t xml:space="preserve"> Отложенные налоговые активы</t>
  </si>
  <si>
    <t xml:space="preserve"> НДС к возмещению</t>
  </si>
  <si>
    <t xml:space="preserve"> Авансы за долгосрочные активы</t>
  </si>
  <si>
    <t xml:space="preserve"> Дебиторская задолженность</t>
  </si>
  <si>
    <t xml:space="preserve"> Займы выданные</t>
  </si>
  <si>
    <t xml:space="preserve"> Прочие долгосрочные активы </t>
  </si>
  <si>
    <t>Итого долгосрочные активы</t>
  </si>
  <si>
    <t>Текущие активы</t>
  </si>
  <si>
    <t xml:space="preserve"> Товарно-материальные запасы </t>
  </si>
  <si>
    <t xml:space="preserve"> Авансы выданные</t>
  </si>
  <si>
    <t xml:space="preserve"> Предоплата за ТМЗ по агентскому соглашению </t>
  </si>
  <si>
    <t xml:space="preserve"> Средства в кредитных учреждениях (Краткосрочные банковские вклады и займы кредитным учреждениям) </t>
  </si>
  <si>
    <t xml:space="preserve"> Финансовые активы имеющиеся в наличии для продажи</t>
  </si>
  <si>
    <t xml:space="preserve"> Предоплата по подоходному налогу </t>
  </si>
  <si>
    <t xml:space="preserve"> НДС к возмещению </t>
  </si>
  <si>
    <t xml:space="preserve"> Предоплата по прочим налогам </t>
  </si>
  <si>
    <t xml:space="preserve"> Прочие краткосрочные активы </t>
  </si>
  <si>
    <t xml:space="preserve"> Денежные средства и их эквиваленты  </t>
  </si>
  <si>
    <t xml:space="preserve"> Долгосрочные активы или группы выбытия, предназначенные для продажи </t>
  </si>
  <si>
    <t>Итого текущие активы</t>
  </si>
  <si>
    <t>Итого активы</t>
  </si>
  <si>
    <t>КАПИТАЛ И ОБЯЗАТЕЛЬСТВА</t>
  </si>
  <si>
    <t>Капитал</t>
  </si>
  <si>
    <t xml:space="preserve"> Уставный капитал  </t>
  </si>
  <si>
    <t xml:space="preserve"> Выкупленные долевые инструменты </t>
  </si>
  <si>
    <t xml:space="preserve"> Эмиссионный доход </t>
  </si>
  <si>
    <t xml:space="preserve"> Дополнительно оплаченный капитал  </t>
  </si>
  <si>
    <t xml:space="preserve"> Резерв переоценки инвестиций, имеющихся в наличии для продажи </t>
  </si>
  <si>
    <t xml:space="preserve"> Резерв по пересчету иностранной валюты </t>
  </si>
  <si>
    <t xml:space="preserve"> Резерв по переоценке основных средств  </t>
  </si>
  <si>
    <t xml:space="preserve"> Резерв хеджирования </t>
  </si>
  <si>
    <t xml:space="preserve"> Прочий капитал (по уставу и на покрытие рисков) </t>
  </si>
  <si>
    <t xml:space="preserve"> Опционы по расчетам акциями </t>
  </si>
  <si>
    <t xml:space="preserve"> Нераспределенная прибыль (непокрытый убыток) </t>
  </si>
  <si>
    <t xml:space="preserve"> Относящийся к акционеру материнской компании </t>
  </si>
  <si>
    <t xml:space="preserve"> Доля неконтролирующих собственников </t>
  </si>
  <si>
    <t>Итого капитал</t>
  </si>
  <si>
    <t xml:space="preserve"> Долгосрочные обязательства  </t>
  </si>
  <si>
    <t xml:space="preserve"> Займы полученные </t>
  </si>
  <si>
    <t xml:space="preserve"> Выпущенные долговые ценные бумаги </t>
  </si>
  <si>
    <t xml:space="preserve"> Обязательства по финансовой аренде </t>
  </si>
  <si>
    <t xml:space="preserve"> К уплате за приобретение дочернего предприятия</t>
  </si>
  <si>
    <t xml:space="preserve"> Финансовая гарантия, выпущенная</t>
  </si>
  <si>
    <t xml:space="preserve"> Отложенные налоговые обязательства </t>
  </si>
  <si>
    <t xml:space="preserve"> Обязательства по вознаграждениям работникам </t>
  </si>
  <si>
    <t xml:space="preserve"> Резервы под обязательства и отчисления </t>
  </si>
  <si>
    <t xml:space="preserve"> Кредиторская задолженность</t>
  </si>
  <si>
    <t xml:space="preserve"> Средства Правительства РК и Национальных банков </t>
  </si>
  <si>
    <t xml:space="preserve"> Прочие долгосрочные обязательства  </t>
  </si>
  <si>
    <t xml:space="preserve"> Итого долгосрочные обязательства  </t>
  </si>
  <si>
    <t xml:space="preserve"> Текущие обязательства </t>
  </si>
  <si>
    <t xml:space="preserve"> Выпущенные долговые ценные бумаги</t>
  </si>
  <si>
    <t xml:space="preserve"> Кредиторская задолженность  </t>
  </si>
  <si>
    <t xml:space="preserve"> Авансы полученные </t>
  </si>
  <si>
    <t xml:space="preserve"> Концессионные обязательства </t>
  </si>
  <si>
    <t xml:space="preserve"> Обязательства по подоходному налогу </t>
  </si>
  <si>
    <t xml:space="preserve"> Обязательства по прочим налогам и обязательным платежам </t>
  </si>
  <si>
    <t xml:space="preserve"> Прочие краткосрочные обязательства </t>
  </si>
  <si>
    <t xml:space="preserve"> Обязательства, непосредственно связанные с долгосрочными активами, удерживаемыми для продажи и группами выбытия </t>
  </si>
  <si>
    <t xml:space="preserve"> Итого текущие обязательства </t>
  </si>
  <si>
    <t xml:space="preserve"> Итого обязательства  </t>
  </si>
  <si>
    <t xml:space="preserve"> Итого капитал и обязательства  </t>
  </si>
  <si>
    <t xml:space="preserve"> Проверка (91 - 40 = 0) </t>
  </si>
  <si>
    <t xml:space="preserve"> Доход от реализации </t>
  </si>
  <si>
    <t xml:space="preserve"> Государственные субсидии </t>
  </si>
  <si>
    <t xml:space="preserve"> Итого выручка  (доходы) </t>
  </si>
  <si>
    <t>Себестоимость реализации</t>
  </si>
  <si>
    <t xml:space="preserve"> Валовый доход  </t>
  </si>
  <si>
    <t xml:space="preserve"> Общие и административные расходы  </t>
  </si>
  <si>
    <t xml:space="preserve"> Расходы по транспортировке и реализации  </t>
  </si>
  <si>
    <t xml:space="preserve"> Доход (убыток) от операционной деятельности  </t>
  </si>
  <si>
    <t>Финансовый доход</t>
  </si>
  <si>
    <t xml:space="preserve">Финансовые затраты  </t>
  </si>
  <si>
    <t xml:space="preserve">Доход (убыток) от курсовой разницы, нетто </t>
  </si>
  <si>
    <t xml:space="preserve">Доля в доходах (убытках) ассоциированных компаний  </t>
  </si>
  <si>
    <t xml:space="preserve">Доля в доходах (убытках) совместно-контролируемых компаний  </t>
  </si>
  <si>
    <t>Убыток от неэффективной части в инструментах хеджирования</t>
  </si>
  <si>
    <t xml:space="preserve">Доход(убыток) от выбытия дочерних организаций </t>
  </si>
  <si>
    <t>Доход от дивидендов от совместных предприятий</t>
  </si>
  <si>
    <t>Прочие прибыли</t>
  </si>
  <si>
    <t xml:space="preserve">Прочие убытки </t>
  </si>
  <si>
    <t xml:space="preserve"> Прибыль/(убыток) до налогообложения </t>
  </si>
  <si>
    <t xml:space="preserve">Расходы по корпоративному подоходному налогу </t>
  </si>
  <si>
    <t xml:space="preserve"> Прибыль/ (убыток) за год от продолжающейся деятельности  </t>
  </si>
  <si>
    <t xml:space="preserve">Прибыль/(убыток) за год от прекращенных операций </t>
  </si>
  <si>
    <t xml:space="preserve"> Прибыль/(убыток) за год </t>
  </si>
  <si>
    <t xml:space="preserve"> Относящийся к:  </t>
  </si>
  <si>
    <t xml:space="preserve">        Акционерам материнской компании  </t>
  </si>
  <si>
    <t xml:space="preserve">        Неконтролирующим акционерам </t>
  </si>
  <si>
    <t xml:space="preserve"> Проверка (124 - 126 -127 = 0)</t>
  </si>
  <si>
    <t>Актуарные прибыли (убытки) по плану с установленными выплатами</t>
  </si>
  <si>
    <t>Доходы (раходы), возникающие при пересчете отчетности зарубежных предприятий</t>
  </si>
  <si>
    <t>Доходы (убытки) от переоценки основных средств</t>
  </si>
  <si>
    <t>Доходы (убытки) от переоценки финансовых активов, удерживаемых для продажи</t>
  </si>
  <si>
    <t>Доходы (убытки) по инструментам хеджирования денежных потоков</t>
  </si>
  <si>
    <t>Доходы (убытки) по инструментам хеджирования чистых инвестиций в зарубежные операции</t>
  </si>
  <si>
    <t>Реклассификация прибыли/убытка по хеджированию на прибыль/убыток отчетного периода (реализованная прибыль/убыток)</t>
  </si>
  <si>
    <t>Реклассификация на прибыль или убыток резерва по переоценке при продаже и обесценении инвестиций, имеющихся в наличии для продажи (реализованная прибыль/убыток)</t>
  </si>
  <si>
    <t>Реклассификация на прибыль или убыток резерва по пересчету иностранной валюты при выбытии иностранных дочерних предприятий</t>
  </si>
  <si>
    <t>Эффект изменения в ставке подоходного налога на отсроченный налог дочерних организаций</t>
  </si>
  <si>
    <t>Налоговый эффект компонентов совокупного дохода (убытка)</t>
  </si>
  <si>
    <t>Прочий совокупный доход</t>
  </si>
  <si>
    <t xml:space="preserve">         Неконтролирующим акционерам </t>
  </si>
  <si>
    <t>Доходы (расходы), возникающие при пересчете отчетности зарубежных предприятий</t>
  </si>
  <si>
    <t>Доход (убытки) от переоценки основных средств</t>
  </si>
  <si>
    <t>Доход (убытки) от переоценки финансовых активов, удерживаемых  для продажи</t>
  </si>
  <si>
    <t xml:space="preserve">Реклассификация прибыли/убытка по хеджированию на прибыль/убыток отчетного периода (реализованная прибыль/(убыток)) </t>
  </si>
  <si>
    <t xml:space="preserve">Реклассификация  на прибыль или убытки резерва по переоценке при продаже и обесценении инвестиций, имеющихся в наличии для продажи (реализованная прибыль/(убыток)) </t>
  </si>
  <si>
    <t xml:space="preserve">Реклассификация на прибыль или убытки резерва по пересчету иностранной валюты при выбытии иностранных дочерних предприятий </t>
  </si>
  <si>
    <t xml:space="preserve">Эффект изменения в ставке подоходного налога на отсроченный налог дочерних организаций </t>
  </si>
  <si>
    <t xml:space="preserve"> Проверка (143 + 144 - 141 = 0)</t>
  </si>
  <si>
    <t xml:space="preserve"> Совокупный доход (убыток) за год </t>
  </si>
  <si>
    <t xml:space="preserve">        Неконтролирующим акционерам</t>
  </si>
  <si>
    <t xml:space="preserve"> Проверка (158 - 160 - 161 = 0)</t>
  </si>
  <si>
    <t xml:space="preserve"> Отчет о движении денежных средств за период (прямой метод): </t>
  </si>
  <si>
    <t>1. Движение денежных средств по операционной деятельности</t>
  </si>
  <si>
    <t>1.1. Поступление денежных средств, всего</t>
  </si>
  <si>
    <t>реализация продукции и товаров</t>
  </si>
  <si>
    <t>авансы полученные</t>
  </si>
  <si>
    <t>Полученные вознаграждения по средствам в кредитных учреждениях</t>
  </si>
  <si>
    <t>реализация услуг</t>
  </si>
  <si>
    <t>участие в тендере</t>
  </si>
  <si>
    <t>прочие поступления</t>
  </si>
  <si>
    <t>1.2.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</si>
  <si>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</si>
  <si>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</si>
  <si>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</si>
  <si>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корпоративный подоходный налог</t>
  </si>
  <si>
    <t>возврат тендерного обеспечения</t>
  </si>
  <si>
    <t>профсоюзные взносы</t>
  </si>
  <si>
    <t>командировочные расходы</t>
  </si>
  <si>
    <t>социальные отчисления и ОПВ</t>
  </si>
  <si>
    <t>прочие выплаты</t>
  </si>
  <si>
    <t xml:space="preserve">1.3. Чистая сумма денежных средств по операционной деятельности </t>
  </si>
  <si>
    <t xml:space="preserve">2. Движение денежных средств по инвестиционной деятельности </t>
  </si>
  <si>
    <t>2.1. Поступление денежных средств, всего</t>
  </si>
  <si>
    <t>Возврат банковских вкладов</t>
  </si>
  <si>
    <t>2.2. Выбытие денежных средств, всего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</si>
  <si>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</si>
  <si>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</si>
  <si>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</si>
  <si>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Размещение банковских вкладов</t>
  </si>
  <si>
    <t>Приобретение разведочных и оценочных активов</t>
  </si>
  <si>
    <t xml:space="preserve">2.3. Чистое поступление денежных средств по инвестиционной деятельности </t>
  </si>
  <si>
    <t xml:space="preserve">3. Движение денежных средств по финансовой деятельности </t>
  </si>
  <si>
    <t>3.1. Поступление денежных средств, всего</t>
  </si>
  <si>
    <t>3.2. Выбытие денежных средств, всего</t>
  </si>
  <si>
    <t>3.3. Чистое поступление денежных средств по финансовой деятельности</t>
  </si>
  <si>
    <t>Влияние изменений обменного курса на сальдо денежных средств в иностранной валюте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</si>
  <si>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</si>
  <si>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</si>
  <si>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</si>
  <si>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 xml:space="preserve"> Сальдо на конец периода - Сальдо на начало - Изменение денежных средств (должно быть 0) </t>
  </si>
  <si>
    <t xml:space="preserve"> Движения отчетного периода - Изменение денежных средств (должно быть 0) </t>
  </si>
  <si>
    <t>Дополнительная информация (заполняется только для оперативной отчетности)</t>
  </si>
  <si>
    <t>Текущие банковские вклады</t>
  </si>
  <si>
    <t xml:space="preserve">Долгосрочные банковские вклады </t>
  </si>
  <si>
    <t>Дополнительная информация к раскрытию по движению денежных средств</t>
  </si>
  <si>
    <t>Итого</t>
  </si>
  <si>
    <t>ТТ - Отчет о финансовом положении</t>
  </si>
  <si>
    <t>тыс.тенге</t>
  </si>
  <si>
    <t>ТТ - Отчет о совокупном доходе</t>
  </si>
  <si>
    <t>Индивидуальный подоходный налог</t>
  </si>
  <si>
    <t>Налог на добавленную стоимость за нерезидента</t>
  </si>
  <si>
    <t>Налог на добычу полезных ископаемых (НДПИ)</t>
  </si>
  <si>
    <t>Платеж по возмещению исторических затрат</t>
  </si>
  <si>
    <t>Социальный налог</t>
  </si>
  <si>
    <t>Налог на имущество</t>
  </si>
  <si>
    <t>Земельный налог</t>
  </si>
  <si>
    <t>Плата за пользование землей</t>
  </si>
  <si>
    <t>Плата за загрязнение окружающей среды</t>
  </si>
  <si>
    <t>Плата за использование радиочастотного ресурса</t>
  </si>
  <si>
    <t>Пени и штрафы по налогам, сборам и другим платежам в бюджет</t>
  </si>
  <si>
    <t>прочие взносы контролирующих собственников</t>
  </si>
  <si>
    <t>Поступления по выпущенным долговым ценным бумагам (облигациям)</t>
  </si>
  <si>
    <t>дивиденды выплаченные акционерам материнской компании</t>
  </si>
  <si>
    <t>Возврат финансовой помощи</t>
  </si>
  <si>
    <t>Движения отчетного периода (определяется как чистая разница между сальдо на конец и сальдо на начало отчетного периода)</t>
  </si>
  <si>
    <t>Финансовая отчетность</t>
  </si>
  <si>
    <t>ТОО "Амангельды Газ"</t>
  </si>
  <si>
    <r>
      <t xml:space="preserve">Компания: </t>
    </r>
    <r>
      <rPr>
        <b/>
        <i/>
        <sz val="11"/>
        <color theme="1"/>
        <rFont val="Arial Narrow"/>
        <family val="2"/>
        <charset val="204"/>
      </rPr>
      <t>ТОО "Амангельды Газ"</t>
    </r>
  </si>
  <si>
    <t>Госпошлина</t>
  </si>
  <si>
    <t>Поступления от продажи основных средств</t>
  </si>
  <si>
    <t xml:space="preserve"> Активы в форме права пользования </t>
  </si>
  <si>
    <t xml:space="preserve"> Обязательства по  аренде </t>
  </si>
  <si>
    <t>Выплата вознаграждения по долговым ценным бумагам (облигациям)</t>
  </si>
  <si>
    <t>Налог на добавленную стоимость юридических лиц-резидентов</t>
  </si>
  <si>
    <t>Лицензионные сборы</t>
  </si>
  <si>
    <t>Изменение резерва на обесценение денежных средств и их эквивалентов</t>
  </si>
  <si>
    <t xml:space="preserve"> Обязательства по договорам с покуптелями</t>
  </si>
  <si>
    <t>ТТ -  Отчет о движении денежных средств за период (прямой метод)</t>
  </si>
  <si>
    <t>штрафы за нарушение условий договоров</t>
  </si>
  <si>
    <t>Выплата вознаграждения по обязательствам по договорам аренды</t>
  </si>
  <si>
    <t>Налог на транспортные средства</t>
  </si>
  <si>
    <t>Социальные отчисления</t>
  </si>
  <si>
    <t>ОПВ</t>
  </si>
  <si>
    <t xml:space="preserve">Выплата основного долга по обязательствам по договорам аренды </t>
  </si>
  <si>
    <t>за 1 кв 2020г.</t>
  </si>
  <si>
    <t>Отчетный период: 1 кв 2020г.</t>
  </si>
  <si>
    <t>1 кв 2019</t>
  </si>
  <si>
    <t>1 кв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</si>
</sst>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3" fontId="1" fillId="0" borderId="1" xfId="0" applyNumberFormat="1" applyFont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165" fontId="1" fillId="0" borderId="1" xfId="1" applyNumberFormat="1" applyFont="1" applyBorder="1"/>
    <xf numFmtId="165" fontId="2" fillId="2" borderId="1" xfId="1" applyNumberFormat="1" applyFont="1" applyFill="1" applyBorder="1"/>
    <xf numFmtId="165" fontId="2" fillId="3" borderId="1" xfId="1" applyNumberFormat="1" applyFont="1" applyFill="1" applyBorder="1"/>
    <xf numFmtId="165" fontId="1" fillId="2" borderId="1" xfId="1" applyNumberFormat="1" applyFont="1" applyFill="1" applyBorder="1"/>
    <xf numFmtId="165" fontId="1" fillId="0" borderId="1" xfId="1" applyNumberFormat="1" applyFont="1" applyBorder="1" applyAlignment="1">
      <alignment vertical="center" wrapText="1"/>
    </xf>
    <xf numFmtId="165" fontId="2" fillId="3" borderId="1" xfId="1" applyNumberFormat="1" applyFont="1" applyFill="1" applyBorder="1" applyAlignment="1">
      <alignment vertical="center" wrapText="1"/>
    </xf>
    <xf numFmtId="165" fontId="2" fillId="2" borderId="1" xfId="1" applyNumberFormat="1" applyFont="1" applyFill="1" applyBorder="1" applyAlignment="1">
      <alignment vertical="center"/>
    </xf>
    <xf numFmtId="0" fontId="3" fillId="0" borderId="0" xfId="0" applyFont="1"/>
    <xf numFmtId="0" fontId="2" fillId="4" borderId="1" xfId="0" applyFont="1" applyFill="1" applyBorder="1" applyAlignment="1">
      <alignment vertical="center" wrapText="1"/>
    </xf>
    <xf numFmtId="165" fontId="1" fillId="4" borderId="1" xfId="1" applyNumberFormat="1" applyFont="1" applyFill="1" applyBorder="1"/>
    <xf numFmtId="165" fontId="0" fillId="0" borderId="0" xfId="0" applyNumberFormat="1"/>
    <xf numFmtId="165" fontId="1" fillId="0" borderId="0" xfId="0" applyNumberFormat="1" applyFont="1"/>
    <xf numFmtId="0" fontId="0" fillId="0" borderId="1" xfId="0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12"/>
  <sheetViews>
    <sheetView workbookViewId="0">
      <selection activeCell="K7" sqref="K7"/>
    </sheetView>
  </sheetViews>
  <sheetFormatPr defaultRowHeight="15" x14ac:dyDescent="0.25"/>
  <sheetData>
    <row r="10" spans="1:9" ht="30" customHeight="1" x14ac:dyDescent="0.3">
      <c r="A10" s="37" t="s">
        <v>193</v>
      </c>
      <c r="B10" s="37"/>
      <c r="C10" s="37"/>
      <c r="D10" s="37"/>
      <c r="E10" s="37"/>
      <c r="F10" s="37"/>
      <c r="G10" s="37"/>
      <c r="H10" s="37"/>
      <c r="I10" s="37"/>
    </row>
    <row r="11" spans="1:9" ht="33" customHeight="1" x14ac:dyDescent="0.3">
      <c r="A11" s="38" t="s">
        <v>194</v>
      </c>
      <c r="B11" s="38"/>
      <c r="C11" s="38"/>
      <c r="D11" s="38"/>
      <c r="E11" s="38"/>
      <c r="F11" s="38"/>
      <c r="G11" s="38"/>
      <c r="H11" s="38"/>
      <c r="I11" s="38"/>
    </row>
    <row r="12" spans="1:9" ht="35.25" customHeight="1" x14ac:dyDescent="0.3">
      <c r="A12" s="38" t="s">
        <v>212</v>
      </c>
      <c r="B12" s="38"/>
      <c r="C12" s="38"/>
      <c r="D12" s="38"/>
      <c r="E12" s="38"/>
      <c r="F12" s="38"/>
      <c r="G12" s="38"/>
      <c r="H12" s="38"/>
      <c r="I12" s="38"/>
    </row>
  </sheetData>
  <mergeCells count="3">
    <mergeCell ref="A10:I10"/>
    <mergeCell ref="A11:I11"/>
    <mergeCell ref="A12:I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8"/>
  <sheetViews>
    <sheetView zoomScaleNormal="100" workbookViewId="0">
      <selection activeCell="E9" sqref="E9"/>
    </sheetView>
  </sheetViews>
  <sheetFormatPr defaultRowHeight="15" x14ac:dyDescent="0.25"/>
  <cols>
    <col min="1" max="1" width="72.42578125" customWidth="1"/>
    <col min="3" max="3" width="21.5703125" customWidth="1"/>
    <col min="4" max="4" width="21" customWidth="1"/>
    <col min="5" max="5" width="23.42578125" customWidth="1"/>
  </cols>
  <sheetData>
    <row r="1" spans="1:4" ht="16.5" x14ac:dyDescent="0.3">
      <c r="A1" s="31" t="s">
        <v>213</v>
      </c>
      <c r="B1" s="1"/>
      <c r="C1" s="1"/>
      <c r="D1" s="18" t="s">
        <v>195</v>
      </c>
    </row>
    <row r="2" spans="1:4" ht="16.5" x14ac:dyDescent="0.3">
      <c r="A2" s="1"/>
      <c r="B2" s="1"/>
      <c r="C2" s="1"/>
      <c r="D2" s="1"/>
    </row>
    <row r="3" spans="1:4" ht="16.5" x14ac:dyDescent="0.25">
      <c r="A3" s="39" t="s">
        <v>174</v>
      </c>
      <c r="B3" s="39"/>
      <c r="C3" s="39"/>
      <c r="D3" s="39"/>
    </row>
    <row r="4" spans="1:4" ht="16.5" x14ac:dyDescent="0.3">
      <c r="A4" s="1"/>
      <c r="B4" s="1"/>
      <c r="C4" s="1"/>
      <c r="D4" s="18" t="s">
        <v>175</v>
      </c>
    </row>
    <row r="5" spans="1:4" ht="33" x14ac:dyDescent="0.3">
      <c r="A5" s="5"/>
      <c r="B5" s="7"/>
      <c r="C5" s="6" t="s">
        <v>0</v>
      </c>
      <c r="D5" s="6" t="s">
        <v>1</v>
      </c>
    </row>
    <row r="6" spans="1:4" ht="16.5" x14ac:dyDescent="0.3">
      <c r="A6" s="12" t="s">
        <v>2</v>
      </c>
      <c r="B6" s="11">
        <v>1</v>
      </c>
      <c r="C6" s="14"/>
      <c r="D6" s="14"/>
    </row>
    <row r="7" spans="1:4" ht="16.5" x14ac:dyDescent="0.3">
      <c r="A7" s="15" t="s">
        <v>3</v>
      </c>
      <c r="B7" s="10">
        <v>2</v>
      </c>
      <c r="C7" s="17"/>
      <c r="D7" s="17"/>
    </row>
    <row r="8" spans="1:4" ht="16.5" x14ac:dyDescent="0.3">
      <c r="A8" s="9" t="s">
        <v>4</v>
      </c>
      <c r="B8" s="8">
        <v>3</v>
      </c>
      <c r="C8" s="24">
        <v>8396</v>
      </c>
      <c r="D8" s="24">
        <v>9577</v>
      </c>
    </row>
    <row r="9" spans="1:4" ht="16.5" x14ac:dyDescent="0.3">
      <c r="A9" s="9" t="s">
        <v>198</v>
      </c>
      <c r="B9" s="8">
        <v>4</v>
      </c>
      <c r="C9" s="24">
        <v>225129</v>
      </c>
      <c r="D9" s="24">
        <v>168847</v>
      </c>
    </row>
    <row r="10" spans="1:4" ht="16.5" x14ac:dyDescent="0.3">
      <c r="A10" s="9" t="s">
        <v>5</v>
      </c>
      <c r="B10" s="8">
        <v>5</v>
      </c>
      <c r="C10" s="24">
        <v>11045166</v>
      </c>
      <c r="D10" s="24">
        <v>11273823</v>
      </c>
    </row>
    <row r="11" spans="1:4" ht="16.5" x14ac:dyDescent="0.3">
      <c r="A11" s="9" t="s">
        <v>6</v>
      </c>
      <c r="B11" s="8">
        <v>6</v>
      </c>
      <c r="C11" s="24">
        <v>30569473</v>
      </c>
      <c r="D11" s="24">
        <v>30334395</v>
      </c>
    </row>
    <row r="12" spans="1:4" ht="16.5" x14ac:dyDescent="0.3">
      <c r="A12" s="9" t="s">
        <v>7</v>
      </c>
      <c r="B12" s="8">
        <v>7</v>
      </c>
      <c r="C12" s="24">
        <v>31372</v>
      </c>
      <c r="D12" s="24">
        <v>28319</v>
      </c>
    </row>
    <row r="13" spans="1:4" ht="16.5" x14ac:dyDescent="0.3">
      <c r="A13" s="9" t="s">
        <v>8</v>
      </c>
      <c r="B13" s="8">
        <v>8</v>
      </c>
      <c r="C13" s="24"/>
      <c r="D13" s="24"/>
    </row>
    <row r="14" spans="1:4" ht="16.5" x14ac:dyDescent="0.3">
      <c r="A14" s="9" t="s">
        <v>9</v>
      </c>
      <c r="B14" s="8">
        <v>9</v>
      </c>
      <c r="C14" s="24"/>
      <c r="D14" s="24"/>
    </row>
    <row r="15" spans="1:4" ht="16.5" x14ac:dyDescent="0.3">
      <c r="A15" s="9" t="s">
        <v>10</v>
      </c>
      <c r="B15" s="8">
        <v>10</v>
      </c>
      <c r="C15" s="24"/>
      <c r="D15" s="24"/>
    </row>
    <row r="16" spans="1:4" ht="33" x14ac:dyDescent="0.3">
      <c r="A16" s="9" t="s">
        <v>11</v>
      </c>
      <c r="B16" s="8">
        <v>11</v>
      </c>
      <c r="C16" s="24">
        <v>533128</v>
      </c>
      <c r="D16" s="24">
        <v>515575</v>
      </c>
    </row>
    <row r="17" spans="1:4" ht="16.5" x14ac:dyDescent="0.3">
      <c r="A17" s="9" t="s">
        <v>12</v>
      </c>
      <c r="B17" s="8">
        <v>12</v>
      </c>
      <c r="C17" s="24"/>
      <c r="D17" s="24"/>
    </row>
    <row r="18" spans="1:4" ht="16.5" x14ac:dyDescent="0.3">
      <c r="A18" s="9" t="s">
        <v>13</v>
      </c>
      <c r="B18" s="8">
        <v>13</v>
      </c>
      <c r="C18" s="24"/>
      <c r="D18" s="24"/>
    </row>
    <row r="19" spans="1:4" ht="16.5" x14ac:dyDescent="0.3">
      <c r="A19" s="9" t="s">
        <v>14</v>
      </c>
      <c r="B19" s="8">
        <v>14</v>
      </c>
      <c r="C19" s="24"/>
      <c r="D19" s="24"/>
    </row>
    <row r="20" spans="1:4" ht="16.5" x14ac:dyDescent="0.3">
      <c r="A20" s="9" t="s">
        <v>15</v>
      </c>
      <c r="B20" s="8">
        <v>15</v>
      </c>
      <c r="C20" s="24"/>
      <c r="D20" s="24"/>
    </row>
    <row r="21" spans="1:4" ht="16.5" x14ac:dyDescent="0.3">
      <c r="A21" s="9" t="s">
        <v>16</v>
      </c>
      <c r="B21" s="8">
        <v>16</v>
      </c>
      <c r="C21" s="24"/>
      <c r="D21" s="24"/>
    </row>
    <row r="22" spans="1:4" ht="16.5" x14ac:dyDescent="0.3">
      <c r="A22" s="9" t="s">
        <v>17</v>
      </c>
      <c r="B22" s="8">
        <v>17</v>
      </c>
      <c r="C22" s="24">
        <v>0</v>
      </c>
      <c r="D22" s="24">
        <v>0</v>
      </c>
    </row>
    <row r="23" spans="1:4" ht="16.5" x14ac:dyDescent="0.3">
      <c r="A23" s="9" t="s">
        <v>18</v>
      </c>
      <c r="B23" s="8">
        <v>18</v>
      </c>
      <c r="C23" s="24"/>
      <c r="D23" s="24"/>
    </row>
    <row r="24" spans="1:4" ht="16.5" x14ac:dyDescent="0.3">
      <c r="A24" s="9" t="s">
        <v>19</v>
      </c>
      <c r="B24" s="8">
        <v>19</v>
      </c>
      <c r="C24" s="24"/>
      <c r="D24" s="24"/>
    </row>
    <row r="25" spans="1:4" ht="16.5" x14ac:dyDescent="0.3">
      <c r="A25" s="9" t="s">
        <v>20</v>
      </c>
      <c r="B25" s="8">
        <v>20</v>
      </c>
      <c r="C25" s="24"/>
      <c r="D25" s="24"/>
    </row>
    <row r="26" spans="1:4" ht="16.5" x14ac:dyDescent="0.3">
      <c r="A26" s="15" t="s">
        <v>21</v>
      </c>
      <c r="B26" s="10">
        <v>21</v>
      </c>
      <c r="C26" s="17">
        <f>SUM(C8:C25)</f>
        <v>42412664</v>
      </c>
      <c r="D26" s="17">
        <f>SUM(D8:D25)</f>
        <v>42330536</v>
      </c>
    </row>
    <row r="27" spans="1:4" ht="16.5" x14ac:dyDescent="0.3">
      <c r="A27" s="9"/>
      <c r="B27" s="8"/>
      <c r="C27" s="4"/>
      <c r="D27" s="4"/>
    </row>
    <row r="28" spans="1:4" ht="16.5" x14ac:dyDescent="0.3">
      <c r="A28" s="15" t="s">
        <v>22</v>
      </c>
      <c r="B28" s="10">
        <v>23</v>
      </c>
      <c r="C28" s="25"/>
      <c r="D28" s="25"/>
    </row>
    <row r="29" spans="1:4" ht="16.5" x14ac:dyDescent="0.3">
      <c r="A29" s="9" t="s">
        <v>23</v>
      </c>
      <c r="B29" s="8">
        <v>24</v>
      </c>
      <c r="C29" s="24">
        <v>174321</v>
      </c>
      <c r="D29" s="24">
        <v>144867</v>
      </c>
    </row>
    <row r="30" spans="1:4" ht="16.5" x14ac:dyDescent="0.3">
      <c r="A30" s="9" t="s">
        <v>18</v>
      </c>
      <c r="B30" s="8">
        <v>25</v>
      </c>
      <c r="C30" s="24">
        <v>10103279</v>
      </c>
      <c r="D30" s="24">
        <v>7818686</v>
      </c>
    </row>
    <row r="31" spans="1:4" ht="16.5" x14ac:dyDescent="0.3">
      <c r="A31" s="9" t="s">
        <v>24</v>
      </c>
      <c r="B31" s="8">
        <v>26</v>
      </c>
      <c r="C31" s="24">
        <v>329131</v>
      </c>
      <c r="D31" s="24">
        <v>365013</v>
      </c>
    </row>
    <row r="32" spans="1:4" ht="16.5" x14ac:dyDescent="0.3">
      <c r="A32" s="9" t="s">
        <v>25</v>
      </c>
      <c r="B32" s="8">
        <v>27</v>
      </c>
      <c r="C32" s="24"/>
      <c r="D32" s="24"/>
    </row>
    <row r="33" spans="1:4" ht="33" x14ac:dyDescent="0.3">
      <c r="A33" s="9" t="s">
        <v>26</v>
      </c>
      <c r="B33" s="8">
        <v>28</v>
      </c>
      <c r="C33" s="24">
        <v>2319</v>
      </c>
      <c r="D33" s="24">
        <v>2704</v>
      </c>
    </row>
    <row r="34" spans="1:4" ht="16.5" x14ac:dyDescent="0.3">
      <c r="A34" s="9" t="s">
        <v>12</v>
      </c>
      <c r="B34" s="8">
        <v>29</v>
      </c>
      <c r="C34" s="24"/>
      <c r="D34" s="24"/>
    </row>
    <row r="35" spans="1:4" ht="16.5" x14ac:dyDescent="0.3">
      <c r="A35" s="9" t="s">
        <v>27</v>
      </c>
      <c r="B35" s="8">
        <v>30</v>
      </c>
      <c r="C35" s="24"/>
      <c r="D35" s="24"/>
    </row>
    <row r="36" spans="1:4" ht="16.5" x14ac:dyDescent="0.3">
      <c r="A36" s="9" t="s">
        <v>14</v>
      </c>
      <c r="B36" s="8">
        <v>31</v>
      </c>
      <c r="C36" s="24"/>
      <c r="D36" s="24"/>
    </row>
    <row r="37" spans="1:4" ht="16.5" x14ac:dyDescent="0.3">
      <c r="A37" s="9" t="s">
        <v>28</v>
      </c>
      <c r="B37" s="8">
        <v>32</v>
      </c>
      <c r="C37" s="24">
        <v>119095</v>
      </c>
      <c r="D37" s="24">
        <v>159267</v>
      </c>
    </row>
    <row r="38" spans="1:4" ht="16.5" x14ac:dyDescent="0.3">
      <c r="A38" s="9" t="s">
        <v>29</v>
      </c>
      <c r="B38" s="8">
        <v>33</v>
      </c>
      <c r="C38" s="24">
        <v>124104</v>
      </c>
      <c r="D38" s="24"/>
    </row>
    <row r="39" spans="1:4" ht="16.5" x14ac:dyDescent="0.3">
      <c r="A39" s="9" t="s">
        <v>30</v>
      </c>
      <c r="B39" s="8">
        <v>34</v>
      </c>
      <c r="C39" s="24">
        <v>30102</v>
      </c>
      <c r="D39" s="24">
        <v>11350</v>
      </c>
    </row>
    <row r="40" spans="1:4" ht="16.5" x14ac:dyDescent="0.3">
      <c r="A40" s="9" t="s">
        <v>19</v>
      </c>
      <c r="B40" s="8">
        <v>35</v>
      </c>
      <c r="C40" s="24"/>
      <c r="D40" s="24"/>
    </row>
    <row r="41" spans="1:4" ht="16.5" x14ac:dyDescent="0.3">
      <c r="A41" s="9" t="s">
        <v>31</v>
      </c>
      <c r="B41" s="8">
        <v>36</v>
      </c>
      <c r="C41" s="24">
        <v>5515</v>
      </c>
      <c r="D41" s="24">
        <v>328</v>
      </c>
    </row>
    <row r="42" spans="1:4" ht="16.5" x14ac:dyDescent="0.3">
      <c r="A42" s="9" t="s">
        <v>32</v>
      </c>
      <c r="B42" s="8">
        <v>37</v>
      </c>
      <c r="C42" s="24">
        <v>1515473</v>
      </c>
      <c r="D42" s="24">
        <v>5281649</v>
      </c>
    </row>
    <row r="43" spans="1:4" ht="16.5" x14ac:dyDescent="0.3">
      <c r="A43" s="9" t="s">
        <v>33</v>
      </c>
      <c r="B43" s="8">
        <v>38</v>
      </c>
      <c r="C43" s="24"/>
      <c r="D43" s="24"/>
    </row>
    <row r="44" spans="1:4" ht="16.5" x14ac:dyDescent="0.3">
      <c r="A44" s="15" t="s">
        <v>34</v>
      </c>
      <c r="B44" s="10">
        <v>39</v>
      </c>
      <c r="C44" s="25">
        <f>SUM(C29:C43)</f>
        <v>12403339</v>
      </c>
      <c r="D44" s="25">
        <f>SUM(D29:D43)</f>
        <v>13783864</v>
      </c>
    </row>
    <row r="45" spans="1:4" ht="16.5" x14ac:dyDescent="0.3">
      <c r="A45" s="12" t="s">
        <v>35</v>
      </c>
      <c r="B45" s="11">
        <v>40</v>
      </c>
      <c r="C45" s="26">
        <f>C26+C44</f>
        <v>54816003</v>
      </c>
      <c r="D45" s="26">
        <f>D26+D44</f>
        <v>56114400</v>
      </c>
    </row>
    <row r="46" spans="1:4" ht="16.5" x14ac:dyDescent="0.3">
      <c r="A46" s="9"/>
      <c r="B46" s="8"/>
      <c r="C46" s="24"/>
      <c r="D46" s="24"/>
    </row>
    <row r="47" spans="1:4" ht="16.5" x14ac:dyDescent="0.3">
      <c r="A47" s="12" t="s">
        <v>36</v>
      </c>
      <c r="B47" s="11">
        <v>42</v>
      </c>
      <c r="C47" s="26"/>
      <c r="D47" s="26"/>
    </row>
    <row r="48" spans="1:4" ht="16.5" x14ac:dyDescent="0.3">
      <c r="A48" s="15" t="s">
        <v>37</v>
      </c>
      <c r="B48" s="10">
        <v>43</v>
      </c>
      <c r="C48" s="25"/>
      <c r="D48" s="25"/>
    </row>
    <row r="49" spans="1:4" ht="16.5" x14ac:dyDescent="0.3">
      <c r="A49" s="9" t="s">
        <v>38</v>
      </c>
      <c r="B49" s="8">
        <v>44</v>
      </c>
      <c r="C49" s="24">
        <v>22899129</v>
      </c>
      <c r="D49" s="24">
        <v>22899129</v>
      </c>
    </row>
    <row r="50" spans="1:4" ht="16.5" x14ac:dyDescent="0.3">
      <c r="A50" s="9" t="s">
        <v>39</v>
      </c>
      <c r="B50" s="8">
        <v>45</v>
      </c>
      <c r="C50" s="24"/>
      <c r="D50" s="24"/>
    </row>
    <row r="51" spans="1:4" ht="16.5" x14ac:dyDescent="0.3">
      <c r="A51" s="9" t="s">
        <v>40</v>
      </c>
      <c r="B51" s="8">
        <v>46</v>
      </c>
      <c r="C51" s="24"/>
      <c r="D51" s="24"/>
    </row>
    <row r="52" spans="1:4" ht="16.5" x14ac:dyDescent="0.3">
      <c r="A52" s="9" t="s">
        <v>41</v>
      </c>
      <c r="B52" s="8">
        <v>47</v>
      </c>
      <c r="C52" s="24">
        <v>60640</v>
      </c>
      <c r="D52" s="24">
        <v>60640</v>
      </c>
    </row>
    <row r="53" spans="1:4" ht="16.5" x14ac:dyDescent="0.3">
      <c r="A53" s="9" t="s">
        <v>42</v>
      </c>
      <c r="B53" s="8">
        <v>48</v>
      </c>
      <c r="C53" s="24"/>
      <c r="D53" s="24"/>
    </row>
    <row r="54" spans="1:4" ht="16.5" x14ac:dyDescent="0.3">
      <c r="A54" s="9" t="s">
        <v>43</v>
      </c>
      <c r="B54" s="8">
        <v>49</v>
      </c>
      <c r="C54" s="24"/>
      <c r="D54" s="24"/>
    </row>
    <row r="55" spans="1:4" ht="16.5" x14ac:dyDescent="0.3">
      <c r="A55" s="9" t="s">
        <v>44</v>
      </c>
      <c r="B55" s="8">
        <v>50</v>
      </c>
      <c r="C55" s="24"/>
      <c r="D55" s="24"/>
    </row>
    <row r="56" spans="1:4" ht="16.5" x14ac:dyDescent="0.3">
      <c r="A56" s="9" t="s">
        <v>45</v>
      </c>
      <c r="B56" s="8">
        <v>51</v>
      </c>
      <c r="C56" s="24"/>
      <c r="D56" s="24"/>
    </row>
    <row r="57" spans="1:4" ht="16.5" x14ac:dyDescent="0.3">
      <c r="A57" s="9" t="s">
        <v>46</v>
      </c>
      <c r="B57" s="8">
        <v>52</v>
      </c>
      <c r="C57" s="24"/>
      <c r="D57" s="24"/>
    </row>
    <row r="58" spans="1:4" ht="16.5" x14ac:dyDescent="0.3">
      <c r="A58" s="9" t="s">
        <v>47</v>
      </c>
      <c r="B58" s="8">
        <v>53</v>
      </c>
      <c r="C58" s="24"/>
      <c r="D58" s="24"/>
    </row>
    <row r="59" spans="1:4" ht="16.5" x14ac:dyDescent="0.3">
      <c r="A59" s="9" t="s">
        <v>48</v>
      </c>
      <c r="B59" s="8">
        <v>54</v>
      </c>
      <c r="C59" s="24">
        <v>21909174</v>
      </c>
      <c r="D59" s="24">
        <v>24095538</v>
      </c>
    </row>
    <row r="60" spans="1:4" ht="16.5" x14ac:dyDescent="0.3">
      <c r="A60" s="9" t="s">
        <v>49</v>
      </c>
      <c r="B60" s="8">
        <v>55</v>
      </c>
      <c r="C60" s="24">
        <v>44868943</v>
      </c>
      <c r="D60" s="24">
        <v>47055307</v>
      </c>
    </row>
    <row r="61" spans="1:4" ht="16.5" x14ac:dyDescent="0.3">
      <c r="A61" s="9" t="s">
        <v>50</v>
      </c>
      <c r="B61" s="8">
        <v>56</v>
      </c>
      <c r="C61" s="24"/>
      <c r="D61" s="24"/>
    </row>
    <row r="62" spans="1:4" ht="16.5" x14ac:dyDescent="0.3">
      <c r="A62" s="15" t="s">
        <v>51</v>
      </c>
      <c r="B62" s="10">
        <v>57</v>
      </c>
      <c r="C62" s="25">
        <f>C60</f>
        <v>44868943</v>
      </c>
      <c r="D62" s="25">
        <f>D60</f>
        <v>47055307</v>
      </c>
    </row>
    <row r="63" spans="1:4" ht="16.5" x14ac:dyDescent="0.3">
      <c r="A63" s="9"/>
      <c r="B63" s="8"/>
      <c r="C63" s="24"/>
      <c r="D63" s="24"/>
    </row>
    <row r="64" spans="1:4" ht="16.5" x14ac:dyDescent="0.3">
      <c r="A64" s="15" t="s">
        <v>52</v>
      </c>
      <c r="B64" s="10">
        <v>59</v>
      </c>
      <c r="C64" s="25"/>
      <c r="D64" s="25"/>
    </row>
    <row r="65" spans="1:4" ht="16.5" x14ac:dyDescent="0.3">
      <c r="A65" s="9" t="s">
        <v>53</v>
      </c>
      <c r="B65" s="8">
        <v>60</v>
      </c>
      <c r="C65" s="24"/>
      <c r="D65" s="24"/>
    </row>
    <row r="66" spans="1:4" ht="16.5" x14ac:dyDescent="0.3">
      <c r="A66" s="9" t="s">
        <v>54</v>
      </c>
      <c r="B66" s="8">
        <v>61</v>
      </c>
      <c r="C66" s="24">
        <v>2700000</v>
      </c>
      <c r="D66" s="24">
        <v>2700000</v>
      </c>
    </row>
    <row r="67" spans="1:4" ht="16.5" x14ac:dyDescent="0.3">
      <c r="A67" s="9" t="s">
        <v>55</v>
      </c>
      <c r="B67" s="8">
        <v>62</v>
      </c>
      <c r="C67" s="24"/>
      <c r="D67" s="24"/>
    </row>
    <row r="68" spans="1:4" ht="16.5" x14ac:dyDescent="0.3">
      <c r="A68" s="9" t="s">
        <v>56</v>
      </c>
      <c r="B68" s="8">
        <v>63</v>
      </c>
      <c r="C68" s="24"/>
      <c r="D68" s="24"/>
    </row>
    <row r="69" spans="1:4" ht="16.5" x14ac:dyDescent="0.3">
      <c r="A69" s="9" t="s">
        <v>12</v>
      </c>
      <c r="B69" s="8">
        <v>64</v>
      </c>
      <c r="C69" s="24"/>
      <c r="D69" s="24"/>
    </row>
    <row r="70" spans="1:4" ht="16.5" x14ac:dyDescent="0.3">
      <c r="A70" s="9" t="s">
        <v>57</v>
      </c>
      <c r="B70" s="8">
        <v>65</v>
      </c>
      <c r="C70" s="24"/>
      <c r="D70" s="24"/>
    </row>
    <row r="71" spans="1:4" ht="16.5" x14ac:dyDescent="0.3">
      <c r="A71" s="9" t="s">
        <v>58</v>
      </c>
      <c r="B71" s="8">
        <v>66</v>
      </c>
      <c r="C71" s="24">
        <v>1762582</v>
      </c>
      <c r="D71" s="24">
        <v>1762582</v>
      </c>
    </row>
    <row r="72" spans="1:4" ht="16.5" x14ac:dyDescent="0.3">
      <c r="A72" s="9" t="s">
        <v>59</v>
      </c>
      <c r="B72" s="8">
        <v>67</v>
      </c>
      <c r="C72" s="24"/>
      <c r="D72" s="24"/>
    </row>
    <row r="73" spans="1:4" ht="16.5" x14ac:dyDescent="0.3">
      <c r="A73" s="9" t="s">
        <v>60</v>
      </c>
      <c r="B73" s="8">
        <v>68</v>
      </c>
      <c r="C73" s="24">
        <v>2553996</v>
      </c>
      <c r="D73" s="24">
        <v>2566414</v>
      </c>
    </row>
    <row r="74" spans="1:4" ht="16.5" x14ac:dyDescent="0.3">
      <c r="A74" s="9" t="s">
        <v>61</v>
      </c>
      <c r="B74" s="8">
        <v>69</v>
      </c>
      <c r="C74" s="24"/>
      <c r="D74" s="24"/>
    </row>
    <row r="75" spans="1:4" ht="16.5" x14ac:dyDescent="0.3">
      <c r="A75" s="9" t="s">
        <v>62</v>
      </c>
      <c r="B75" s="8">
        <v>70</v>
      </c>
      <c r="C75" s="24"/>
      <c r="D75" s="24"/>
    </row>
    <row r="76" spans="1:4" ht="16.5" x14ac:dyDescent="0.3">
      <c r="A76" s="9" t="s">
        <v>63</v>
      </c>
      <c r="B76" s="8">
        <v>71</v>
      </c>
      <c r="C76" s="24">
        <v>206073</v>
      </c>
      <c r="D76" s="24">
        <v>201467</v>
      </c>
    </row>
    <row r="77" spans="1:4" ht="16.5" x14ac:dyDescent="0.3">
      <c r="A77" s="15" t="s">
        <v>64</v>
      </c>
      <c r="B77" s="10">
        <v>72</v>
      </c>
      <c r="C77" s="25">
        <f>SUM(C65:C76)</f>
        <v>7222651</v>
      </c>
      <c r="D77" s="25">
        <f>SUM(D65:D76)</f>
        <v>7230463</v>
      </c>
    </row>
    <row r="78" spans="1:4" ht="16.5" x14ac:dyDescent="0.3">
      <c r="A78" s="9"/>
      <c r="B78" s="8"/>
      <c r="C78" s="24"/>
      <c r="D78" s="24"/>
    </row>
    <row r="79" spans="1:4" ht="16.5" x14ac:dyDescent="0.3">
      <c r="A79" s="15" t="s">
        <v>65</v>
      </c>
      <c r="B79" s="10">
        <v>74</v>
      </c>
      <c r="C79" s="25"/>
      <c r="D79" s="25"/>
    </row>
    <row r="80" spans="1:4" ht="16.5" x14ac:dyDescent="0.3">
      <c r="A80" s="9" t="s">
        <v>53</v>
      </c>
      <c r="B80" s="8">
        <v>75</v>
      </c>
      <c r="C80" s="24"/>
      <c r="D80" s="24"/>
    </row>
    <row r="81" spans="1:4" ht="16.5" x14ac:dyDescent="0.3">
      <c r="A81" s="9" t="s">
        <v>66</v>
      </c>
      <c r="B81" s="8">
        <v>76</v>
      </c>
      <c r="C81" s="24">
        <v>197250</v>
      </c>
      <c r="D81" s="24">
        <v>264750</v>
      </c>
    </row>
    <row r="82" spans="1:4" ht="16.5" x14ac:dyDescent="0.3">
      <c r="A82" s="9" t="s">
        <v>12</v>
      </c>
      <c r="B82" s="8">
        <v>77</v>
      </c>
      <c r="C82" s="24"/>
      <c r="D82" s="24"/>
    </row>
    <row r="83" spans="1:4" ht="16.5" x14ac:dyDescent="0.3">
      <c r="A83" s="9" t="s">
        <v>67</v>
      </c>
      <c r="B83" s="8">
        <v>78</v>
      </c>
      <c r="C83" s="24">
        <v>1680403</v>
      </c>
      <c r="D83" s="24">
        <v>474522</v>
      </c>
    </row>
    <row r="84" spans="1:4" ht="16.5" x14ac:dyDescent="0.3">
      <c r="A84" s="9" t="s">
        <v>68</v>
      </c>
      <c r="B84" s="8">
        <v>79</v>
      </c>
      <c r="C84" s="24"/>
      <c r="D84" s="24"/>
    </row>
    <row r="85" spans="1:4" ht="16.5" x14ac:dyDescent="0.3">
      <c r="A85" s="9" t="s">
        <v>69</v>
      </c>
      <c r="B85" s="8">
        <v>80</v>
      </c>
      <c r="C85" s="24"/>
      <c r="D85" s="24"/>
    </row>
    <row r="86" spans="1:4" ht="16.5" x14ac:dyDescent="0.3">
      <c r="A86" s="9" t="s">
        <v>70</v>
      </c>
      <c r="B86" s="8">
        <v>81</v>
      </c>
      <c r="C86" s="24"/>
      <c r="D86" s="24"/>
    </row>
    <row r="87" spans="1:4" ht="16.5" x14ac:dyDescent="0.3">
      <c r="A87" s="9" t="s">
        <v>71</v>
      </c>
      <c r="B87" s="8">
        <v>82</v>
      </c>
      <c r="C87" s="24">
        <v>68858</v>
      </c>
      <c r="D87" s="24">
        <v>351163</v>
      </c>
    </row>
    <row r="88" spans="1:4" ht="16.5" x14ac:dyDescent="0.3">
      <c r="A88" s="9" t="s">
        <v>59</v>
      </c>
      <c r="B88" s="8">
        <v>83</v>
      </c>
      <c r="C88" s="24">
        <v>127632</v>
      </c>
      <c r="D88" s="24">
        <v>127632</v>
      </c>
    </row>
    <row r="89" spans="1:4" ht="16.5" x14ac:dyDescent="0.3">
      <c r="A89" s="9" t="s">
        <v>60</v>
      </c>
      <c r="B89" s="8">
        <v>84</v>
      </c>
      <c r="C89" s="24">
        <v>77762</v>
      </c>
      <c r="D89" s="24">
        <v>33902</v>
      </c>
    </row>
    <row r="90" spans="1:4" ht="16.5" x14ac:dyDescent="0.3">
      <c r="A90" s="9" t="s">
        <v>199</v>
      </c>
      <c r="B90" s="8">
        <v>85</v>
      </c>
      <c r="C90" s="24"/>
      <c r="D90" s="24"/>
    </row>
    <row r="91" spans="1:4" ht="16.5" x14ac:dyDescent="0.3">
      <c r="A91" s="9" t="s">
        <v>204</v>
      </c>
      <c r="B91" s="8">
        <v>86</v>
      </c>
      <c r="C91" s="24">
        <v>65</v>
      </c>
      <c r="D91" s="24">
        <v>17</v>
      </c>
    </row>
    <row r="92" spans="1:4" ht="16.5" x14ac:dyDescent="0.3">
      <c r="A92" s="9" t="s">
        <v>72</v>
      </c>
      <c r="B92" s="8">
        <v>87</v>
      </c>
      <c r="C92" s="24">
        <v>572439</v>
      </c>
      <c r="D92" s="24">
        <v>576644</v>
      </c>
    </row>
    <row r="93" spans="1:4" ht="33" x14ac:dyDescent="0.3">
      <c r="A93" s="9" t="s">
        <v>73</v>
      </c>
      <c r="B93" s="8">
        <v>88</v>
      </c>
      <c r="C93" s="24"/>
      <c r="D93" s="24"/>
    </row>
    <row r="94" spans="1:4" ht="16.5" x14ac:dyDescent="0.3">
      <c r="A94" s="9" t="s">
        <v>62</v>
      </c>
      <c r="B94" s="8">
        <v>89</v>
      </c>
      <c r="C94" s="24"/>
      <c r="D94" s="24"/>
    </row>
    <row r="95" spans="1:4" ht="16.5" x14ac:dyDescent="0.3">
      <c r="A95" s="15" t="s">
        <v>74</v>
      </c>
      <c r="B95" s="10">
        <v>90</v>
      </c>
      <c r="C95" s="25">
        <f>SUM(C80:C94)</f>
        <v>2724409</v>
      </c>
      <c r="D95" s="25">
        <f>SUM(D80:D94)</f>
        <v>1828630</v>
      </c>
    </row>
    <row r="96" spans="1:4" ht="16.5" x14ac:dyDescent="0.3">
      <c r="A96" s="15" t="s">
        <v>75</v>
      </c>
      <c r="B96" s="10">
        <v>91</v>
      </c>
      <c r="C96" s="25">
        <f>C77+C95</f>
        <v>9947060</v>
      </c>
      <c r="D96" s="25">
        <f>D77+D95</f>
        <v>9059093</v>
      </c>
    </row>
    <row r="97" spans="1:4" ht="16.5" x14ac:dyDescent="0.3">
      <c r="A97" s="12" t="s">
        <v>76</v>
      </c>
      <c r="B97" s="11">
        <v>92</v>
      </c>
      <c r="C97" s="26">
        <f>C62+C96</f>
        <v>54816003</v>
      </c>
      <c r="D97" s="26">
        <f>D62+D96</f>
        <v>56114400</v>
      </c>
    </row>
    <row r="98" spans="1:4" ht="16.5" x14ac:dyDescent="0.3">
      <c r="A98" s="9"/>
      <c r="B98" s="8"/>
      <c r="C98" s="24"/>
      <c r="D98" s="24"/>
    </row>
    <row r="99" spans="1:4" ht="16.5" x14ac:dyDescent="0.3">
      <c r="A99" s="9" t="s">
        <v>77</v>
      </c>
      <c r="B99" s="8">
        <v>93</v>
      </c>
      <c r="C99" s="24">
        <f>C45-C97</f>
        <v>0</v>
      </c>
      <c r="D99" s="24">
        <f>D45-D97</f>
        <v>0</v>
      </c>
    </row>
    <row r="100" spans="1:4" ht="16.5" x14ac:dyDescent="0.3">
      <c r="A100" s="1"/>
      <c r="B100" s="1"/>
      <c r="C100" s="1"/>
      <c r="D100" s="1"/>
    </row>
    <row r="101" spans="1:4" ht="16.5" x14ac:dyDescent="0.3">
      <c r="A101" s="1"/>
      <c r="B101" s="1"/>
      <c r="C101" s="1"/>
      <c r="D101" s="1"/>
    </row>
    <row r="102" spans="1:4" ht="16.5" x14ac:dyDescent="0.3">
      <c r="A102" s="1"/>
      <c r="B102" s="1"/>
      <c r="C102" s="1"/>
      <c r="D102" s="1"/>
    </row>
    <row r="103" spans="1:4" ht="16.5" x14ac:dyDescent="0.3">
      <c r="A103" s="1"/>
      <c r="B103" s="1"/>
      <c r="C103" s="1"/>
      <c r="D103" s="1"/>
    </row>
    <row r="104" spans="1:4" ht="16.5" x14ac:dyDescent="0.3">
      <c r="A104" s="1"/>
      <c r="B104" s="1"/>
      <c r="C104" s="1"/>
      <c r="D104" s="1"/>
    </row>
    <row r="105" spans="1:4" ht="16.5" x14ac:dyDescent="0.3">
      <c r="A105" s="1"/>
      <c r="B105" s="1"/>
      <c r="C105" s="1"/>
      <c r="D105" s="1"/>
    </row>
    <row r="106" spans="1:4" ht="16.5" x14ac:dyDescent="0.3">
      <c r="A106" s="1"/>
      <c r="B106" s="1"/>
      <c r="C106" s="1"/>
      <c r="D106" s="1"/>
    </row>
    <row r="107" spans="1:4" ht="16.5" x14ac:dyDescent="0.3">
      <c r="A107" s="1"/>
      <c r="B107" s="1"/>
      <c r="C107" s="1"/>
      <c r="D107" s="1"/>
    </row>
    <row r="108" spans="1:4" ht="16.5" x14ac:dyDescent="0.3">
      <c r="A108" s="1"/>
      <c r="B108" s="1"/>
      <c r="C108" s="1"/>
      <c r="D108" s="1"/>
    </row>
    <row r="109" spans="1:4" ht="16.5" x14ac:dyDescent="0.3">
      <c r="A109" s="1"/>
      <c r="B109" s="1"/>
      <c r="C109" s="1"/>
      <c r="D109" s="1"/>
    </row>
    <row r="110" spans="1:4" ht="16.5" x14ac:dyDescent="0.3">
      <c r="A110" s="1"/>
      <c r="B110" s="1"/>
      <c r="C110" s="1"/>
      <c r="D110" s="1"/>
    </row>
    <row r="111" spans="1:4" ht="16.5" x14ac:dyDescent="0.3">
      <c r="A111" s="1"/>
      <c r="B111" s="1"/>
      <c r="C111" s="1"/>
      <c r="D111" s="1"/>
    </row>
    <row r="112" spans="1:4" ht="16.5" x14ac:dyDescent="0.3">
      <c r="A112" s="1"/>
      <c r="B112" s="1"/>
      <c r="C112" s="1"/>
      <c r="D112" s="1"/>
    </row>
    <row r="113" spans="1:4" ht="16.5" x14ac:dyDescent="0.3">
      <c r="A113" s="1"/>
      <c r="B113" s="1"/>
      <c r="C113" s="1"/>
      <c r="D113" s="1"/>
    </row>
    <row r="114" spans="1:4" ht="16.5" x14ac:dyDescent="0.3">
      <c r="A114" s="1"/>
      <c r="B114" s="1"/>
      <c r="C114" s="1"/>
      <c r="D114" s="1"/>
    </row>
    <row r="115" spans="1:4" ht="16.5" x14ac:dyDescent="0.3">
      <c r="A115" s="1"/>
      <c r="B115" s="1"/>
      <c r="C115" s="1"/>
      <c r="D115" s="1"/>
    </row>
    <row r="116" spans="1:4" ht="16.5" x14ac:dyDescent="0.3">
      <c r="A116" s="1"/>
      <c r="B116" s="1"/>
      <c r="C116" s="1"/>
      <c r="D116" s="1"/>
    </row>
    <row r="117" spans="1:4" ht="16.5" x14ac:dyDescent="0.3">
      <c r="A117" s="1"/>
      <c r="B117" s="1"/>
      <c r="C117" s="1"/>
      <c r="D117" s="1"/>
    </row>
    <row r="118" spans="1:4" ht="16.5" x14ac:dyDescent="0.3">
      <c r="A118" s="1"/>
      <c r="B118" s="1"/>
      <c r="C118" s="1"/>
      <c r="D118" s="1"/>
    </row>
    <row r="119" spans="1:4" ht="16.5" x14ac:dyDescent="0.3">
      <c r="A119" s="1"/>
      <c r="B119" s="1"/>
      <c r="C119" s="1"/>
      <c r="D119" s="1"/>
    </row>
    <row r="120" spans="1:4" ht="16.5" x14ac:dyDescent="0.3">
      <c r="A120" s="1"/>
      <c r="B120" s="1"/>
      <c r="C120" s="1"/>
      <c r="D120" s="1"/>
    </row>
    <row r="121" spans="1:4" ht="16.5" x14ac:dyDescent="0.3">
      <c r="A121" s="1"/>
      <c r="B121" s="1"/>
      <c r="C121" s="1"/>
      <c r="D121" s="1"/>
    </row>
    <row r="122" spans="1:4" ht="16.5" x14ac:dyDescent="0.3">
      <c r="A122" s="1"/>
      <c r="B122" s="1"/>
      <c r="C122" s="1"/>
      <c r="D122" s="1"/>
    </row>
    <row r="123" spans="1:4" ht="16.5" x14ac:dyDescent="0.3">
      <c r="A123" s="1"/>
      <c r="B123" s="1"/>
      <c r="C123" s="1"/>
      <c r="D123" s="1"/>
    </row>
    <row r="124" spans="1:4" ht="16.5" x14ac:dyDescent="0.3">
      <c r="A124" s="1"/>
      <c r="B124" s="1"/>
      <c r="C124" s="1"/>
      <c r="D124" s="1"/>
    </row>
    <row r="125" spans="1:4" ht="16.5" x14ac:dyDescent="0.3">
      <c r="A125" s="1"/>
      <c r="B125" s="1"/>
      <c r="C125" s="1"/>
      <c r="D125" s="1"/>
    </row>
    <row r="126" spans="1:4" ht="16.5" x14ac:dyDescent="0.3">
      <c r="A126" s="1"/>
      <c r="B126" s="1"/>
      <c r="C126" s="1"/>
      <c r="D126" s="1"/>
    </row>
    <row r="127" spans="1:4" ht="16.5" x14ac:dyDescent="0.3">
      <c r="A127" s="1"/>
      <c r="B127" s="1"/>
      <c r="C127" s="1"/>
      <c r="D127" s="1"/>
    </row>
    <row r="128" spans="1:4" ht="16.5" x14ac:dyDescent="0.3">
      <c r="A128" s="1"/>
      <c r="B128" s="1"/>
      <c r="C128" s="1"/>
      <c r="D128" s="1"/>
    </row>
  </sheetData>
  <mergeCells count="1">
    <mergeCell ref="A3:D3"/>
  </mergeCells>
  <pageMargins left="0.70866141732283472" right="0.51181102362204722" top="0.55118110236220474" bottom="0.55118110236220474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workbookViewId="0">
      <selection activeCell="H21" sqref="H21"/>
    </sheetView>
  </sheetViews>
  <sheetFormatPr defaultRowHeight="15" x14ac:dyDescent="0.25"/>
  <cols>
    <col min="1" max="1" width="61.42578125" customWidth="1"/>
    <col min="2" max="2" width="9.140625" style="19"/>
    <col min="3" max="3" width="15.85546875" customWidth="1"/>
    <col min="4" max="4" width="16" customWidth="1"/>
    <col min="5" max="5" width="20.85546875" customWidth="1"/>
    <col min="6" max="6" width="17.28515625" customWidth="1"/>
  </cols>
  <sheetData>
    <row r="1" spans="1:4" ht="16.5" x14ac:dyDescent="0.3">
      <c r="A1" s="31" t="s">
        <v>213</v>
      </c>
      <c r="B1" s="2"/>
      <c r="C1" s="1"/>
      <c r="D1" s="18" t="s">
        <v>195</v>
      </c>
    </row>
    <row r="2" spans="1:4" ht="16.5" x14ac:dyDescent="0.3">
      <c r="A2" s="1"/>
      <c r="B2" s="2"/>
      <c r="C2" s="1"/>
      <c r="D2" s="1"/>
    </row>
    <row r="3" spans="1:4" ht="16.5" x14ac:dyDescent="0.25">
      <c r="A3" s="39" t="s">
        <v>176</v>
      </c>
      <c r="B3" s="39"/>
      <c r="C3" s="39"/>
      <c r="D3" s="39"/>
    </row>
    <row r="4" spans="1:4" ht="16.5" x14ac:dyDescent="0.3">
      <c r="A4" s="1"/>
      <c r="B4" s="2"/>
      <c r="C4" s="1"/>
      <c r="D4" s="18" t="s">
        <v>175</v>
      </c>
    </row>
    <row r="5" spans="1:4" ht="16.5" x14ac:dyDescent="0.3">
      <c r="A5" s="3"/>
      <c r="B5" s="8"/>
      <c r="C5" s="7" t="s">
        <v>214</v>
      </c>
      <c r="D5" s="7" t="s">
        <v>215</v>
      </c>
    </row>
    <row r="6" spans="1:4" ht="16.5" x14ac:dyDescent="0.3">
      <c r="A6" s="9" t="s">
        <v>78</v>
      </c>
      <c r="B6" s="8">
        <v>101</v>
      </c>
      <c r="C6" s="24">
        <v>3461358</v>
      </c>
      <c r="D6" s="24">
        <v>3708879</v>
      </c>
    </row>
    <row r="7" spans="1:4" ht="16.5" x14ac:dyDescent="0.3">
      <c r="A7" s="9" t="s">
        <v>79</v>
      </c>
      <c r="B7" s="8">
        <v>102</v>
      </c>
      <c r="C7" s="24"/>
      <c r="D7" s="24"/>
    </row>
    <row r="8" spans="1:4" ht="16.5" x14ac:dyDescent="0.3">
      <c r="A8" s="15" t="s">
        <v>80</v>
      </c>
      <c r="B8" s="16">
        <v>103</v>
      </c>
      <c r="C8" s="25">
        <f>C6</f>
        <v>3461358</v>
      </c>
      <c r="D8" s="25">
        <f>D6</f>
        <v>3708879</v>
      </c>
    </row>
    <row r="9" spans="1:4" ht="16.5" x14ac:dyDescent="0.3">
      <c r="A9" s="9" t="s">
        <v>81</v>
      </c>
      <c r="B9" s="8">
        <v>104</v>
      </c>
      <c r="C9" s="24">
        <v>-848900</v>
      </c>
      <c r="D9" s="24">
        <v>-982204</v>
      </c>
    </row>
    <row r="10" spans="1:4" ht="16.5" x14ac:dyDescent="0.3">
      <c r="A10" s="15" t="s">
        <v>82</v>
      </c>
      <c r="B10" s="16">
        <v>105</v>
      </c>
      <c r="C10" s="25">
        <f>C8+C9</f>
        <v>2612458</v>
      </c>
      <c r="D10" s="25">
        <f>D8+D9</f>
        <v>2726675</v>
      </c>
    </row>
    <row r="11" spans="1:4" ht="16.5" x14ac:dyDescent="0.3">
      <c r="A11" s="9" t="s">
        <v>83</v>
      </c>
      <c r="B11" s="8">
        <v>106</v>
      </c>
      <c r="C11" s="24">
        <v>-124990</v>
      </c>
      <c r="D11" s="24">
        <v>-173767</v>
      </c>
    </row>
    <row r="12" spans="1:4" ht="16.5" x14ac:dyDescent="0.3">
      <c r="A12" s="9" t="s">
        <v>84</v>
      </c>
      <c r="B12" s="8">
        <v>107</v>
      </c>
      <c r="C12" s="24"/>
      <c r="D12" s="24"/>
    </row>
    <row r="13" spans="1:4" ht="16.5" x14ac:dyDescent="0.3">
      <c r="A13" s="15" t="s">
        <v>85</v>
      </c>
      <c r="B13" s="16">
        <v>108</v>
      </c>
      <c r="C13" s="25">
        <f>C10+C11</f>
        <v>2487468</v>
      </c>
      <c r="D13" s="25">
        <f>D10+D11</f>
        <v>2552908</v>
      </c>
    </row>
    <row r="14" spans="1:4" ht="16.5" x14ac:dyDescent="0.3">
      <c r="A14" s="9" t="s">
        <v>86</v>
      </c>
      <c r="B14" s="8">
        <v>109</v>
      </c>
      <c r="C14" s="24">
        <v>57256</v>
      </c>
      <c r="D14" s="24">
        <v>62395</v>
      </c>
    </row>
    <row r="15" spans="1:4" ht="16.5" x14ac:dyDescent="0.3">
      <c r="A15" s="9" t="s">
        <v>87</v>
      </c>
      <c r="B15" s="8">
        <v>110</v>
      </c>
      <c r="C15" s="24">
        <v>-93275</v>
      </c>
      <c r="D15" s="24">
        <v>-84179</v>
      </c>
    </row>
    <row r="16" spans="1:4" ht="16.5" x14ac:dyDescent="0.3">
      <c r="A16" s="9" t="s">
        <v>88</v>
      </c>
      <c r="B16" s="8">
        <v>111</v>
      </c>
      <c r="C16" s="24">
        <v>-2217</v>
      </c>
      <c r="D16" s="24">
        <v>30239</v>
      </c>
    </row>
    <row r="17" spans="1:6" ht="16.5" x14ac:dyDescent="0.3">
      <c r="A17" s="9" t="s">
        <v>89</v>
      </c>
      <c r="B17" s="8">
        <v>112</v>
      </c>
      <c r="C17" s="24"/>
      <c r="D17" s="24"/>
    </row>
    <row r="18" spans="1:6" ht="16.5" x14ac:dyDescent="0.3">
      <c r="A18" s="9" t="s">
        <v>90</v>
      </c>
      <c r="B18" s="8">
        <v>113</v>
      </c>
      <c r="C18" s="24"/>
      <c r="D18" s="24"/>
    </row>
    <row r="19" spans="1:6" ht="16.5" x14ac:dyDescent="0.3">
      <c r="A19" s="9" t="s">
        <v>91</v>
      </c>
      <c r="B19" s="8">
        <v>114</v>
      </c>
      <c r="C19" s="24"/>
      <c r="D19" s="24"/>
    </row>
    <row r="20" spans="1:6" ht="16.5" x14ac:dyDescent="0.3">
      <c r="A20" s="9" t="s">
        <v>92</v>
      </c>
      <c r="B20" s="8">
        <v>115</v>
      </c>
      <c r="C20" s="24"/>
      <c r="D20" s="24"/>
    </row>
    <row r="21" spans="1:6" ht="16.5" x14ac:dyDescent="0.3">
      <c r="A21" s="9" t="s">
        <v>93</v>
      </c>
      <c r="B21" s="8">
        <v>116</v>
      </c>
      <c r="C21" s="24"/>
      <c r="D21" s="24"/>
    </row>
    <row r="22" spans="1:6" ht="16.5" x14ac:dyDescent="0.3">
      <c r="A22" s="9" t="s">
        <v>94</v>
      </c>
      <c r="B22" s="8">
        <v>117</v>
      </c>
      <c r="C22" s="24">
        <v>117469</v>
      </c>
      <c r="D22" s="24">
        <v>18094</v>
      </c>
    </row>
    <row r="23" spans="1:6" ht="16.5" x14ac:dyDescent="0.3">
      <c r="A23" s="9" t="s">
        <v>95</v>
      </c>
      <c r="B23" s="8">
        <v>118</v>
      </c>
      <c r="C23" s="24">
        <v>-148588</v>
      </c>
      <c r="D23" s="24">
        <v>-39068</v>
      </c>
    </row>
    <row r="24" spans="1:6" ht="16.5" x14ac:dyDescent="0.3">
      <c r="A24" s="15" t="s">
        <v>96</v>
      </c>
      <c r="B24" s="16">
        <v>119</v>
      </c>
      <c r="C24" s="25">
        <f>C13+C14+C15+C16+C22+C23</f>
        <v>2418113</v>
      </c>
      <c r="D24" s="25">
        <f>D13+D14+D15+D16+D22+D23</f>
        <v>2540389</v>
      </c>
      <c r="F24" s="34"/>
    </row>
    <row r="25" spans="1:6" ht="16.5" x14ac:dyDescent="0.3">
      <c r="A25" s="9" t="s">
        <v>97</v>
      </c>
      <c r="B25" s="8">
        <v>120</v>
      </c>
      <c r="C25" s="24">
        <v>-373398</v>
      </c>
      <c r="D25" s="24">
        <v>-354025</v>
      </c>
    </row>
    <row r="26" spans="1:6" ht="16.5" x14ac:dyDescent="0.3">
      <c r="A26" s="15" t="s">
        <v>98</v>
      </c>
      <c r="B26" s="16">
        <v>121</v>
      </c>
      <c r="C26" s="25">
        <f>C24+C25</f>
        <v>2044715</v>
      </c>
      <c r="D26" s="25">
        <f>D24+D25</f>
        <v>2186364</v>
      </c>
    </row>
    <row r="27" spans="1:6" ht="16.5" x14ac:dyDescent="0.3">
      <c r="A27" s="9" t="s">
        <v>99</v>
      </c>
      <c r="B27" s="8">
        <v>123</v>
      </c>
      <c r="C27" s="24"/>
      <c r="D27" s="24"/>
    </row>
    <row r="28" spans="1:6" ht="16.5" x14ac:dyDescent="0.3">
      <c r="A28" s="12" t="s">
        <v>100</v>
      </c>
      <c r="B28" s="13">
        <v>124</v>
      </c>
      <c r="C28" s="26">
        <f>C26</f>
        <v>2044715</v>
      </c>
      <c r="D28" s="26">
        <f>D26</f>
        <v>2186364</v>
      </c>
    </row>
    <row r="29" spans="1:6" ht="16.5" x14ac:dyDescent="0.3">
      <c r="A29" s="15" t="s">
        <v>101</v>
      </c>
      <c r="B29" s="16">
        <v>125</v>
      </c>
      <c r="C29" s="27"/>
      <c r="D29" s="27"/>
    </row>
    <row r="30" spans="1:6" ht="16.5" x14ac:dyDescent="0.3">
      <c r="A30" s="9" t="s">
        <v>102</v>
      </c>
      <c r="B30" s="8">
        <v>126</v>
      </c>
      <c r="C30" s="24">
        <f>C28</f>
        <v>2044715</v>
      </c>
      <c r="D30" s="24">
        <f>D28</f>
        <v>2186364</v>
      </c>
    </row>
    <row r="31" spans="1:6" ht="16.5" x14ac:dyDescent="0.3">
      <c r="A31" s="9" t="s">
        <v>103</v>
      </c>
      <c r="B31" s="8">
        <v>127</v>
      </c>
      <c r="C31" s="24"/>
      <c r="D31" s="24"/>
    </row>
    <row r="32" spans="1:6" ht="16.5" x14ac:dyDescent="0.3">
      <c r="A32" s="15" t="s">
        <v>104</v>
      </c>
      <c r="B32" s="16">
        <v>128</v>
      </c>
      <c r="C32" s="25">
        <f>C28-C30-C31</f>
        <v>0</v>
      </c>
      <c r="D32" s="25">
        <f>D28-D30-D31</f>
        <v>0</v>
      </c>
    </row>
    <row r="33" spans="1:4" ht="16.5" x14ac:dyDescent="0.3">
      <c r="A33" s="9"/>
      <c r="B33" s="8"/>
      <c r="C33" s="24"/>
      <c r="D33" s="24"/>
    </row>
    <row r="34" spans="1:4" ht="16.5" x14ac:dyDescent="0.3">
      <c r="A34" s="9" t="s">
        <v>105</v>
      </c>
      <c r="B34" s="8">
        <v>130</v>
      </c>
      <c r="C34" s="24"/>
      <c r="D34" s="24"/>
    </row>
    <row r="35" spans="1:4" ht="33" x14ac:dyDescent="0.3">
      <c r="A35" s="9" t="s">
        <v>106</v>
      </c>
      <c r="B35" s="8">
        <v>131</v>
      </c>
      <c r="C35" s="24"/>
      <c r="D35" s="24"/>
    </row>
    <row r="36" spans="1:4" ht="16.5" x14ac:dyDescent="0.3">
      <c r="A36" s="9" t="s">
        <v>107</v>
      </c>
      <c r="B36" s="8">
        <v>132</v>
      </c>
      <c r="C36" s="24"/>
      <c r="D36" s="24"/>
    </row>
    <row r="37" spans="1:4" ht="33" x14ac:dyDescent="0.3">
      <c r="A37" s="9" t="s">
        <v>108</v>
      </c>
      <c r="B37" s="8">
        <v>133</v>
      </c>
      <c r="C37" s="24"/>
      <c r="D37" s="24"/>
    </row>
    <row r="38" spans="1:4" ht="16.5" x14ac:dyDescent="0.3">
      <c r="A38" s="9" t="s">
        <v>109</v>
      </c>
      <c r="B38" s="8">
        <v>134</v>
      </c>
      <c r="C38" s="4"/>
      <c r="D38" s="4"/>
    </row>
    <row r="39" spans="1:4" ht="33" x14ac:dyDescent="0.3">
      <c r="A39" s="9" t="s">
        <v>110</v>
      </c>
      <c r="B39" s="8">
        <v>135</v>
      </c>
      <c r="C39" s="4"/>
      <c r="D39" s="4"/>
    </row>
    <row r="40" spans="1:4" ht="33" x14ac:dyDescent="0.3">
      <c r="A40" s="9" t="s">
        <v>111</v>
      </c>
      <c r="B40" s="8">
        <v>136</v>
      </c>
      <c r="C40" s="4"/>
      <c r="D40" s="4"/>
    </row>
    <row r="41" spans="1:4" ht="49.5" x14ac:dyDescent="0.3">
      <c r="A41" s="9" t="s">
        <v>112</v>
      </c>
      <c r="B41" s="8">
        <v>137</v>
      </c>
      <c r="C41" s="4"/>
      <c r="D41" s="4"/>
    </row>
    <row r="42" spans="1:4" ht="49.5" x14ac:dyDescent="0.3">
      <c r="A42" s="9" t="s">
        <v>113</v>
      </c>
      <c r="B42" s="8">
        <v>138</v>
      </c>
      <c r="C42" s="4"/>
      <c r="D42" s="4"/>
    </row>
    <row r="43" spans="1:4" ht="33" x14ac:dyDescent="0.3">
      <c r="A43" s="9" t="s">
        <v>114</v>
      </c>
      <c r="B43" s="8">
        <v>139</v>
      </c>
      <c r="C43" s="4"/>
      <c r="D43" s="4"/>
    </row>
    <row r="44" spans="1:4" ht="16.5" x14ac:dyDescent="0.3">
      <c r="A44" s="9" t="s">
        <v>115</v>
      </c>
      <c r="B44" s="8">
        <v>140</v>
      </c>
      <c r="C44" s="4"/>
      <c r="D44" s="4"/>
    </row>
    <row r="45" spans="1:4" ht="16.5" x14ac:dyDescent="0.3">
      <c r="A45" s="12" t="s">
        <v>116</v>
      </c>
      <c r="B45" s="13">
        <v>141</v>
      </c>
      <c r="C45" s="14">
        <v>0</v>
      </c>
      <c r="D45" s="14">
        <v>0</v>
      </c>
    </row>
    <row r="46" spans="1:4" ht="16.5" x14ac:dyDescent="0.3">
      <c r="A46" s="15" t="s">
        <v>101</v>
      </c>
      <c r="B46" s="16">
        <v>142</v>
      </c>
      <c r="C46" s="17"/>
      <c r="D46" s="17"/>
    </row>
    <row r="47" spans="1:4" ht="16.5" x14ac:dyDescent="0.3">
      <c r="A47" s="9" t="s">
        <v>102</v>
      </c>
      <c r="B47" s="8">
        <v>143</v>
      </c>
      <c r="C47" s="4"/>
      <c r="D47" s="4"/>
    </row>
    <row r="48" spans="1:4" ht="16.5" x14ac:dyDescent="0.3">
      <c r="A48" s="9" t="s">
        <v>117</v>
      </c>
      <c r="B48" s="8">
        <v>144</v>
      </c>
      <c r="C48" s="4">
        <v>0</v>
      </c>
      <c r="D48" s="4">
        <v>0</v>
      </c>
    </row>
    <row r="49" spans="1:4" ht="33" x14ac:dyDescent="0.3">
      <c r="A49" s="15" t="s">
        <v>105</v>
      </c>
      <c r="B49" s="16">
        <v>145</v>
      </c>
      <c r="C49" s="17"/>
      <c r="D49" s="17"/>
    </row>
    <row r="50" spans="1:4" ht="33" x14ac:dyDescent="0.3">
      <c r="A50" s="9" t="s">
        <v>118</v>
      </c>
      <c r="B50" s="8">
        <v>146</v>
      </c>
      <c r="C50" s="4"/>
      <c r="D50" s="4"/>
    </row>
    <row r="51" spans="1:4" ht="16.5" x14ac:dyDescent="0.3">
      <c r="A51" s="9" t="s">
        <v>119</v>
      </c>
      <c r="B51" s="8">
        <v>147</v>
      </c>
      <c r="C51" s="4"/>
      <c r="D51" s="4"/>
    </row>
    <row r="52" spans="1:4" ht="33" x14ac:dyDescent="0.3">
      <c r="A52" s="9" t="s">
        <v>120</v>
      </c>
      <c r="B52" s="8">
        <v>148</v>
      </c>
      <c r="C52" s="4"/>
      <c r="D52" s="4"/>
    </row>
    <row r="53" spans="1:4" ht="16.5" x14ac:dyDescent="0.3">
      <c r="A53" s="9" t="s">
        <v>109</v>
      </c>
      <c r="B53" s="8">
        <v>149</v>
      </c>
      <c r="C53" s="4"/>
      <c r="D53" s="4"/>
    </row>
    <row r="54" spans="1:4" ht="33" x14ac:dyDescent="0.3">
      <c r="A54" s="9" t="s">
        <v>110</v>
      </c>
      <c r="B54" s="8">
        <v>150</v>
      </c>
      <c r="C54" s="4"/>
      <c r="D54" s="4"/>
    </row>
    <row r="55" spans="1:4" ht="33" x14ac:dyDescent="0.3">
      <c r="A55" s="9" t="s">
        <v>121</v>
      </c>
      <c r="B55" s="8">
        <v>151</v>
      </c>
      <c r="C55" s="4"/>
      <c r="D55" s="4"/>
    </row>
    <row r="56" spans="1:4" ht="49.5" x14ac:dyDescent="0.3">
      <c r="A56" s="9" t="s">
        <v>122</v>
      </c>
      <c r="B56" s="8">
        <v>152</v>
      </c>
      <c r="C56" s="4"/>
      <c r="D56" s="4"/>
    </row>
    <row r="57" spans="1:4" ht="49.5" x14ac:dyDescent="0.3">
      <c r="A57" s="9" t="s">
        <v>123</v>
      </c>
      <c r="B57" s="8">
        <v>153</v>
      </c>
      <c r="C57" s="4"/>
      <c r="D57" s="4"/>
    </row>
    <row r="58" spans="1:4" ht="33" x14ac:dyDescent="0.3">
      <c r="A58" s="9" t="s">
        <v>124</v>
      </c>
      <c r="B58" s="8">
        <v>154</v>
      </c>
      <c r="C58" s="4"/>
      <c r="D58" s="4"/>
    </row>
    <row r="59" spans="1:4" ht="16.5" x14ac:dyDescent="0.3">
      <c r="A59" s="9" t="s">
        <v>115</v>
      </c>
      <c r="B59" s="8">
        <v>155</v>
      </c>
      <c r="C59" s="4"/>
      <c r="D59" s="4"/>
    </row>
    <row r="60" spans="1:4" ht="16.5" x14ac:dyDescent="0.3">
      <c r="A60" s="15" t="s">
        <v>125</v>
      </c>
      <c r="B60" s="16">
        <v>156</v>
      </c>
      <c r="C60" s="17">
        <f>C47+C48-C45</f>
        <v>0</v>
      </c>
      <c r="D60" s="17">
        <f>D47+D48-D45</f>
        <v>0</v>
      </c>
    </row>
    <row r="61" spans="1:4" ht="16.5" x14ac:dyDescent="0.3">
      <c r="A61" s="9"/>
      <c r="B61" s="8"/>
      <c r="C61" s="4"/>
      <c r="D61" s="4"/>
    </row>
    <row r="62" spans="1:4" ht="16.5" x14ac:dyDescent="0.3">
      <c r="A62" s="12" t="s">
        <v>126</v>
      </c>
      <c r="B62" s="13">
        <v>158</v>
      </c>
      <c r="C62" s="14">
        <f>C28</f>
        <v>2044715</v>
      </c>
      <c r="D62" s="14">
        <f>D28</f>
        <v>2186364</v>
      </c>
    </row>
    <row r="63" spans="1:4" ht="16.5" x14ac:dyDescent="0.3">
      <c r="A63" s="15" t="s">
        <v>101</v>
      </c>
      <c r="B63" s="16">
        <v>159</v>
      </c>
      <c r="C63" s="17"/>
      <c r="D63" s="17"/>
    </row>
    <row r="64" spans="1:4" ht="16.5" x14ac:dyDescent="0.3">
      <c r="A64" s="9" t="s">
        <v>102</v>
      </c>
      <c r="B64" s="8">
        <v>160</v>
      </c>
      <c r="C64" s="4">
        <f>C30</f>
        <v>2044715</v>
      </c>
      <c r="D64" s="4">
        <f>D30</f>
        <v>2186364</v>
      </c>
    </row>
    <row r="65" spans="1:4" ht="16.5" x14ac:dyDescent="0.3">
      <c r="A65" s="9" t="s">
        <v>127</v>
      </c>
      <c r="B65" s="8">
        <v>161</v>
      </c>
      <c r="C65" s="4">
        <v>0</v>
      </c>
      <c r="D65" s="4">
        <v>0</v>
      </c>
    </row>
    <row r="66" spans="1:4" ht="16.5" x14ac:dyDescent="0.3">
      <c r="A66" s="20" t="s">
        <v>128</v>
      </c>
      <c r="B66" s="16">
        <v>162</v>
      </c>
      <c r="C66" s="17">
        <f>C62-C64-C65</f>
        <v>0</v>
      </c>
      <c r="D66" s="17">
        <f>D62-D64-D65</f>
        <v>0</v>
      </c>
    </row>
  </sheetData>
  <mergeCells count="1">
    <mergeCell ref="A3:D3"/>
  </mergeCells>
  <pageMargins left="0.70866141732283461" right="0.51181102362204722" top="0.55118110236220474" bottom="0.55118110236220474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7"/>
  <sheetViews>
    <sheetView tabSelected="1" workbookViewId="0">
      <selection activeCell="D25" sqref="D25"/>
    </sheetView>
  </sheetViews>
  <sheetFormatPr defaultRowHeight="16.5" x14ac:dyDescent="0.3"/>
  <cols>
    <col min="1" max="1" width="85.5703125" style="1" customWidth="1"/>
    <col min="2" max="3" width="20.5703125" style="1" customWidth="1"/>
    <col min="4" max="4" width="24.85546875" style="1" customWidth="1"/>
    <col min="5" max="16384" width="9.140625" style="1"/>
  </cols>
  <sheetData>
    <row r="1" spans="1:4" x14ac:dyDescent="0.3">
      <c r="A1" s="31" t="s">
        <v>213</v>
      </c>
      <c r="B1" s="2"/>
      <c r="C1" s="18" t="s">
        <v>195</v>
      </c>
      <c r="D1" s="18"/>
    </row>
    <row r="2" spans="1:4" x14ac:dyDescent="0.3">
      <c r="B2" s="2"/>
    </row>
    <row r="3" spans="1:4" x14ac:dyDescent="0.3">
      <c r="A3" s="39" t="s">
        <v>205</v>
      </c>
      <c r="B3" s="39"/>
      <c r="C3" s="39"/>
      <c r="D3" s="39"/>
    </row>
    <row r="4" spans="1:4" x14ac:dyDescent="0.3">
      <c r="B4" s="2"/>
      <c r="C4" s="18" t="s">
        <v>175</v>
      </c>
      <c r="D4" s="18"/>
    </row>
    <row r="5" spans="1:4" x14ac:dyDescent="0.3">
      <c r="A5" s="9"/>
      <c r="B5" s="6" t="str">
        <f>ОСД!C5</f>
        <v>1 кв 2019</v>
      </c>
      <c r="C5" s="6" t="str">
        <f>ОСД!D5</f>
        <v>1 кв 2020</v>
      </c>
    </row>
    <row r="6" spans="1:4" x14ac:dyDescent="0.3">
      <c r="A6" s="12" t="s">
        <v>129</v>
      </c>
      <c r="B6" s="22"/>
      <c r="C6" s="22"/>
    </row>
    <row r="7" spans="1:4" x14ac:dyDescent="0.3">
      <c r="A7" s="9"/>
      <c r="B7" s="21"/>
      <c r="C7" s="21"/>
    </row>
    <row r="8" spans="1:4" x14ac:dyDescent="0.3">
      <c r="A8" s="12" t="s">
        <v>130</v>
      </c>
      <c r="B8" s="22"/>
      <c r="C8" s="22"/>
    </row>
    <row r="9" spans="1:4" x14ac:dyDescent="0.3">
      <c r="A9" s="15" t="s">
        <v>131</v>
      </c>
      <c r="B9" s="23">
        <f>SUM(B10:B16)</f>
        <v>485493</v>
      </c>
      <c r="C9" s="17">
        <f>SUM(C10:C16)</f>
        <v>6503027</v>
      </c>
    </row>
    <row r="10" spans="1:4" x14ac:dyDescent="0.3">
      <c r="A10" s="9" t="s">
        <v>132</v>
      </c>
      <c r="B10" s="24">
        <v>301548</v>
      </c>
      <c r="C10" s="24">
        <v>6440867</v>
      </c>
    </row>
    <row r="11" spans="1:4" x14ac:dyDescent="0.3">
      <c r="A11" s="9" t="s">
        <v>133</v>
      </c>
      <c r="B11" s="24">
        <v>2631</v>
      </c>
      <c r="C11" s="24">
        <v>0</v>
      </c>
    </row>
    <row r="12" spans="1:4" x14ac:dyDescent="0.3">
      <c r="A12" s="9" t="s">
        <v>134</v>
      </c>
      <c r="B12" s="24">
        <v>47620</v>
      </c>
      <c r="C12" s="24">
        <v>52602</v>
      </c>
    </row>
    <row r="13" spans="1:4" x14ac:dyDescent="0.3">
      <c r="A13" s="9" t="s">
        <v>135</v>
      </c>
      <c r="B13" s="24">
        <v>4163</v>
      </c>
      <c r="C13" s="24">
        <v>1368</v>
      </c>
    </row>
    <row r="14" spans="1:4" x14ac:dyDescent="0.3">
      <c r="A14" s="9" t="s">
        <v>206</v>
      </c>
      <c r="B14" s="24"/>
      <c r="C14" s="24"/>
    </row>
    <row r="15" spans="1:4" x14ac:dyDescent="0.3">
      <c r="A15" s="9" t="s">
        <v>136</v>
      </c>
      <c r="B15" s="24"/>
      <c r="C15" s="24"/>
    </row>
    <row r="16" spans="1:4" x14ac:dyDescent="0.3">
      <c r="A16" s="9" t="s">
        <v>137</v>
      </c>
      <c r="B16" s="24">
        <v>129531</v>
      </c>
      <c r="C16" s="24">
        <v>8190</v>
      </c>
    </row>
    <row r="17" spans="1:3" x14ac:dyDescent="0.3">
      <c r="A17" s="15" t="s">
        <v>138</v>
      </c>
      <c r="B17" s="25">
        <f>SUM(B18:B45)</f>
        <v>1380845</v>
      </c>
      <c r="C17" s="25">
        <f>SUM(C18:C45)</f>
        <v>1540963</v>
      </c>
    </row>
    <row r="18" spans="1:3" x14ac:dyDescent="0.3">
      <c r="A18" s="9" t="s">
        <v>139</v>
      </c>
      <c r="B18" s="24">
        <v>289195</v>
      </c>
      <c r="C18" s="24">
        <v>629639</v>
      </c>
    </row>
    <row r="19" spans="1:3" x14ac:dyDescent="0.3">
      <c r="A19" s="9" t="s">
        <v>140</v>
      </c>
      <c r="B19" s="24">
        <v>1996</v>
      </c>
      <c r="C19" s="24">
        <v>1355</v>
      </c>
    </row>
    <row r="20" spans="1:3" x14ac:dyDescent="0.3">
      <c r="A20" s="9" t="s">
        <v>141</v>
      </c>
      <c r="B20" s="24">
        <v>205188</v>
      </c>
      <c r="C20" s="24">
        <v>228262</v>
      </c>
    </row>
    <row r="21" spans="1:3" x14ac:dyDescent="0.3">
      <c r="A21" s="9" t="s">
        <v>200</v>
      </c>
      <c r="B21" s="24"/>
      <c r="C21" s="24"/>
    </row>
    <row r="22" spans="1:3" x14ac:dyDescent="0.3">
      <c r="A22" s="9" t="s">
        <v>207</v>
      </c>
      <c r="B22" s="24">
        <v>95329</v>
      </c>
      <c r="C22" s="24"/>
    </row>
    <row r="23" spans="1:3" x14ac:dyDescent="0.3">
      <c r="A23" s="9" t="s">
        <v>142</v>
      </c>
      <c r="B23" s="24">
        <v>358000</v>
      </c>
      <c r="C23" s="24">
        <v>384914</v>
      </c>
    </row>
    <row r="24" spans="1:3" x14ac:dyDescent="0.3">
      <c r="A24" s="9" t="s">
        <v>143</v>
      </c>
      <c r="B24" s="24">
        <v>31784</v>
      </c>
      <c r="C24" s="24">
        <v>16889</v>
      </c>
    </row>
    <row r="25" spans="1:3" x14ac:dyDescent="0.3">
      <c r="A25" s="9" t="s">
        <v>144</v>
      </c>
      <c r="B25" s="24">
        <v>1334</v>
      </c>
      <c r="C25" s="24">
        <v>40742</v>
      </c>
    </row>
    <row r="26" spans="1:3" x14ac:dyDescent="0.3">
      <c r="A26" s="9" t="s">
        <v>145</v>
      </c>
      <c r="B26" s="24">
        <v>2233</v>
      </c>
      <c r="C26" s="24">
        <v>1201</v>
      </c>
    </row>
    <row r="27" spans="1:3" x14ac:dyDescent="0.3">
      <c r="A27" s="9" t="s">
        <v>146</v>
      </c>
      <c r="B27" s="24">
        <v>38849</v>
      </c>
      <c r="C27" s="24">
        <v>44732</v>
      </c>
    </row>
    <row r="28" spans="1:3" x14ac:dyDescent="0.3">
      <c r="A28" s="9" t="s">
        <v>177</v>
      </c>
      <c r="B28" s="24">
        <v>27128</v>
      </c>
      <c r="C28" s="24">
        <v>32177</v>
      </c>
    </row>
    <row r="29" spans="1:3" x14ac:dyDescent="0.3">
      <c r="A29" s="9" t="s">
        <v>201</v>
      </c>
      <c r="B29" s="24">
        <v>141220</v>
      </c>
      <c r="C29" s="24"/>
    </row>
    <row r="30" spans="1:3" x14ac:dyDescent="0.3">
      <c r="A30" s="9" t="s">
        <v>178</v>
      </c>
      <c r="B30" s="24"/>
      <c r="C30" s="24"/>
    </row>
    <row r="31" spans="1:3" x14ac:dyDescent="0.3">
      <c r="A31" s="9" t="s">
        <v>179</v>
      </c>
      <c r="B31" s="24">
        <v>600</v>
      </c>
      <c r="C31" s="24"/>
    </row>
    <row r="32" spans="1:3" x14ac:dyDescent="0.3">
      <c r="A32" s="9" t="s">
        <v>180</v>
      </c>
      <c r="B32" s="24"/>
      <c r="C32" s="24"/>
    </row>
    <row r="33" spans="1:3" x14ac:dyDescent="0.3">
      <c r="A33" s="9" t="s">
        <v>181</v>
      </c>
      <c r="B33" s="24">
        <v>11382</v>
      </c>
      <c r="C33" s="24">
        <v>12929</v>
      </c>
    </row>
    <row r="34" spans="1:3" x14ac:dyDescent="0.3">
      <c r="A34" s="9" t="s">
        <v>182</v>
      </c>
      <c r="B34" s="24">
        <v>86495</v>
      </c>
      <c r="C34" s="24">
        <v>101417</v>
      </c>
    </row>
    <row r="35" spans="1:3" x14ac:dyDescent="0.3">
      <c r="A35" s="9" t="s">
        <v>183</v>
      </c>
      <c r="B35" s="24">
        <v>56</v>
      </c>
      <c r="C35" s="24"/>
    </row>
    <row r="36" spans="1:3" x14ac:dyDescent="0.3">
      <c r="A36" s="9" t="s">
        <v>208</v>
      </c>
      <c r="B36" s="24"/>
      <c r="C36" s="24"/>
    </row>
    <row r="37" spans="1:3" x14ac:dyDescent="0.3">
      <c r="A37" s="9" t="s">
        <v>184</v>
      </c>
      <c r="B37" s="24">
        <v>678</v>
      </c>
      <c r="C37" s="24">
        <v>170</v>
      </c>
    </row>
    <row r="38" spans="1:3" x14ac:dyDescent="0.3">
      <c r="A38" s="9" t="s">
        <v>185</v>
      </c>
      <c r="B38" s="24"/>
      <c r="C38" s="24">
        <v>1100</v>
      </c>
    </row>
    <row r="39" spans="1:3" x14ac:dyDescent="0.3">
      <c r="A39" s="9" t="s">
        <v>186</v>
      </c>
      <c r="B39" s="24">
        <v>215</v>
      </c>
      <c r="C39" s="24">
        <v>225</v>
      </c>
    </row>
    <row r="40" spans="1:3" x14ac:dyDescent="0.3">
      <c r="A40" s="9" t="s">
        <v>196</v>
      </c>
      <c r="B40" s="24">
        <v>58</v>
      </c>
      <c r="C40" s="24"/>
    </row>
    <row r="41" spans="1:3" x14ac:dyDescent="0.3">
      <c r="A41" s="9" t="s">
        <v>202</v>
      </c>
      <c r="B41" s="24"/>
      <c r="C41" s="24"/>
    </row>
    <row r="42" spans="1:3" x14ac:dyDescent="0.3">
      <c r="A42" s="9" t="s">
        <v>187</v>
      </c>
      <c r="B42" s="24"/>
      <c r="C42" s="24"/>
    </row>
    <row r="43" spans="1:3" x14ac:dyDescent="0.3">
      <c r="A43" s="9" t="s">
        <v>209</v>
      </c>
      <c r="B43" s="24"/>
      <c r="C43" s="24"/>
    </row>
    <row r="44" spans="1:3" x14ac:dyDescent="0.3">
      <c r="A44" s="9" t="s">
        <v>210</v>
      </c>
      <c r="B44" s="24"/>
      <c r="C44" s="24"/>
    </row>
    <row r="45" spans="1:3" x14ac:dyDescent="0.3">
      <c r="A45" s="9" t="s">
        <v>147</v>
      </c>
      <c r="B45" s="24">
        <v>89105</v>
      </c>
      <c r="C45" s="24">
        <v>45211</v>
      </c>
    </row>
    <row r="46" spans="1:3" x14ac:dyDescent="0.3">
      <c r="A46" s="15" t="s">
        <v>148</v>
      </c>
      <c r="B46" s="25">
        <f>B9-B17</f>
        <v>-895352</v>
      </c>
      <c r="C46" s="25">
        <f>C9-C17</f>
        <v>4962064</v>
      </c>
    </row>
    <row r="47" spans="1:3" x14ac:dyDescent="0.3">
      <c r="A47" s="9"/>
      <c r="B47" s="28"/>
      <c r="C47" s="28"/>
    </row>
    <row r="48" spans="1:3" x14ac:dyDescent="0.3">
      <c r="A48" s="12" t="s">
        <v>149</v>
      </c>
      <c r="B48" s="29"/>
      <c r="C48" s="29"/>
    </row>
    <row r="49" spans="1:4" x14ac:dyDescent="0.3">
      <c r="A49" s="15" t="s">
        <v>150</v>
      </c>
      <c r="B49" s="27">
        <f>B50+B51</f>
        <v>147610</v>
      </c>
      <c r="C49" s="27">
        <f>C50+C51</f>
        <v>16897</v>
      </c>
    </row>
    <row r="50" spans="1:4" x14ac:dyDescent="0.3">
      <c r="A50" s="9" t="s">
        <v>197</v>
      </c>
      <c r="B50" s="24">
        <v>126007</v>
      </c>
      <c r="C50" s="24"/>
    </row>
    <row r="51" spans="1:4" x14ac:dyDescent="0.3">
      <c r="A51" s="9" t="s">
        <v>151</v>
      </c>
      <c r="B51" s="24">
        <v>21603</v>
      </c>
      <c r="C51" s="24">
        <v>16897</v>
      </c>
    </row>
    <row r="52" spans="1:4" x14ac:dyDescent="0.3">
      <c r="A52" s="15" t="s">
        <v>152</v>
      </c>
      <c r="B52" s="27">
        <f>SUM(B53:B57)</f>
        <v>908467</v>
      </c>
      <c r="C52" s="27">
        <f>SUM(C53:C57)</f>
        <v>1239290</v>
      </c>
    </row>
    <row r="53" spans="1:4" x14ac:dyDescent="0.3">
      <c r="A53" s="9" t="s">
        <v>153</v>
      </c>
      <c r="B53" s="24">
        <v>634869</v>
      </c>
      <c r="C53" s="24">
        <v>53898</v>
      </c>
    </row>
    <row r="54" spans="1:4" x14ac:dyDescent="0.3">
      <c r="A54" s="9" t="s">
        <v>154</v>
      </c>
      <c r="B54" s="24"/>
      <c r="C54" s="24"/>
    </row>
    <row r="55" spans="1:4" x14ac:dyDescent="0.3">
      <c r="A55" s="9" t="s">
        <v>155</v>
      </c>
      <c r="B55" s="24"/>
      <c r="C55" s="24">
        <v>1185392</v>
      </c>
    </row>
    <row r="56" spans="1:4" x14ac:dyDescent="0.3">
      <c r="A56" s="9" t="s">
        <v>156</v>
      </c>
      <c r="B56" s="24">
        <v>43033</v>
      </c>
      <c r="C56" s="24"/>
    </row>
    <row r="57" spans="1:4" x14ac:dyDescent="0.3">
      <c r="A57" s="9" t="s">
        <v>157</v>
      </c>
      <c r="B57" s="24">
        <v>230565</v>
      </c>
      <c r="C57" s="24"/>
    </row>
    <row r="58" spans="1:4" x14ac:dyDescent="0.3">
      <c r="A58" s="15" t="s">
        <v>158</v>
      </c>
      <c r="B58" s="27">
        <f>-B52+B49</f>
        <v>-760857</v>
      </c>
      <c r="C58" s="27">
        <f>-C52+C49</f>
        <v>-1222393</v>
      </c>
      <c r="D58" s="35"/>
    </row>
    <row r="59" spans="1:4" x14ac:dyDescent="0.3">
      <c r="A59" s="9"/>
      <c r="B59" s="28"/>
      <c r="C59" s="28"/>
    </row>
    <row r="60" spans="1:4" x14ac:dyDescent="0.3">
      <c r="A60" s="12" t="s">
        <v>159</v>
      </c>
      <c r="B60" s="29"/>
      <c r="C60" s="29"/>
    </row>
    <row r="61" spans="1:4" x14ac:dyDescent="0.3">
      <c r="A61" s="15" t="s">
        <v>160</v>
      </c>
      <c r="B61" s="27">
        <f>SUM(B62:B63)</f>
        <v>0</v>
      </c>
      <c r="C61" s="27">
        <f>SUM(C62:C63)</f>
        <v>0</v>
      </c>
    </row>
    <row r="62" spans="1:4" x14ac:dyDescent="0.3">
      <c r="A62" s="3" t="s">
        <v>188</v>
      </c>
      <c r="B62" s="24"/>
      <c r="C62" s="24"/>
    </row>
    <row r="63" spans="1:4" x14ac:dyDescent="0.3">
      <c r="A63" s="3" t="s">
        <v>189</v>
      </c>
      <c r="B63" s="24"/>
      <c r="C63" s="24"/>
    </row>
    <row r="64" spans="1:4" x14ac:dyDescent="0.3">
      <c r="A64" s="15" t="s">
        <v>161</v>
      </c>
      <c r="B64" s="30">
        <f>SUM(B65:B67)</f>
        <v>0</v>
      </c>
      <c r="C64" s="30">
        <f>SUM(C65:C67)</f>
        <v>0</v>
      </c>
    </row>
    <row r="65" spans="1:3" x14ac:dyDescent="0.3">
      <c r="A65" s="3" t="s">
        <v>190</v>
      </c>
      <c r="B65" s="24"/>
      <c r="C65" s="24"/>
    </row>
    <row r="66" spans="1:3" x14ac:dyDescent="0.3">
      <c r="A66" s="36" t="s">
        <v>211</v>
      </c>
      <c r="B66" s="24"/>
      <c r="C66" s="24"/>
    </row>
    <row r="67" spans="1:3" x14ac:dyDescent="0.3">
      <c r="A67" s="3" t="s">
        <v>191</v>
      </c>
      <c r="B67" s="24"/>
      <c r="C67" s="24"/>
    </row>
    <row r="68" spans="1:3" x14ac:dyDescent="0.3">
      <c r="A68" s="15" t="s">
        <v>162</v>
      </c>
      <c r="B68" s="25">
        <v>0</v>
      </c>
      <c r="C68" s="25">
        <f>C61-C64</f>
        <v>0</v>
      </c>
    </row>
    <row r="69" spans="1:3" x14ac:dyDescent="0.3">
      <c r="A69" s="9"/>
      <c r="B69" s="28"/>
      <c r="C69" s="28"/>
    </row>
    <row r="70" spans="1:3" x14ac:dyDescent="0.3">
      <c r="A70" s="15" t="s">
        <v>163</v>
      </c>
      <c r="B70" s="27">
        <v>-2199</v>
      </c>
      <c r="C70" s="27">
        <v>26505</v>
      </c>
    </row>
    <row r="71" spans="1:3" x14ac:dyDescent="0.3">
      <c r="A71" s="15" t="s">
        <v>203</v>
      </c>
      <c r="B71" s="27">
        <v>78</v>
      </c>
      <c r="C71" s="27"/>
    </row>
    <row r="72" spans="1:3" x14ac:dyDescent="0.3">
      <c r="A72" s="15" t="s">
        <v>164</v>
      </c>
      <c r="B72" s="27">
        <f>B46+B58+B70+B71</f>
        <v>-1658330</v>
      </c>
      <c r="C72" s="27">
        <f>C46+C58+C70+C71</f>
        <v>3766176</v>
      </c>
    </row>
    <row r="73" spans="1:3" x14ac:dyDescent="0.3">
      <c r="A73" s="32"/>
      <c r="B73" s="33"/>
      <c r="C73" s="33"/>
    </row>
    <row r="74" spans="1:3" x14ac:dyDescent="0.3">
      <c r="A74" s="3" t="s">
        <v>165</v>
      </c>
      <c r="B74" s="24">
        <v>3978235</v>
      </c>
      <c r="C74" s="24">
        <v>1515473</v>
      </c>
    </row>
    <row r="75" spans="1:3" x14ac:dyDescent="0.3">
      <c r="A75" s="3" t="s">
        <v>192</v>
      </c>
      <c r="B75" s="24"/>
      <c r="C75" s="24"/>
    </row>
    <row r="76" spans="1:3" x14ac:dyDescent="0.3">
      <c r="A76" s="3" t="s">
        <v>166</v>
      </c>
      <c r="B76" s="24">
        <f>B74+B72</f>
        <v>2319905</v>
      </c>
      <c r="C76" s="24">
        <f>C74+C72</f>
        <v>5281649</v>
      </c>
    </row>
    <row r="77" spans="1:3" x14ac:dyDescent="0.3">
      <c r="A77" s="9"/>
      <c r="B77" s="28"/>
      <c r="C77" s="28"/>
    </row>
    <row r="78" spans="1:3" ht="33" x14ac:dyDescent="0.3">
      <c r="A78" s="15" t="s">
        <v>167</v>
      </c>
      <c r="B78" s="30">
        <v>0</v>
      </c>
      <c r="C78" s="30">
        <v>0</v>
      </c>
    </row>
    <row r="79" spans="1:3" x14ac:dyDescent="0.3">
      <c r="A79" s="15" t="s">
        <v>168</v>
      </c>
      <c r="B79" s="30">
        <v>0</v>
      </c>
      <c r="C79" s="30">
        <v>0</v>
      </c>
    </row>
    <row r="80" spans="1:3" x14ac:dyDescent="0.3">
      <c r="A80" s="9"/>
      <c r="B80" s="28"/>
      <c r="C80" s="28"/>
    </row>
    <row r="81" spans="1:3" x14ac:dyDescent="0.3">
      <c r="A81" s="12" t="s">
        <v>169</v>
      </c>
      <c r="B81" s="29"/>
      <c r="C81" s="29"/>
    </row>
    <row r="82" spans="1:3" x14ac:dyDescent="0.3">
      <c r="A82" s="9" t="s">
        <v>170</v>
      </c>
      <c r="B82" s="28"/>
      <c r="C82" s="28"/>
    </row>
    <row r="83" spans="1:3" x14ac:dyDescent="0.3">
      <c r="A83" s="9" t="s">
        <v>171</v>
      </c>
      <c r="B83" s="28"/>
      <c r="C83" s="28"/>
    </row>
    <row r="84" spans="1:3" x14ac:dyDescent="0.3">
      <c r="A84" s="9"/>
      <c r="B84" s="28"/>
      <c r="C84" s="28"/>
    </row>
    <row r="85" spans="1:3" x14ac:dyDescent="0.3">
      <c r="A85" s="12" t="s">
        <v>172</v>
      </c>
      <c r="B85" s="29"/>
      <c r="C85" s="29"/>
    </row>
    <row r="86" spans="1:3" x14ac:dyDescent="0.3">
      <c r="A86" s="9"/>
      <c r="B86" s="28"/>
      <c r="C86" s="28"/>
    </row>
    <row r="87" spans="1:3" x14ac:dyDescent="0.3">
      <c r="A87" s="15" t="s">
        <v>173</v>
      </c>
      <c r="B87" s="30"/>
      <c r="C87" s="30"/>
    </row>
  </sheetData>
  <mergeCells count="1">
    <mergeCell ref="A3:D3"/>
  </mergeCells>
  <pageMargins left="0.9055118110236221" right="0.51181102362204722" top="0.55118110236220474" bottom="0.55118110236220474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ОФП</vt:lpstr>
      <vt:lpstr>ОСД</vt:lpstr>
      <vt:lpstr>ОДДС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2020-05-11T12:37:41Z</dcterms:modified>
</cp:coreProperties>
</file>