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1"/>
  </bookViews>
  <sheets>
    <sheet name="Лист1" sheetId="5" r:id="rId1"/>
    <sheet name="ОФП" sheetId="1" r:id="rId2"/>
    <sheet name="ОСД" sheetId="2" r:id="rId3"/>
    <sheet name="ОДДС" sheetId="3" r:id="rId4"/>
    <sheet name="ОИК" sheetId="4" r:id="rId5"/>
  </sheets>
  <calcPr calcId="152511"/>
</workbook>
</file>

<file path=xl/calcChain.xml><?xml version="1.0" encoding="utf-8"?>
<calcChain xmlns="http://schemas.openxmlformats.org/spreadsheetml/2006/main">
  <c r="L18" i="4" l="1"/>
  <c r="M18" i="4" s="1"/>
  <c r="C71" i="3"/>
  <c r="B71" i="3"/>
  <c r="B67" i="3"/>
  <c r="B42" i="3"/>
  <c r="B16" i="3"/>
  <c r="B9" i="3"/>
  <c r="B54" i="3"/>
  <c r="D95" i="1"/>
  <c r="D60" i="1"/>
  <c r="D62" i="1"/>
  <c r="B60" i="3" l="1"/>
  <c r="B48" i="3"/>
  <c r="C45" i="3"/>
  <c r="B45" i="3"/>
  <c r="C16" i="3"/>
  <c r="C9" i="3"/>
  <c r="C8" i="2"/>
  <c r="D77" i="1" l="1"/>
  <c r="D44" i="1"/>
  <c r="D26" i="1"/>
  <c r="C26" i="1"/>
  <c r="D45" i="1" l="1"/>
  <c r="O7" i="4"/>
  <c r="M7" i="4"/>
  <c r="L8" i="4"/>
  <c r="O6" i="4"/>
  <c r="C60" i="2" l="1"/>
  <c r="C10" i="2"/>
  <c r="C13" i="2" s="1"/>
  <c r="C24" i="2" s="1"/>
  <c r="C26" i="2" s="1"/>
  <c r="C28" i="2" s="1"/>
  <c r="D8" i="2"/>
  <c r="D10" i="2" s="1"/>
  <c r="D13" i="2" s="1"/>
  <c r="D24" i="2" s="1"/>
  <c r="D26" i="2" s="1"/>
  <c r="D28" i="2" s="1"/>
  <c r="D60" i="2"/>
  <c r="C95" i="1"/>
  <c r="C77" i="1"/>
  <c r="C62" i="1"/>
  <c r="C44" i="1"/>
  <c r="C45" i="1"/>
  <c r="C30" i="2" l="1"/>
  <c r="C64" i="2" s="1"/>
  <c r="C62" i="2"/>
  <c r="D62" i="2"/>
  <c r="D30" i="2"/>
  <c r="D64" i="2" s="1"/>
  <c r="C96" i="1"/>
  <c r="C97" i="1" s="1"/>
  <c r="C99" i="1" s="1"/>
  <c r="C32" i="2" l="1"/>
  <c r="C66" i="2"/>
  <c r="D32" i="2"/>
  <c r="D66" i="2"/>
  <c r="L62" i="4"/>
  <c r="M8" i="4"/>
  <c r="M62" i="4" l="1"/>
  <c r="O62" i="4"/>
  <c r="O8" i="4"/>
  <c r="C60" i="3"/>
  <c r="B57" i="3"/>
  <c r="C57" i="3"/>
  <c r="C48" i="3"/>
  <c r="C54" i="3" l="1"/>
  <c r="C42" i="3" l="1"/>
  <c r="C67" i="3" s="1"/>
  <c r="D96" i="1"/>
  <c r="D97" i="1" s="1"/>
  <c r="D99" i="1" s="1"/>
  <c r="O18" i="4"/>
</calcChain>
</file>

<file path=xl/sharedStrings.xml><?xml version="1.0" encoding="utf-8"?>
<sst xmlns="http://schemas.openxmlformats.org/spreadsheetml/2006/main" count="319" uniqueCount="288">
  <si>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</si>
  <si>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</si>
  <si>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</si>
  <si>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</si>
  <si>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</si>
  <si>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</si>
  <si>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</si>
  <si>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</si>
  <si>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</si>
  <si>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</si>
  <si>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</si>
  <si>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</si>
  <si>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</si>
  <si>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</si>
  <si>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</si>
  <si>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</si>
  <si>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</si>
  <si>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</si>
  <si>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</si>
  <si>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</si>
  <si>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</si>
  <si>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</si>
  <si>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</si>
  <si>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</si>
  <si>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</si>
  <si>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</si>
  <si>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</si>
  <si>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</si>
  <si>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</si>
  <si>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</si>
  <si>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</si>
  <si>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</si>
  <si>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</si>
  <si>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</si>
  <si>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</si>
  <si>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</si>
  <si>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</si>
  <si>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</si>
  <si>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</si>
  <si>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</si>
  <si>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</si>
  <si>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</si>
  <si>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</si>
  <si>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</si>
  <si>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</si>
  <si>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</si>
  <si>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</si>
  <si>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</si>
  <si>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</si>
  <si>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</si>
  <si>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</si>
  <si>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</si>
  <si>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</si>
  <si>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</si>
  <si>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</si>
  <si>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</si>
  <si>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</si>
  <si>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</si>
  <si>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</si>
  <si>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</si>
  <si>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</si>
  <si>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</si>
  <si>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</si>
  <si>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</si>
  <si>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</si>
  <si>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</si>
  <si>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</si>
  <si>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</si>
  <si>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</si>
  <si>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</si>
  <si>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</si>
  <si>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</si>
  <si>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</si>
  <si>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</si>
  <si>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</si>
  <si>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</si>
  <si>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</si>
  <si>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</si>
  <si>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</si>
  <si>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</si>
  <si>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</si>
  <si>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</si>
  <si>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</si>
  <si>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</si>
  <si>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</si>
  <si>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</si>
  <si>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</si>
  <si>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</si>
  <si>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</si>
  <si>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</si>
  <si>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</si>
  <si>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</si>
  <si>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</si>
  <si>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</si>
  <si>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</si>
  <si>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</si>
  <si>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</si>
  <si>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</si>
  <si>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</si>
  <si>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</si>
  <si>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</si>
  <si>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</si>
  <si>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</si>
  <si>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</si>
  <si>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</si>
  <si>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</si>
  <si>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</si>
  <si>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</si>
  <si>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</si>
  <si>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</si>
  <si>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</si>
  <si>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</si>
  <si>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</si>
  <si>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</si>
  <si>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</si>
  <si>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</si>
  <si>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</si>
  <si>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</si>
  <si>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</si>
  <si>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</si>
  <si>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</si>
  <si>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</si>
  <si>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</si>
  <si>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</si>
  <si>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</si>
  <si>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</si>
  <si>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</si>
  <si>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</si>
  <si>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</si>
  <si>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</si>
  <si>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</si>
  <si>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</si>
  <si>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</si>
  <si>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</si>
  <si>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</si>
  <si>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</si>
  <si>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</si>
  <si>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</si>
  <si>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</si>
  <si>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</si>
  <si>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</si>
  <si>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</si>
  <si>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</si>
  <si>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</si>
  <si>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</si>
  <si>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</si>
  <si>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</si>
  <si>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</si>
  <si>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</si>
  <si>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</si>
  <si>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</si>
  <si>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</si>
  <si>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</si>
  <si>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</si>
  <si>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</si>
  <si>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</si>
  <si>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</si>
  <si>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</si>
  <si>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</si>
  <si>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</si>
  <si>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</si>
  <si>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</si>
  <si>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</si>
  <si>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</si>
  <si>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</si>
  <si>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</si>
  <si>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</si>
  <si>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</si>
  <si>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</si>
  <si>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</si>
  <si>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</si>
  <si>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</si>
  <si>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</si>
  <si>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</si>
  <si>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</si>
  <si>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</si>
  <si>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</si>
  <si>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</si>
  <si>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</si>
  <si>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</si>
  <si>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</si>
  <si>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</si>
  <si>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</si>
  <si>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</si>
  <si>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</si>
  <si>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</si>
  <si>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</si>
  <si>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</si>
  <si>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</si>
  <si>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</si>
  <si>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</si>
  <si>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</si>
  <si>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</si>
  <si>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</si>
  <si>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</si>
  <si>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</si>
  <si>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</si>
  <si>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</si>
  <si>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</si>
  <si>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</si>
  <si>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</si>
  <si>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</si>
  <si>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</si>
  <si>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</si>
  <si>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</si>
  <si>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</si>
  <si>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</si>
  <si>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</si>
  <si>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</si>
  <si>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</si>
  <si>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</si>
  <si>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</si>
  <si>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</si>
  <si>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</si>
  <si>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</si>
  <si>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</si>
  <si>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</si>
  <si>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</si>
  <si>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</si>
  <si>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</si>
  <si>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</si>
  <si>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</si>
  <si>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</si>
  <si>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</si>
  <si>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</si>
  <si>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</si>
  <si>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</si>
  <si>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</si>
  <si>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</si>
  <si>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</si>
  <si>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</si>
  <si>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</si>
  <si>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</si>
  <si>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</si>
  <si>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</si>
  <si>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</si>
  <si>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</si>
  <si>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</si>
  <si>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</si>
  <si>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</si>
  <si>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</si>
  <si>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</si>
  <si>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тыс.тенге</t>
  </si>
  <si>
    <t>ТТ - Отчет о совокупном доходе</t>
  </si>
  <si>
    <t>Руководитель/Head  __________________________           __________________________</t>
  </si>
  <si>
    <t xml:space="preserve">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</si>
  <si>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подписи     /  signatures</t>
  </si>
  <si>
    <t>Главный бухгалтер/Head accounter  __________________________           __________________________</t>
  </si>
  <si>
    <t xml:space="preserve">                            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</si>
  <si>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                            подписи     /  signatures</t>
  </si>
  <si>
    <t>ТТ - Отчет об изменении в собственном капитале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</si>
  <si>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</si>
  <si>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</si>
  <si>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</si>
  <si>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</si>
  <si>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</si>
  <si>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</si>
  <si>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</si>
  <si>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</si>
  <si>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</si>
  <si>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</si>
  <si>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</si>
  <si>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</si>
  <si>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</si>
  <si>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</si>
  <si>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</si>
  <si>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</si>
  <si>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Финансовая отчетность</t>
  </si>
  <si>
    <t>ТОО "Амангельды Газ"</t>
  </si>
  <si>
    <r>
      <t xml:space="preserve">Компания: </t>
    </r>
    <r>
      <rPr>
        <b/>
        <i/>
        <sz val="11"/>
        <color theme="1"/>
        <rFont val="Arial Narrow"/>
        <family val="2"/>
        <charset val="204"/>
      </rPr>
      <t>ТОО "Амангельды Газ"</t>
    </r>
  </si>
  <si>
    <t>Госпошлина</t>
  </si>
  <si>
    <t>Выплаты по краткосрочной аренде (с 01.01.19)</t>
  </si>
  <si>
    <t>Поступления от продажи основных средств</t>
  </si>
  <si>
    <t>На 1 января 2018 года</t>
  </si>
  <si>
    <t>Прибыль за 2018 год</t>
  </si>
  <si>
    <t>Совокупный доход (убыток) за отчетный  период</t>
  </si>
  <si>
    <t xml:space="preserve"> Активы в форме права пользования </t>
  </si>
  <si>
    <t xml:space="preserve"> Обязательства по  аренде </t>
  </si>
  <si>
    <t>Выплата вознаграждения по долговым ценным бумагам (облигациям)</t>
  </si>
  <si>
    <t>Налог на добавленную стоимость юридических лиц-резидентов</t>
  </si>
  <si>
    <t>Лицензионные сборы</t>
  </si>
  <si>
    <t>Изменение резерва на обесценение денежных средств и их эквивалентов</t>
  </si>
  <si>
    <t>за 9 месяцев 2019г.</t>
  </si>
  <si>
    <t xml:space="preserve"> Обязательства по договорам с покуптелями</t>
  </si>
  <si>
    <t>Отчетный период: 2019.09</t>
  </si>
  <si>
    <t>2018.09</t>
  </si>
  <si>
    <t>2019.09</t>
  </si>
  <si>
    <t>ТТ -  Отчет о движении денежных средств за период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</si>
</sst>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3" fontId="1" fillId="0" borderId="1" xfId="0" applyNumberFormat="1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165" fontId="1" fillId="2" borderId="1" xfId="1" applyNumberFormat="1" applyFont="1" applyFill="1" applyBorder="1"/>
    <xf numFmtId="165" fontId="1" fillId="3" borderId="1" xfId="1" applyNumberFormat="1" applyFont="1" applyFill="1" applyBorder="1"/>
    <xf numFmtId="165" fontId="1" fillId="0" borderId="1" xfId="1" applyNumberFormat="1" applyFont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3" fillId="0" borderId="0" xfId="0" applyFont="1"/>
    <xf numFmtId="0" fontId="2" fillId="5" borderId="1" xfId="0" applyFont="1" applyFill="1" applyBorder="1" applyAlignment="1">
      <alignment vertical="center" wrapText="1"/>
    </xf>
    <xf numFmtId="165" fontId="1" fillId="5" borderId="1" xfId="1" applyNumberFormat="1" applyFont="1" applyFill="1" applyBorder="1"/>
    <xf numFmtId="165" fontId="1" fillId="4" borderId="1" xfId="1" applyNumberFormat="1" applyFont="1" applyFill="1" applyBorder="1" applyAlignment="1">
      <alignment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workbookViewId="0">
      <selection activeCell="L22" sqref="L22"/>
    </sheetView>
  </sheetViews>
  <sheetFormatPr defaultRowHeight="15" x14ac:dyDescent="0.25"/>
  <sheetData>
    <row r="10" spans="1:9" ht="30" customHeight="1" x14ac:dyDescent="0.3">
      <c r="A10" s="46" t="s">
        <v>267</v>
      </c>
      <c r="B10" s="46"/>
      <c r="C10" s="46"/>
      <c r="D10" s="46"/>
      <c r="E10" s="46"/>
      <c r="F10" s="46"/>
      <c r="G10" s="46"/>
      <c r="H10" s="46"/>
      <c r="I10" s="46"/>
    </row>
    <row r="11" spans="1:9" ht="33" customHeight="1" x14ac:dyDescent="0.3">
      <c r="A11" s="47" t="s">
        <v>268</v>
      </c>
      <c r="B11" s="47"/>
      <c r="C11" s="47"/>
      <c r="D11" s="47"/>
      <c r="E11" s="47"/>
      <c r="F11" s="47"/>
      <c r="G11" s="47"/>
      <c r="H11" s="47"/>
      <c r="I11" s="47"/>
    </row>
    <row r="12" spans="1:9" ht="35.25" customHeight="1" x14ac:dyDescent="0.3">
      <c r="A12" s="47" t="s">
        <v>282</v>
      </c>
      <c r="B12" s="47"/>
      <c r="C12" s="47"/>
      <c r="D12" s="47"/>
      <c r="E12" s="47"/>
      <c r="F12" s="47"/>
      <c r="G12" s="47"/>
      <c r="H12" s="47"/>
      <c r="I12" s="47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tabSelected="1" zoomScaleNormal="100" workbookViewId="0">
      <selection activeCell="I8" sqref="I8"/>
    </sheetView>
  </sheetViews>
  <sheetFormatPr defaultRowHeight="15" x14ac:dyDescent="0.25"/>
  <cols>
    <col min="1" max="1" width="72.42578125" customWidth="1"/>
    <col min="3" max="3" width="21.5703125" customWidth="1"/>
    <col min="4" max="4" width="21" customWidth="1"/>
    <col min="5" max="5" width="23.42578125" customWidth="1"/>
  </cols>
  <sheetData>
    <row r="1" spans="1:4" ht="16.5" x14ac:dyDescent="0.3">
      <c r="A1" s="35" t="s">
        <v>284</v>
      </c>
      <c r="B1" s="1"/>
      <c r="C1" s="1"/>
      <c r="D1" s="19" t="s">
        <v>269</v>
      </c>
    </row>
    <row r="2" spans="1:4" ht="16.5" x14ac:dyDescent="0.3">
      <c r="A2" s="1"/>
      <c r="B2" s="1"/>
      <c r="C2" s="1"/>
      <c r="D2" s="1"/>
    </row>
    <row r="3" spans="1:4" ht="16.5" x14ac:dyDescent="0.25">
      <c r="A3" s="48" t="s">
        <v>241</v>
      </c>
      <c r="B3" s="48"/>
      <c r="C3" s="48"/>
      <c r="D3" s="48"/>
    </row>
    <row r="4" spans="1:4" ht="16.5" x14ac:dyDescent="0.3">
      <c r="A4" s="1"/>
      <c r="B4" s="1"/>
      <c r="C4" s="1"/>
      <c r="D4" s="19" t="s">
        <v>242</v>
      </c>
    </row>
    <row r="5" spans="1:4" ht="33" x14ac:dyDescent="0.3">
      <c r="A5" s="6"/>
      <c r="B5" s="8"/>
      <c r="C5" s="7" t="s">
        <v>0</v>
      </c>
      <c r="D5" s="7" t="s">
        <v>1</v>
      </c>
    </row>
    <row r="6" spans="1:4" ht="16.5" x14ac:dyDescent="0.3">
      <c r="A6" s="13" t="s">
        <v>2</v>
      </c>
      <c r="B6" s="12">
        <v>1</v>
      </c>
      <c r="C6" s="15"/>
      <c r="D6" s="15"/>
    </row>
    <row r="7" spans="1:4" ht="16.5" x14ac:dyDescent="0.3">
      <c r="A7" s="16" t="s">
        <v>3</v>
      </c>
      <c r="B7" s="11">
        <v>2</v>
      </c>
      <c r="C7" s="18"/>
      <c r="D7" s="18"/>
    </row>
    <row r="8" spans="1:4" ht="16.5" x14ac:dyDescent="0.3">
      <c r="A8" s="10" t="s">
        <v>4</v>
      </c>
      <c r="B8" s="9">
        <v>3</v>
      </c>
      <c r="C8" s="27">
        <v>161574</v>
      </c>
      <c r="D8" s="27">
        <v>9521</v>
      </c>
    </row>
    <row r="9" spans="1:4" ht="16.5" x14ac:dyDescent="0.3">
      <c r="A9" s="10" t="s">
        <v>276</v>
      </c>
      <c r="B9" s="9">
        <v>4</v>
      </c>
      <c r="C9" s="27"/>
      <c r="D9" s="27">
        <v>281411</v>
      </c>
    </row>
    <row r="10" spans="1:4" ht="16.5" x14ac:dyDescent="0.3">
      <c r="A10" s="10" t="s">
        <v>5</v>
      </c>
      <c r="B10" s="9">
        <v>5</v>
      </c>
      <c r="C10" s="27">
        <v>9773270</v>
      </c>
      <c r="D10" s="27">
        <v>10316064</v>
      </c>
    </row>
    <row r="11" spans="1:4" ht="16.5" x14ac:dyDescent="0.3">
      <c r="A11" s="10" t="s">
        <v>6</v>
      </c>
      <c r="B11" s="9">
        <v>6</v>
      </c>
      <c r="C11" s="27">
        <v>28297617</v>
      </c>
      <c r="D11" s="27">
        <v>28201988</v>
      </c>
    </row>
    <row r="12" spans="1:4" ht="16.5" x14ac:dyDescent="0.3">
      <c r="A12" s="10" t="s">
        <v>7</v>
      </c>
      <c r="B12" s="9">
        <v>7</v>
      </c>
      <c r="C12" s="27">
        <v>46048</v>
      </c>
      <c r="D12" s="27">
        <v>35041</v>
      </c>
    </row>
    <row r="13" spans="1:4" ht="16.5" x14ac:dyDescent="0.3">
      <c r="A13" s="10" t="s">
        <v>8</v>
      </c>
      <c r="B13" s="9">
        <v>8</v>
      </c>
      <c r="C13" s="27"/>
      <c r="D13" s="27"/>
    </row>
    <row r="14" spans="1:4" ht="16.5" x14ac:dyDescent="0.3">
      <c r="A14" s="10" t="s">
        <v>9</v>
      </c>
      <c r="B14" s="9">
        <v>9</v>
      </c>
      <c r="C14" s="27"/>
      <c r="D14" s="27"/>
    </row>
    <row r="15" spans="1:4" ht="16.5" x14ac:dyDescent="0.3">
      <c r="A15" s="10" t="s">
        <v>10</v>
      </c>
      <c r="B15" s="9">
        <v>10</v>
      </c>
      <c r="C15" s="27"/>
      <c r="D15" s="27"/>
    </row>
    <row r="16" spans="1:4" ht="33" x14ac:dyDescent="0.3">
      <c r="A16" s="10" t="s">
        <v>11</v>
      </c>
      <c r="B16" s="9">
        <v>11</v>
      </c>
      <c r="C16" s="27">
        <v>465357</v>
      </c>
      <c r="D16" s="27">
        <v>470586</v>
      </c>
    </row>
    <row r="17" spans="1:4" ht="16.5" x14ac:dyDescent="0.3">
      <c r="A17" s="10" t="s">
        <v>12</v>
      </c>
      <c r="B17" s="9">
        <v>12</v>
      </c>
      <c r="C17" s="27"/>
      <c r="D17" s="27"/>
    </row>
    <row r="18" spans="1:4" ht="16.5" x14ac:dyDescent="0.3">
      <c r="A18" s="10" t="s">
        <v>13</v>
      </c>
      <c r="B18" s="9">
        <v>13</v>
      </c>
      <c r="C18" s="27"/>
      <c r="D18" s="27"/>
    </row>
    <row r="19" spans="1:4" ht="16.5" x14ac:dyDescent="0.3">
      <c r="A19" s="10" t="s">
        <v>14</v>
      </c>
      <c r="B19" s="9">
        <v>14</v>
      </c>
      <c r="C19" s="27"/>
      <c r="D19" s="27"/>
    </row>
    <row r="20" spans="1:4" ht="16.5" x14ac:dyDescent="0.3">
      <c r="A20" s="10" t="s">
        <v>15</v>
      </c>
      <c r="B20" s="9">
        <v>15</v>
      </c>
      <c r="C20" s="27"/>
      <c r="D20" s="27"/>
    </row>
    <row r="21" spans="1:4" ht="16.5" x14ac:dyDescent="0.3">
      <c r="A21" s="10" t="s">
        <v>16</v>
      </c>
      <c r="B21" s="9">
        <v>16</v>
      </c>
      <c r="C21" s="27"/>
      <c r="D21" s="27"/>
    </row>
    <row r="22" spans="1:4" ht="16.5" x14ac:dyDescent="0.3">
      <c r="A22" s="10" t="s">
        <v>17</v>
      </c>
      <c r="B22" s="9">
        <v>17</v>
      </c>
      <c r="C22" s="27">
        <v>375000</v>
      </c>
      <c r="D22" s="27">
        <v>375000</v>
      </c>
    </row>
    <row r="23" spans="1:4" ht="16.5" x14ac:dyDescent="0.3">
      <c r="A23" s="10" t="s">
        <v>18</v>
      </c>
      <c r="B23" s="9">
        <v>18</v>
      </c>
      <c r="C23" s="27"/>
      <c r="D23" s="27"/>
    </row>
    <row r="24" spans="1:4" ht="16.5" x14ac:dyDescent="0.3">
      <c r="A24" s="10" t="s">
        <v>19</v>
      </c>
      <c r="B24" s="9">
        <v>19</v>
      </c>
      <c r="C24" s="27"/>
      <c r="D24" s="27"/>
    </row>
    <row r="25" spans="1:4" ht="16.5" x14ac:dyDescent="0.3">
      <c r="A25" s="10" t="s">
        <v>20</v>
      </c>
      <c r="B25" s="9">
        <v>20</v>
      </c>
      <c r="C25" s="27"/>
      <c r="D25" s="27"/>
    </row>
    <row r="26" spans="1:4" ht="16.5" x14ac:dyDescent="0.3">
      <c r="A26" s="16" t="s">
        <v>21</v>
      </c>
      <c r="B26" s="11">
        <v>21</v>
      </c>
      <c r="C26" s="18">
        <f>SUM(C8:C25)</f>
        <v>39118866</v>
      </c>
      <c r="D26" s="18">
        <f>SUM(D8:D25)</f>
        <v>39689611</v>
      </c>
    </row>
    <row r="27" spans="1:4" ht="16.5" x14ac:dyDescent="0.3">
      <c r="A27" s="10"/>
      <c r="B27" s="9"/>
      <c r="C27" s="5"/>
      <c r="D27" s="5"/>
    </row>
    <row r="28" spans="1:4" ht="16.5" x14ac:dyDescent="0.3">
      <c r="A28" s="16" t="s">
        <v>22</v>
      </c>
      <c r="B28" s="11">
        <v>23</v>
      </c>
      <c r="C28" s="28"/>
      <c r="D28" s="28"/>
    </row>
    <row r="29" spans="1:4" ht="16.5" x14ac:dyDescent="0.3">
      <c r="A29" s="10" t="s">
        <v>23</v>
      </c>
      <c r="B29" s="9">
        <v>24</v>
      </c>
      <c r="C29" s="27">
        <v>159674</v>
      </c>
      <c r="D29" s="27">
        <v>152153</v>
      </c>
    </row>
    <row r="30" spans="1:4" ht="16.5" x14ac:dyDescent="0.3">
      <c r="A30" s="10" t="s">
        <v>18</v>
      </c>
      <c r="B30" s="9">
        <v>25</v>
      </c>
      <c r="C30" s="27">
        <v>2487852</v>
      </c>
      <c r="D30" s="27">
        <v>6462462</v>
      </c>
    </row>
    <row r="31" spans="1:4" ht="16.5" x14ac:dyDescent="0.3">
      <c r="A31" s="10" t="s">
        <v>24</v>
      </c>
      <c r="B31" s="9">
        <v>26</v>
      </c>
      <c r="C31" s="27">
        <v>442673</v>
      </c>
      <c r="D31" s="27">
        <v>609003</v>
      </c>
    </row>
    <row r="32" spans="1:4" ht="16.5" x14ac:dyDescent="0.3">
      <c r="A32" s="10" t="s">
        <v>25</v>
      </c>
      <c r="B32" s="9">
        <v>27</v>
      </c>
      <c r="C32" s="27"/>
      <c r="D32" s="27"/>
    </row>
    <row r="33" spans="1:4" ht="33" x14ac:dyDescent="0.3">
      <c r="A33" s="10" t="s">
        <v>26</v>
      </c>
      <c r="B33" s="9">
        <v>28</v>
      </c>
      <c r="C33" s="27">
        <v>1839</v>
      </c>
      <c r="D33" s="27">
        <v>2602</v>
      </c>
    </row>
    <row r="34" spans="1:4" ht="16.5" x14ac:dyDescent="0.3">
      <c r="A34" s="10" t="s">
        <v>12</v>
      </c>
      <c r="B34" s="9">
        <v>29</v>
      </c>
      <c r="C34" s="27"/>
      <c r="D34" s="27"/>
    </row>
    <row r="35" spans="1:4" ht="16.5" x14ac:dyDescent="0.3">
      <c r="A35" s="10" t="s">
        <v>27</v>
      </c>
      <c r="B35" s="9">
        <v>30</v>
      </c>
      <c r="C35" s="27"/>
      <c r="D35" s="27"/>
    </row>
    <row r="36" spans="1:4" ht="16.5" x14ac:dyDescent="0.3">
      <c r="A36" s="10" t="s">
        <v>14</v>
      </c>
      <c r="B36" s="9">
        <v>31</v>
      </c>
      <c r="C36" s="27"/>
      <c r="D36" s="27"/>
    </row>
    <row r="37" spans="1:4" ht="16.5" x14ac:dyDescent="0.3">
      <c r="A37" s="10" t="s">
        <v>28</v>
      </c>
      <c r="B37" s="9">
        <v>32</v>
      </c>
      <c r="C37" s="27">
        <v>798638</v>
      </c>
      <c r="D37" s="27">
        <v>154309</v>
      </c>
    </row>
    <row r="38" spans="1:4" ht="16.5" x14ac:dyDescent="0.3">
      <c r="A38" s="10" t="s">
        <v>29</v>
      </c>
      <c r="B38" s="9">
        <v>33</v>
      </c>
      <c r="C38" s="27"/>
      <c r="D38" s="27"/>
    </row>
    <row r="39" spans="1:4" ht="16.5" x14ac:dyDescent="0.3">
      <c r="A39" s="10" t="s">
        <v>30</v>
      </c>
      <c r="B39" s="9">
        <v>34</v>
      </c>
      <c r="C39" s="27">
        <v>50544</v>
      </c>
      <c r="D39" s="27">
        <v>12953</v>
      </c>
    </row>
    <row r="40" spans="1:4" ht="16.5" x14ac:dyDescent="0.3">
      <c r="A40" s="10" t="s">
        <v>19</v>
      </c>
      <c r="B40" s="9">
        <v>35</v>
      </c>
      <c r="C40" s="27"/>
      <c r="D40" s="27"/>
    </row>
    <row r="41" spans="1:4" ht="16.5" x14ac:dyDescent="0.3">
      <c r="A41" s="10" t="s">
        <v>31</v>
      </c>
      <c r="B41" s="9">
        <v>36</v>
      </c>
      <c r="C41" s="27">
        <v>23209</v>
      </c>
      <c r="D41" s="27">
        <v>17975</v>
      </c>
    </row>
    <row r="42" spans="1:4" ht="16.5" x14ac:dyDescent="0.3">
      <c r="A42" s="10" t="s">
        <v>32</v>
      </c>
      <c r="B42" s="9">
        <v>37</v>
      </c>
      <c r="C42" s="27">
        <v>3978235</v>
      </c>
      <c r="D42" s="27">
        <v>4678928</v>
      </c>
    </row>
    <row r="43" spans="1:4" ht="16.5" x14ac:dyDescent="0.3">
      <c r="A43" s="10" t="s">
        <v>33</v>
      </c>
      <c r="B43" s="9">
        <v>38</v>
      </c>
      <c r="C43" s="27"/>
      <c r="D43" s="27"/>
    </row>
    <row r="44" spans="1:4" ht="16.5" x14ac:dyDescent="0.3">
      <c r="A44" s="16" t="s">
        <v>34</v>
      </c>
      <c r="B44" s="11">
        <v>39</v>
      </c>
      <c r="C44" s="28">
        <f>SUM(C29:C43)</f>
        <v>7942664</v>
      </c>
      <c r="D44" s="28">
        <f>SUM(D29:D43)</f>
        <v>12090385</v>
      </c>
    </row>
    <row r="45" spans="1:4" ht="16.5" x14ac:dyDescent="0.3">
      <c r="A45" s="13" t="s">
        <v>35</v>
      </c>
      <c r="B45" s="12">
        <v>40</v>
      </c>
      <c r="C45" s="29">
        <f>C26+C44</f>
        <v>47061530</v>
      </c>
      <c r="D45" s="29">
        <f>D26+D44</f>
        <v>51779996</v>
      </c>
    </row>
    <row r="46" spans="1:4" ht="16.5" x14ac:dyDescent="0.3">
      <c r="A46" s="10"/>
      <c r="B46" s="9"/>
      <c r="C46" s="27"/>
      <c r="D46" s="27"/>
    </row>
    <row r="47" spans="1:4" ht="16.5" x14ac:dyDescent="0.3">
      <c r="A47" s="13" t="s">
        <v>36</v>
      </c>
      <c r="B47" s="12">
        <v>42</v>
      </c>
      <c r="C47" s="29"/>
      <c r="D47" s="29"/>
    </row>
    <row r="48" spans="1:4" ht="16.5" x14ac:dyDescent="0.3">
      <c r="A48" s="16" t="s">
        <v>37</v>
      </c>
      <c r="B48" s="11">
        <v>43</v>
      </c>
      <c r="C48" s="28"/>
      <c r="D48" s="28"/>
    </row>
    <row r="49" spans="1:4" ht="16.5" x14ac:dyDescent="0.3">
      <c r="A49" s="10" t="s">
        <v>38</v>
      </c>
      <c r="B49" s="9">
        <v>44</v>
      </c>
      <c r="C49" s="27">
        <v>22899129</v>
      </c>
      <c r="D49" s="27">
        <v>22899129</v>
      </c>
    </row>
    <row r="50" spans="1:4" ht="16.5" x14ac:dyDescent="0.3">
      <c r="A50" s="10" t="s">
        <v>39</v>
      </c>
      <c r="B50" s="9">
        <v>45</v>
      </c>
      <c r="C50" s="27"/>
      <c r="D50" s="27"/>
    </row>
    <row r="51" spans="1:4" ht="16.5" x14ac:dyDescent="0.3">
      <c r="A51" s="10" t="s">
        <v>40</v>
      </c>
      <c r="B51" s="9">
        <v>46</v>
      </c>
      <c r="C51" s="27"/>
      <c r="D51" s="27"/>
    </row>
    <row r="52" spans="1:4" ht="16.5" x14ac:dyDescent="0.3">
      <c r="A52" s="10" t="s">
        <v>41</v>
      </c>
      <c r="B52" s="9">
        <v>47</v>
      </c>
      <c r="C52" s="27">
        <v>60640</v>
      </c>
      <c r="D52" s="27">
        <v>60640</v>
      </c>
    </row>
    <row r="53" spans="1:4" ht="16.5" x14ac:dyDescent="0.3">
      <c r="A53" s="10" t="s">
        <v>42</v>
      </c>
      <c r="B53" s="9">
        <v>48</v>
      </c>
      <c r="C53" s="27"/>
      <c r="D53" s="27"/>
    </row>
    <row r="54" spans="1:4" ht="16.5" x14ac:dyDescent="0.3">
      <c r="A54" s="10" t="s">
        <v>43</v>
      </c>
      <c r="B54" s="9">
        <v>49</v>
      </c>
      <c r="C54" s="27"/>
      <c r="D54" s="27"/>
    </row>
    <row r="55" spans="1:4" ht="16.5" x14ac:dyDescent="0.3">
      <c r="A55" s="10" t="s">
        <v>44</v>
      </c>
      <c r="B55" s="9">
        <v>50</v>
      </c>
      <c r="C55" s="27"/>
      <c r="D55" s="27"/>
    </row>
    <row r="56" spans="1:4" ht="16.5" x14ac:dyDescent="0.3">
      <c r="A56" s="10" t="s">
        <v>45</v>
      </c>
      <c r="B56" s="9">
        <v>51</v>
      </c>
      <c r="C56" s="27"/>
      <c r="D56" s="27"/>
    </row>
    <row r="57" spans="1:4" ht="16.5" x14ac:dyDescent="0.3">
      <c r="A57" s="10" t="s">
        <v>46</v>
      </c>
      <c r="B57" s="9">
        <v>52</v>
      </c>
      <c r="C57" s="27"/>
      <c r="D57" s="27"/>
    </row>
    <row r="58" spans="1:4" ht="16.5" x14ac:dyDescent="0.3">
      <c r="A58" s="10" t="s">
        <v>47</v>
      </c>
      <c r="B58" s="9">
        <v>53</v>
      </c>
      <c r="C58" s="27"/>
      <c r="D58" s="27"/>
    </row>
    <row r="59" spans="1:4" ht="16.5" x14ac:dyDescent="0.3">
      <c r="A59" s="10" t="s">
        <v>48</v>
      </c>
      <c r="B59" s="9">
        <v>54</v>
      </c>
      <c r="C59" s="27">
        <v>15959144</v>
      </c>
      <c r="D59" s="27">
        <v>20922973</v>
      </c>
    </row>
    <row r="60" spans="1:4" ht="16.5" x14ac:dyDescent="0.3">
      <c r="A60" s="10" t="s">
        <v>49</v>
      </c>
      <c r="B60" s="9">
        <v>55</v>
      </c>
      <c r="C60" s="27">
        <v>38918913</v>
      </c>
      <c r="D60" s="27">
        <f>D59+D52+D49</f>
        <v>43882742</v>
      </c>
    </row>
    <row r="61" spans="1:4" ht="16.5" x14ac:dyDescent="0.3">
      <c r="A61" s="10" t="s">
        <v>50</v>
      </c>
      <c r="B61" s="9">
        <v>56</v>
      </c>
      <c r="C61" s="27"/>
      <c r="D61" s="27"/>
    </row>
    <row r="62" spans="1:4" ht="16.5" x14ac:dyDescent="0.3">
      <c r="A62" s="16" t="s">
        <v>51</v>
      </c>
      <c r="B62" s="11">
        <v>57</v>
      </c>
      <c r="C62" s="28">
        <f>C60</f>
        <v>38918913</v>
      </c>
      <c r="D62" s="28">
        <f>D60</f>
        <v>43882742</v>
      </c>
    </row>
    <row r="63" spans="1:4" ht="16.5" x14ac:dyDescent="0.3">
      <c r="A63" s="10"/>
      <c r="B63" s="9"/>
      <c r="C63" s="27"/>
      <c r="D63" s="27"/>
    </row>
    <row r="64" spans="1:4" ht="16.5" x14ac:dyDescent="0.3">
      <c r="A64" s="16" t="s">
        <v>52</v>
      </c>
      <c r="B64" s="11">
        <v>59</v>
      </c>
      <c r="C64" s="28"/>
      <c r="D64" s="28"/>
    </row>
    <row r="65" spans="1:4" ht="16.5" x14ac:dyDescent="0.3">
      <c r="A65" s="10" t="s">
        <v>53</v>
      </c>
      <c r="B65" s="9">
        <v>60</v>
      </c>
      <c r="C65" s="27"/>
      <c r="D65" s="27"/>
    </row>
    <row r="66" spans="1:4" ht="16.5" x14ac:dyDescent="0.3">
      <c r="A66" s="10" t="s">
        <v>54</v>
      </c>
      <c r="B66" s="9">
        <v>61</v>
      </c>
      <c r="C66" s="27">
        <v>2700000</v>
      </c>
      <c r="D66" s="27">
        <v>2700000</v>
      </c>
    </row>
    <row r="67" spans="1:4" ht="16.5" x14ac:dyDescent="0.3">
      <c r="A67" s="10" t="s">
        <v>55</v>
      </c>
      <c r="B67" s="9">
        <v>62</v>
      </c>
      <c r="C67" s="27"/>
      <c r="D67" s="27"/>
    </row>
    <row r="68" spans="1:4" ht="16.5" x14ac:dyDescent="0.3">
      <c r="A68" s="10" t="s">
        <v>56</v>
      </c>
      <c r="B68" s="9">
        <v>63</v>
      </c>
      <c r="C68" s="27"/>
      <c r="D68" s="27"/>
    </row>
    <row r="69" spans="1:4" ht="16.5" x14ac:dyDescent="0.3">
      <c r="A69" s="10" t="s">
        <v>12</v>
      </c>
      <c r="B69" s="9">
        <v>64</v>
      </c>
      <c r="C69" s="27"/>
      <c r="D69" s="27"/>
    </row>
    <row r="70" spans="1:4" ht="16.5" x14ac:dyDescent="0.3">
      <c r="A70" s="10" t="s">
        <v>57</v>
      </c>
      <c r="B70" s="9">
        <v>65</v>
      </c>
      <c r="C70" s="27"/>
      <c r="D70" s="27"/>
    </row>
    <row r="71" spans="1:4" ht="16.5" x14ac:dyDescent="0.3">
      <c r="A71" s="10" t="s">
        <v>58</v>
      </c>
      <c r="B71" s="9">
        <v>66</v>
      </c>
      <c r="C71" s="27">
        <v>1245779</v>
      </c>
      <c r="D71" s="27">
        <v>1245779</v>
      </c>
    </row>
    <row r="72" spans="1:4" ht="16.5" x14ac:dyDescent="0.3">
      <c r="A72" s="10" t="s">
        <v>59</v>
      </c>
      <c r="B72" s="9">
        <v>67</v>
      </c>
      <c r="C72" s="27"/>
      <c r="D72" s="27"/>
    </row>
    <row r="73" spans="1:4" ht="16.5" x14ac:dyDescent="0.3">
      <c r="A73" s="10" t="s">
        <v>60</v>
      </c>
      <c r="B73" s="9">
        <v>68</v>
      </c>
      <c r="C73" s="27">
        <v>1926413</v>
      </c>
      <c r="D73" s="27">
        <v>2225463</v>
      </c>
    </row>
    <row r="74" spans="1:4" ht="16.5" x14ac:dyDescent="0.3">
      <c r="A74" s="10" t="s">
        <v>61</v>
      </c>
      <c r="B74" s="9">
        <v>69</v>
      </c>
      <c r="C74" s="27"/>
      <c r="D74" s="27"/>
    </row>
    <row r="75" spans="1:4" ht="16.5" x14ac:dyDescent="0.3">
      <c r="A75" s="10" t="s">
        <v>62</v>
      </c>
      <c r="B75" s="9">
        <v>70</v>
      </c>
      <c r="C75" s="27"/>
      <c r="D75" s="27"/>
    </row>
    <row r="76" spans="1:4" ht="16.5" x14ac:dyDescent="0.3">
      <c r="A76" s="10" t="s">
        <v>63</v>
      </c>
      <c r="B76" s="9">
        <v>71</v>
      </c>
      <c r="C76" s="27">
        <v>223576</v>
      </c>
      <c r="D76" s="27">
        <v>210585</v>
      </c>
    </row>
    <row r="77" spans="1:4" ht="16.5" x14ac:dyDescent="0.3">
      <c r="A77" s="16" t="s">
        <v>64</v>
      </c>
      <c r="B77" s="11">
        <v>72</v>
      </c>
      <c r="C77" s="28">
        <f>SUM(C65:C76)</f>
        <v>6095768</v>
      </c>
      <c r="D77" s="28">
        <f>SUM(D65:D76)</f>
        <v>6381827</v>
      </c>
    </row>
    <row r="78" spans="1:4" ht="16.5" x14ac:dyDescent="0.3">
      <c r="A78" s="10"/>
      <c r="B78" s="9"/>
      <c r="C78" s="27"/>
      <c r="D78" s="27"/>
    </row>
    <row r="79" spans="1:4" ht="16.5" x14ac:dyDescent="0.3">
      <c r="A79" s="16" t="s">
        <v>65</v>
      </c>
      <c r="B79" s="11">
        <v>74</v>
      </c>
      <c r="C79" s="28"/>
      <c r="D79" s="28"/>
    </row>
    <row r="80" spans="1:4" ht="16.5" x14ac:dyDescent="0.3">
      <c r="A80" s="10" t="s">
        <v>53</v>
      </c>
      <c r="B80" s="9">
        <v>75</v>
      </c>
      <c r="C80" s="27"/>
      <c r="D80" s="27"/>
    </row>
    <row r="81" spans="1:4" ht="16.5" x14ac:dyDescent="0.3">
      <c r="A81" s="10" t="s">
        <v>66</v>
      </c>
      <c r="B81" s="9">
        <v>76</v>
      </c>
      <c r="C81" s="27">
        <v>197250</v>
      </c>
      <c r="D81" s="27">
        <v>129750</v>
      </c>
    </row>
    <row r="82" spans="1:4" ht="16.5" x14ac:dyDescent="0.3">
      <c r="A82" s="10" t="s">
        <v>12</v>
      </c>
      <c r="B82" s="9">
        <v>77</v>
      </c>
      <c r="C82" s="27"/>
      <c r="D82" s="27"/>
    </row>
    <row r="83" spans="1:4" ht="16.5" x14ac:dyDescent="0.3">
      <c r="A83" s="10" t="s">
        <v>67</v>
      </c>
      <c r="B83" s="9">
        <v>78</v>
      </c>
      <c r="C83" s="27">
        <v>928305</v>
      </c>
      <c r="D83" s="27">
        <v>558926</v>
      </c>
    </row>
    <row r="84" spans="1:4" ht="16.5" x14ac:dyDescent="0.3">
      <c r="A84" s="10" t="s">
        <v>68</v>
      </c>
      <c r="B84" s="9">
        <v>79</v>
      </c>
      <c r="C84" s="27">
        <v>1023</v>
      </c>
      <c r="D84" s="27">
        <v>0</v>
      </c>
    </row>
    <row r="85" spans="1:4" ht="16.5" x14ac:dyDescent="0.3">
      <c r="A85" s="10" t="s">
        <v>69</v>
      </c>
      <c r="B85" s="9">
        <v>80</v>
      </c>
      <c r="C85" s="27"/>
      <c r="D85" s="27"/>
    </row>
    <row r="86" spans="1:4" ht="16.5" x14ac:dyDescent="0.3">
      <c r="A86" s="10" t="s">
        <v>70</v>
      </c>
      <c r="B86" s="9">
        <v>81</v>
      </c>
      <c r="C86" s="27"/>
      <c r="D86" s="27"/>
    </row>
    <row r="87" spans="1:4" ht="16.5" x14ac:dyDescent="0.3">
      <c r="A87" s="10" t="s">
        <v>71</v>
      </c>
      <c r="B87" s="9">
        <v>82</v>
      </c>
      <c r="C87" s="27">
        <v>105198</v>
      </c>
      <c r="D87" s="27">
        <v>169417</v>
      </c>
    </row>
    <row r="88" spans="1:4" ht="16.5" x14ac:dyDescent="0.3">
      <c r="A88" s="10" t="s">
        <v>59</v>
      </c>
      <c r="B88" s="9">
        <v>83</v>
      </c>
      <c r="C88" s="27">
        <v>132527</v>
      </c>
      <c r="D88" s="27"/>
    </row>
    <row r="89" spans="1:4" ht="16.5" x14ac:dyDescent="0.3">
      <c r="A89" s="10" t="s">
        <v>60</v>
      </c>
      <c r="B89" s="9">
        <v>84</v>
      </c>
      <c r="C89" s="27">
        <v>119965</v>
      </c>
      <c r="D89" s="27">
        <v>27251</v>
      </c>
    </row>
    <row r="90" spans="1:4" ht="16.5" x14ac:dyDescent="0.3">
      <c r="A90" s="10" t="s">
        <v>277</v>
      </c>
      <c r="B90" s="9">
        <v>85</v>
      </c>
      <c r="C90" s="27"/>
      <c r="D90" s="27">
        <v>235960</v>
      </c>
    </row>
    <row r="91" spans="1:4" ht="16.5" x14ac:dyDescent="0.3">
      <c r="A91" s="10" t="s">
        <v>283</v>
      </c>
      <c r="B91" s="9">
        <v>86</v>
      </c>
      <c r="C91" s="27"/>
      <c r="D91" s="27">
        <v>160</v>
      </c>
    </row>
    <row r="92" spans="1:4" ht="16.5" x14ac:dyDescent="0.3">
      <c r="A92" s="10" t="s">
        <v>72</v>
      </c>
      <c r="B92" s="9">
        <v>87</v>
      </c>
      <c r="C92" s="27">
        <v>562581</v>
      </c>
      <c r="D92" s="27">
        <v>393963</v>
      </c>
    </row>
    <row r="93" spans="1:4" ht="33" x14ac:dyDescent="0.3">
      <c r="A93" s="10" t="s">
        <v>73</v>
      </c>
      <c r="B93" s="9">
        <v>88</v>
      </c>
      <c r="C93" s="27"/>
      <c r="D93" s="27"/>
    </row>
    <row r="94" spans="1:4" ht="16.5" x14ac:dyDescent="0.3">
      <c r="A94" s="10" t="s">
        <v>62</v>
      </c>
      <c r="B94" s="9">
        <v>89</v>
      </c>
      <c r="C94" s="27"/>
      <c r="D94" s="27"/>
    </row>
    <row r="95" spans="1:4" ht="16.5" x14ac:dyDescent="0.3">
      <c r="A95" s="16" t="s">
        <v>74</v>
      </c>
      <c r="B95" s="11">
        <v>90</v>
      </c>
      <c r="C95" s="28">
        <f>SUM(C80:C94)</f>
        <v>2046849</v>
      </c>
      <c r="D95" s="28">
        <f>SUM(D80:D94)</f>
        <v>1515427</v>
      </c>
    </row>
    <row r="96" spans="1:4" ht="16.5" x14ac:dyDescent="0.3">
      <c r="A96" s="16" t="s">
        <v>75</v>
      </c>
      <c r="B96" s="11">
        <v>91</v>
      </c>
      <c r="C96" s="28">
        <f>C77+C95</f>
        <v>8142617</v>
      </c>
      <c r="D96" s="28">
        <f>D77+D95</f>
        <v>7897254</v>
      </c>
    </row>
    <row r="97" spans="1:4" ht="16.5" x14ac:dyDescent="0.3">
      <c r="A97" s="13" t="s">
        <v>76</v>
      </c>
      <c r="B97" s="12">
        <v>92</v>
      </c>
      <c r="C97" s="29">
        <f>C62+C96</f>
        <v>47061530</v>
      </c>
      <c r="D97" s="29">
        <f>D62+D96</f>
        <v>51779996</v>
      </c>
    </row>
    <row r="98" spans="1:4" ht="16.5" x14ac:dyDescent="0.3">
      <c r="A98" s="10"/>
      <c r="B98" s="9"/>
      <c r="C98" s="27"/>
      <c r="D98" s="27"/>
    </row>
    <row r="99" spans="1:4" ht="16.5" x14ac:dyDescent="0.3">
      <c r="A99" s="10" t="s">
        <v>77</v>
      </c>
      <c r="B99" s="9">
        <v>93</v>
      </c>
      <c r="C99" s="27">
        <f>C45-C97</f>
        <v>0</v>
      </c>
      <c r="D99" s="27">
        <f>D45-D97</f>
        <v>0</v>
      </c>
    </row>
    <row r="100" spans="1:4" ht="16.5" x14ac:dyDescent="0.3">
      <c r="A100" s="1"/>
      <c r="B100" s="1"/>
      <c r="C100" s="1"/>
      <c r="D100" s="1"/>
    </row>
    <row r="101" spans="1:4" ht="16.5" x14ac:dyDescent="0.3">
      <c r="A101" s="1"/>
      <c r="B101" s="1"/>
      <c r="C101" s="1"/>
      <c r="D101" s="1"/>
    </row>
    <row r="102" spans="1:4" ht="16.5" x14ac:dyDescent="0.3">
      <c r="A102" s="1"/>
      <c r="B102" s="1"/>
      <c r="C102" s="1"/>
      <c r="D102" s="1"/>
    </row>
    <row r="103" spans="1:4" ht="16.5" x14ac:dyDescent="0.3">
      <c r="A103" s="1"/>
      <c r="B103" s="1"/>
      <c r="C103" s="1"/>
      <c r="D103" s="1"/>
    </row>
    <row r="104" spans="1:4" ht="16.5" x14ac:dyDescent="0.3">
      <c r="A104" s="1"/>
      <c r="B104" s="1"/>
      <c r="C104" s="1"/>
      <c r="D104" s="1"/>
    </row>
    <row r="105" spans="1:4" ht="16.5" x14ac:dyDescent="0.3">
      <c r="A105" s="1"/>
      <c r="B105" s="1"/>
      <c r="C105" s="1"/>
      <c r="D105" s="1"/>
    </row>
    <row r="106" spans="1:4" ht="16.5" x14ac:dyDescent="0.3">
      <c r="A106" s="1"/>
      <c r="B106" s="1"/>
      <c r="C106" s="1"/>
      <c r="D106" s="1"/>
    </row>
    <row r="107" spans="1:4" ht="16.5" x14ac:dyDescent="0.3">
      <c r="A107" s="1"/>
      <c r="B107" s="1"/>
      <c r="C107" s="1"/>
      <c r="D107" s="1"/>
    </row>
    <row r="108" spans="1:4" ht="16.5" x14ac:dyDescent="0.3">
      <c r="A108" s="1"/>
      <c r="B108" s="1"/>
      <c r="C108" s="1"/>
      <c r="D108" s="1"/>
    </row>
    <row r="109" spans="1:4" ht="16.5" x14ac:dyDescent="0.3">
      <c r="A109" s="1"/>
      <c r="B109" s="1"/>
      <c r="C109" s="1"/>
      <c r="D109" s="1"/>
    </row>
    <row r="110" spans="1:4" ht="16.5" x14ac:dyDescent="0.3">
      <c r="A110" s="1"/>
      <c r="B110" s="1"/>
      <c r="C110" s="1"/>
      <c r="D110" s="1"/>
    </row>
    <row r="111" spans="1:4" ht="16.5" x14ac:dyDescent="0.3">
      <c r="A111" s="1"/>
      <c r="B111" s="1"/>
      <c r="C111" s="1"/>
      <c r="D111" s="1"/>
    </row>
    <row r="112" spans="1:4" ht="16.5" x14ac:dyDescent="0.3">
      <c r="A112" s="1"/>
      <c r="B112" s="1"/>
      <c r="C112" s="1"/>
      <c r="D112" s="1"/>
    </row>
    <row r="113" spans="1:4" ht="16.5" x14ac:dyDescent="0.3">
      <c r="A113" s="1"/>
      <c r="B113" s="1"/>
      <c r="C113" s="1"/>
      <c r="D113" s="1"/>
    </row>
    <row r="114" spans="1:4" ht="16.5" x14ac:dyDescent="0.3">
      <c r="A114" s="1"/>
      <c r="B114" s="1"/>
      <c r="C114" s="1"/>
      <c r="D114" s="1"/>
    </row>
    <row r="115" spans="1:4" ht="16.5" x14ac:dyDescent="0.3">
      <c r="A115" s="1"/>
      <c r="B115" s="1"/>
      <c r="C115" s="1"/>
      <c r="D115" s="1"/>
    </row>
    <row r="116" spans="1:4" ht="16.5" x14ac:dyDescent="0.3">
      <c r="A116" s="1"/>
      <c r="B116" s="1"/>
      <c r="C116" s="1"/>
      <c r="D116" s="1"/>
    </row>
    <row r="117" spans="1:4" ht="16.5" x14ac:dyDescent="0.3">
      <c r="A117" s="1"/>
      <c r="B117" s="1"/>
      <c r="C117" s="1"/>
      <c r="D117" s="1"/>
    </row>
    <row r="118" spans="1:4" ht="16.5" x14ac:dyDescent="0.3">
      <c r="A118" s="1"/>
      <c r="B118" s="1"/>
      <c r="C118" s="1"/>
      <c r="D118" s="1"/>
    </row>
    <row r="119" spans="1:4" ht="16.5" x14ac:dyDescent="0.3">
      <c r="A119" s="1"/>
      <c r="B119" s="1"/>
      <c r="C119" s="1"/>
      <c r="D119" s="1"/>
    </row>
    <row r="120" spans="1:4" ht="16.5" x14ac:dyDescent="0.3">
      <c r="A120" s="1"/>
      <c r="B120" s="1"/>
      <c r="C120" s="1"/>
      <c r="D120" s="1"/>
    </row>
    <row r="121" spans="1:4" ht="16.5" x14ac:dyDescent="0.3">
      <c r="A121" s="1"/>
      <c r="B121" s="1"/>
      <c r="C121" s="1"/>
      <c r="D121" s="1"/>
    </row>
    <row r="122" spans="1:4" ht="16.5" x14ac:dyDescent="0.3">
      <c r="A122" s="1"/>
      <c r="B122" s="1"/>
      <c r="C122" s="1"/>
      <c r="D122" s="1"/>
    </row>
    <row r="123" spans="1:4" ht="16.5" x14ac:dyDescent="0.3">
      <c r="A123" s="1"/>
      <c r="B123" s="1"/>
      <c r="C123" s="1"/>
      <c r="D123" s="1"/>
    </row>
    <row r="124" spans="1:4" ht="16.5" x14ac:dyDescent="0.3">
      <c r="A124" s="1"/>
      <c r="B124" s="1"/>
      <c r="C124" s="1"/>
      <c r="D124" s="1"/>
    </row>
    <row r="125" spans="1:4" ht="16.5" x14ac:dyDescent="0.3">
      <c r="A125" s="1"/>
      <c r="B125" s="1"/>
      <c r="C125" s="1"/>
      <c r="D125" s="1"/>
    </row>
    <row r="126" spans="1:4" ht="16.5" x14ac:dyDescent="0.3">
      <c r="A126" s="1"/>
      <c r="B126" s="1"/>
      <c r="C126" s="1"/>
      <c r="D126" s="1"/>
    </row>
    <row r="127" spans="1:4" ht="16.5" x14ac:dyDescent="0.3">
      <c r="A127" s="1"/>
      <c r="B127" s="1"/>
      <c r="C127" s="1"/>
      <c r="D127" s="1"/>
    </row>
    <row r="128" spans="1:4" ht="16.5" x14ac:dyDescent="0.3">
      <c r="A128" s="1"/>
      <c r="B128" s="1"/>
      <c r="C128" s="1"/>
      <c r="D128" s="1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E28" sqref="E28"/>
    </sheetView>
  </sheetViews>
  <sheetFormatPr defaultRowHeight="15" x14ac:dyDescent="0.25"/>
  <cols>
    <col min="1" max="1" width="61.42578125" customWidth="1"/>
    <col min="2" max="2" width="9.140625" style="20"/>
    <col min="3" max="3" width="15.85546875" customWidth="1"/>
    <col min="4" max="4" width="16" customWidth="1"/>
    <col min="5" max="5" width="20.85546875" customWidth="1"/>
    <col min="6" max="6" width="17.28515625" customWidth="1"/>
  </cols>
  <sheetData>
    <row r="1" spans="1:4" ht="16.5" x14ac:dyDescent="0.3">
      <c r="A1" s="35" t="s">
        <v>284</v>
      </c>
      <c r="B1" s="2"/>
      <c r="C1" s="1"/>
      <c r="D1" s="19" t="s">
        <v>269</v>
      </c>
    </row>
    <row r="2" spans="1:4" ht="16.5" x14ac:dyDescent="0.3">
      <c r="A2" s="1"/>
      <c r="B2" s="2"/>
      <c r="C2" s="1"/>
      <c r="D2" s="1"/>
    </row>
    <row r="3" spans="1:4" ht="16.5" x14ac:dyDescent="0.25">
      <c r="A3" s="48" t="s">
        <v>243</v>
      </c>
      <c r="B3" s="48"/>
      <c r="C3" s="48"/>
      <c r="D3" s="48"/>
    </row>
    <row r="4" spans="1:4" ht="16.5" x14ac:dyDescent="0.3">
      <c r="A4" s="1"/>
      <c r="B4" s="2"/>
      <c r="C4" s="1"/>
      <c r="D4" s="19" t="s">
        <v>242</v>
      </c>
    </row>
    <row r="5" spans="1:4" ht="16.5" x14ac:dyDescent="0.3">
      <c r="A5" s="3"/>
      <c r="B5" s="9"/>
      <c r="C5" s="8" t="s">
        <v>285</v>
      </c>
      <c r="D5" s="8" t="s">
        <v>286</v>
      </c>
    </row>
    <row r="6" spans="1:4" ht="16.5" x14ac:dyDescent="0.3">
      <c r="A6" s="10" t="s">
        <v>78</v>
      </c>
      <c r="B6" s="9">
        <v>101</v>
      </c>
      <c r="C6" s="27">
        <v>9727422</v>
      </c>
      <c r="D6" s="27">
        <v>9528640</v>
      </c>
    </row>
    <row r="7" spans="1:4" ht="16.5" x14ac:dyDescent="0.3">
      <c r="A7" s="10" t="s">
        <v>79</v>
      </c>
      <c r="B7" s="9">
        <v>102</v>
      </c>
      <c r="C7" s="27"/>
      <c r="D7" s="27"/>
    </row>
    <row r="8" spans="1:4" ht="16.5" x14ac:dyDescent="0.3">
      <c r="A8" s="16" t="s">
        <v>80</v>
      </c>
      <c r="B8" s="17">
        <v>103</v>
      </c>
      <c r="C8" s="28">
        <f>C6</f>
        <v>9727422</v>
      </c>
      <c r="D8" s="28">
        <f>D6</f>
        <v>9528640</v>
      </c>
    </row>
    <row r="9" spans="1:4" ht="16.5" x14ac:dyDescent="0.3">
      <c r="A9" s="10" t="s">
        <v>81</v>
      </c>
      <c r="B9" s="9">
        <v>104</v>
      </c>
      <c r="C9" s="27">
        <v>-3000033</v>
      </c>
      <c r="D9" s="27">
        <v>-2796190</v>
      </c>
    </row>
    <row r="10" spans="1:4" ht="16.5" x14ac:dyDescent="0.3">
      <c r="A10" s="16" t="s">
        <v>82</v>
      </c>
      <c r="B10" s="17">
        <v>105</v>
      </c>
      <c r="C10" s="28">
        <f>C8+C9</f>
        <v>6727389</v>
      </c>
      <c r="D10" s="28">
        <f>D8+D9</f>
        <v>6732450</v>
      </c>
    </row>
    <row r="11" spans="1:4" ht="16.5" x14ac:dyDescent="0.3">
      <c r="A11" s="10" t="s">
        <v>83</v>
      </c>
      <c r="B11" s="9">
        <v>106</v>
      </c>
      <c r="C11" s="27">
        <v>-1004367</v>
      </c>
      <c r="D11" s="27">
        <v>-575361</v>
      </c>
    </row>
    <row r="12" spans="1:4" ht="16.5" x14ac:dyDescent="0.3">
      <c r="A12" s="10" t="s">
        <v>84</v>
      </c>
      <c r="B12" s="9">
        <v>107</v>
      </c>
      <c r="C12" s="27"/>
      <c r="D12" s="27"/>
    </row>
    <row r="13" spans="1:4" ht="16.5" x14ac:dyDescent="0.3">
      <c r="A13" s="16" t="s">
        <v>85</v>
      </c>
      <c r="B13" s="17">
        <v>108</v>
      </c>
      <c r="C13" s="28">
        <f>C10+C11</f>
        <v>5723022</v>
      </c>
      <c r="D13" s="28">
        <f>D10+D11</f>
        <v>6157089</v>
      </c>
    </row>
    <row r="14" spans="1:4" ht="16.5" x14ac:dyDescent="0.3">
      <c r="A14" s="10" t="s">
        <v>86</v>
      </c>
      <c r="B14" s="9">
        <v>109</v>
      </c>
      <c r="C14" s="27">
        <v>25755</v>
      </c>
      <c r="D14" s="27">
        <v>194626</v>
      </c>
    </row>
    <row r="15" spans="1:4" ht="16.5" x14ac:dyDescent="0.3">
      <c r="A15" s="10" t="s">
        <v>87</v>
      </c>
      <c r="B15" s="9">
        <v>110</v>
      </c>
      <c r="C15" s="27">
        <v>-348901</v>
      </c>
      <c r="D15" s="27">
        <v>-363757</v>
      </c>
    </row>
    <row r="16" spans="1:4" ht="16.5" x14ac:dyDescent="0.3">
      <c r="A16" s="10" t="s">
        <v>88</v>
      </c>
      <c r="B16" s="9">
        <v>111</v>
      </c>
      <c r="C16" s="27">
        <v>2343</v>
      </c>
      <c r="D16" s="27">
        <v>285</v>
      </c>
    </row>
    <row r="17" spans="1:6" ht="16.5" x14ac:dyDescent="0.3">
      <c r="A17" s="10" t="s">
        <v>89</v>
      </c>
      <c r="B17" s="9">
        <v>112</v>
      </c>
      <c r="C17" s="27"/>
      <c r="D17" s="27"/>
    </row>
    <row r="18" spans="1:6" ht="16.5" x14ac:dyDescent="0.3">
      <c r="A18" s="10" t="s">
        <v>90</v>
      </c>
      <c r="B18" s="9">
        <v>113</v>
      </c>
      <c r="C18" s="27"/>
      <c r="D18" s="27"/>
    </row>
    <row r="19" spans="1:6" ht="16.5" x14ac:dyDescent="0.3">
      <c r="A19" s="10" t="s">
        <v>91</v>
      </c>
      <c r="B19" s="9">
        <v>114</v>
      </c>
      <c r="C19" s="27"/>
      <c r="D19" s="27"/>
    </row>
    <row r="20" spans="1:6" ht="16.5" x14ac:dyDescent="0.3">
      <c r="A20" s="10" t="s">
        <v>92</v>
      </c>
      <c r="B20" s="9">
        <v>115</v>
      </c>
      <c r="C20" s="27"/>
      <c r="D20" s="27"/>
    </row>
    <row r="21" spans="1:6" ht="16.5" x14ac:dyDescent="0.3">
      <c r="A21" s="10" t="s">
        <v>93</v>
      </c>
      <c r="B21" s="9">
        <v>116</v>
      </c>
      <c r="C21" s="27"/>
      <c r="D21" s="27"/>
    </row>
    <row r="22" spans="1:6" ht="16.5" x14ac:dyDescent="0.3">
      <c r="A22" s="10" t="s">
        <v>94</v>
      </c>
      <c r="B22" s="9">
        <v>117</v>
      </c>
      <c r="C22" s="27">
        <v>30236</v>
      </c>
      <c r="D22" s="27">
        <v>135354</v>
      </c>
    </row>
    <row r="23" spans="1:6" ht="16.5" x14ac:dyDescent="0.3">
      <c r="A23" s="10" t="s">
        <v>95</v>
      </c>
      <c r="B23" s="9">
        <v>118</v>
      </c>
      <c r="C23" s="27">
        <v>-1692</v>
      </c>
      <c r="D23" s="27">
        <v>-148838</v>
      </c>
    </row>
    <row r="24" spans="1:6" ht="16.5" x14ac:dyDescent="0.3">
      <c r="A24" s="16" t="s">
        <v>96</v>
      </c>
      <c r="B24" s="17">
        <v>119</v>
      </c>
      <c r="C24" s="28">
        <f>C13+C14+C15+C16+C22+C23</f>
        <v>5430763</v>
      </c>
      <c r="D24" s="28">
        <f>D13+D14+D15+D16+D22+D23</f>
        <v>5974759</v>
      </c>
      <c r="F24" s="39"/>
    </row>
    <row r="25" spans="1:6" ht="16.5" x14ac:dyDescent="0.3">
      <c r="A25" s="10" t="s">
        <v>97</v>
      </c>
      <c r="B25" s="9">
        <v>120</v>
      </c>
      <c r="C25" s="27">
        <v>-1398898</v>
      </c>
      <c r="D25" s="27">
        <v>-1010930</v>
      </c>
    </row>
    <row r="26" spans="1:6" ht="16.5" x14ac:dyDescent="0.3">
      <c r="A26" s="16" t="s">
        <v>98</v>
      </c>
      <c r="B26" s="17">
        <v>121</v>
      </c>
      <c r="C26" s="28">
        <f>C24+C25</f>
        <v>4031865</v>
      </c>
      <c r="D26" s="28">
        <f>D24+D25</f>
        <v>4963829</v>
      </c>
    </row>
    <row r="27" spans="1:6" ht="16.5" x14ac:dyDescent="0.3">
      <c r="A27" s="10" t="s">
        <v>99</v>
      </c>
      <c r="B27" s="9">
        <v>123</v>
      </c>
      <c r="C27" s="27"/>
      <c r="D27" s="27"/>
    </row>
    <row r="28" spans="1:6" ht="16.5" x14ac:dyDescent="0.3">
      <c r="A28" s="13" t="s">
        <v>100</v>
      </c>
      <c r="B28" s="14">
        <v>124</v>
      </c>
      <c r="C28" s="29">
        <f>C26</f>
        <v>4031865</v>
      </c>
      <c r="D28" s="29">
        <f>D26</f>
        <v>4963829</v>
      </c>
    </row>
    <row r="29" spans="1:6" ht="16.5" x14ac:dyDescent="0.3">
      <c r="A29" s="16" t="s">
        <v>101</v>
      </c>
      <c r="B29" s="17">
        <v>125</v>
      </c>
      <c r="C29" s="30"/>
      <c r="D29" s="30"/>
    </row>
    <row r="30" spans="1:6" ht="16.5" x14ac:dyDescent="0.3">
      <c r="A30" s="10" t="s">
        <v>102</v>
      </c>
      <c r="B30" s="9">
        <v>126</v>
      </c>
      <c r="C30" s="27">
        <f>C28</f>
        <v>4031865</v>
      </c>
      <c r="D30" s="27">
        <f>D28</f>
        <v>4963829</v>
      </c>
    </row>
    <row r="31" spans="1:6" ht="16.5" x14ac:dyDescent="0.3">
      <c r="A31" s="10" t="s">
        <v>103</v>
      </c>
      <c r="B31" s="9">
        <v>127</v>
      </c>
      <c r="C31" s="27"/>
      <c r="D31" s="27"/>
    </row>
    <row r="32" spans="1:6" ht="16.5" x14ac:dyDescent="0.3">
      <c r="A32" s="16" t="s">
        <v>104</v>
      </c>
      <c r="B32" s="17">
        <v>128</v>
      </c>
      <c r="C32" s="28">
        <f>C28-C30-C31</f>
        <v>0</v>
      </c>
      <c r="D32" s="28">
        <f>D28-D30-D31</f>
        <v>0</v>
      </c>
    </row>
    <row r="33" spans="1:4" ht="16.5" x14ac:dyDescent="0.3">
      <c r="A33" s="10"/>
      <c r="B33" s="9"/>
      <c r="C33" s="27"/>
      <c r="D33" s="27"/>
    </row>
    <row r="34" spans="1:4" ht="16.5" x14ac:dyDescent="0.3">
      <c r="A34" s="10" t="s">
        <v>105</v>
      </c>
      <c r="B34" s="9">
        <v>130</v>
      </c>
      <c r="C34" s="27"/>
      <c r="D34" s="27"/>
    </row>
    <row r="35" spans="1:4" ht="33" x14ac:dyDescent="0.3">
      <c r="A35" s="10" t="s">
        <v>106</v>
      </c>
      <c r="B35" s="9">
        <v>131</v>
      </c>
      <c r="C35" s="27"/>
      <c r="D35" s="27"/>
    </row>
    <row r="36" spans="1:4" ht="16.5" x14ac:dyDescent="0.3">
      <c r="A36" s="10" t="s">
        <v>107</v>
      </c>
      <c r="B36" s="9">
        <v>132</v>
      </c>
      <c r="C36" s="27"/>
      <c r="D36" s="27"/>
    </row>
    <row r="37" spans="1:4" ht="33" x14ac:dyDescent="0.3">
      <c r="A37" s="10" t="s">
        <v>108</v>
      </c>
      <c r="B37" s="9">
        <v>133</v>
      </c>
      <c r="C37" s="27"/>
      <c r="D37" s="27"/>
    </row>
    <row r="38" spans="1:4" ht="16.5" x14ac:dyDescent="0.3">
      <c r="A38" s="10" t="s">
        <v>109</v>
      </c>
      <c r="B38" s="9">
        <v>134</v>
      </c>
      <c r="C38" s="5"/>
      <c r="D38" s="5"/>
    </row>
    <row r="39" spans="1:4" ht="33" x14ac:dyDescent="0.3">
      <c r="A39" s="10" t="s">
        <v>110</v>
      </c>
      <c r="B39" s="9">
        <v>135</v>
      </c>
      <c r="C39" s="5"/>
      <c r="D39" s="5"/>
    </row>
    <row r="40" spans="1:4" ht="33" x14ac:dyDescent="0.3">
      <c r="A40" s="10" t="s">
        <v>111</v>
      </c>
      <c r="B40" s="9">
        <v>136</v>
      </c>
      <c r="C40" s="5"/>
      <c r="D40" s="5"/>
    </row>
    <row r="41" spans="1:4" ht="49.5" x14ac:dyDescent="0.3">
      <c r="A41" s="10" t="s">
        <v>112</v>
      </c>
      <c r="B41" s="9">
        <v>137</v>
      </c>
      <c r="C41" s="5"/>
      <c r="D41" s="5"/>
    </row>
    <row r="42" spans="1:4" ht="49.5" x14ac:dyDescent="0.3">
      <c r="A42" s="10" t="s">
        <v>113</v>
      </c>
      <c r="B42" s="9">
        <v>138</v>
      </c>
      <c r="C42" s="5"/>
      <c r="D42" s="5"/>
    </row>
    <row r="43" spans="1:4" ht="33" x14ac:dyDescent="0.3">
      <c r="A43" s="10" t="s">
        <v>114</v>
      </c>
      <c r="B43" s="9">
        <v>139</v>
      </c>
      <c r="C43" s="5"/>
      <c r="D43" s="5"/>
    </row>
    <row r="44" spans="1:4" ht="16.5" x14ac:dyDescent="0.3">
      <c r="A44" s="10" t="s">
        <v>115</v>
      </c>
      <c r="B44" s="9">
        <v>140</v>
      </c>
      <c r="C44" s="5"/>
      <c r="D44" s="5"/>
    </row>
    <row r="45" spans="1:4" ht="16.5" x14ac:dyDescent="0.3">
      <c r="A45" s="13" t="s">
        <v>116</v>
      </c>
      <c r="B45" s="14">
        <v>141</v>
      </c>
      <c r="C45" s="15">
        <v>0</v>
      </c>
      <c r="D45" s="15">
        <v>0</v>
      </c>
    </row>
    <row r="46" spans="1:4" ht="16.5" x14ac:dyDescent="0.3">
      <c r="A46" s="16" t="s">
        <v>101</v>
      </c>
      <c r="B46" s="17">
        <v>142</v>
      </c>
      <c r="C46" s="18"/>
      <c r="D46" s="18"/>
    </row>
    <row r="47" spans="1:4" ht="16.5" x14ac:dyDescent="0.3">
      <c r="A47" s="10" t="s">
        <v>102</v>
      </c>
      <c r="B47" s="9">
        <v>143</v>
      </c>
      <c r="C47" s="5"/>
      <c r="D47" s="5"/>
    </row>
    <row r="48" spans="1:4" ht="16.5" x14ac:dyDescent="0.3">
      <c r="A48" s="10" t="s">
        <v>117</v>
      </c>
      <c r="B48" s="9">
        <v>144</v>
      </c>
      <c r="C48" s="5">
        <v>0</v>
      </c>
      <c r="D48" s="5">
        <v>0</v>
      </c>
    </row>
    <row r="49" spans="1:4" ht="33" x14ac:dyDescent="0.3">
      <c r="A49" s="16" t="s">
        <v>105</v>
      </c>
      <c r="B49" s="17">
        <v>145</v>
      </c>
      <c r="C49" s="18"/>
      <c r="D49" s="18"/>
    </row>
    <row r="50" spans="1:4" ht="33" x14ac:dyDescent="0.3">
      <c r="A50" s="10" t="s">
        <v>118</v>
      </c>
      <c r="B50" s="9">
        <v>146</v>
      </c>
      <c r="C50" s="5"/>
      <c r="D50" s="5"/>
    </row>
    <row r="51" spans="1:4" ht="16.5" x14ac:dyDescent="0.3">
      <c r="A51" s="10" t="s">
        <v>119</v>
      </c>
      <c r="B51" s="9">
        <v>147</v>
      </c>
      <c r="C51" s="5"/>
      <c r="D51" s="5"/>
    </row>
    <row r="52" spans="1:4" ht="33" x14ac:dyDescent="0.3">
      <c r="A52" s="10" t="s">
        <v>120</v>
      </c>
      <c r="B52" s="9">
        <v>148</v>
      </c>
      <c r="C52" s="5"/>
      <c r="D52" s="5"/>
    </row>
    <row r="53" spans="1:4" ht="16.5" x14ac:dyDescent="0.3">
      <c r="A53" s="10" t="s">
        <v>109</v>
      </c>
      <c r="B53" s="9">
        <v>149</v>
      </c>
      <c r="C53" s="5"/>
      <c r="D53" s="5"/>
    </row>
    <row r="54" spans="1:4" ht="33" x14ac:dyDescent="0.3">
      <c r="A54" s="10" t="s">
        <v>110</v>
      </c>
      <c r="B54" s="9">
        <v>150</v>
      </c>
      <c r="C54" s="5"/>
      <c r="D54" s="5"/>
    </row>
    <row r="55" spans="1:4" ht="33" x14ac:dyDescent="0.3">
      <c r="A55" s="10" t="s">
        <v>121</v>
      </c>
      <c r="B55" s="9">
        <v>151</v>
      </c>
      <c r="C55" s="5"/>
      <c r="D55" s="5"/>
    </row>
    <row r="56" spans="1:4" ht="49.5" x14ac:dyDescent="0.3">
      <c r="A56" s="10" t="s">
        <v>122</v>
      </c>
      <c r="B56" s="9">
        <v>152</v>
      </c>
      <c r="C56" s="5"/>
      <c r="D56" s="5"/>
    </row>
    <row r="57" spans="1:4" ht="49.5" x14ac:dyDescent="0.3">
      <c r="A57" s="10" t="s">
        <v>123</v>
      </c>
      <c r="B57" s="9">
        <v>153</v>
      </c>
      <c r="C57" s="5"/>
      <c r="D57" s="5"/>
    </row>
    <row r="58" spans="1:4" ht="33" x14ac:dyDescent="0.3">
      <c r="A58" s="10" t="s">
        <v>124</v>
      </c>
      <c r="B58" s="9">
        <v>154</v>
      </c>
      <c r="C58" s="5"/>
      <c r="D58" s="5"/>
    </row>
    <row r="59" spans="1:4" ht="16.5" x14ac:dyDescent="0.3">
      <c r="A59" s="10" t="s">
        <v>115</v>
      </c>
      <c r="B59" s="9">
        <v>155</v>
      </c>
      <c r="C59" s="5"/>
      <c r="D59" s="5"/>
    </row>
    <row r="60" spans="1:4" ht="16.5" x14ac:dyDescent="0.3">
      <c r="A60" s="16" t="s">
        <v>125</v>
      </c>
      <c r="B60" s="17">
        <v>156</v>
      </c>
      <c r="C60" s="18">
        <f>C47+C48-C45</f>
        <v>0</v>
      </c>
      <c r="D60" s="18">
        <f>D47+D48-D45</f>
        <v>0</v>
      </c>
    </row>
    <row r="61" spans="1:4" ht="16.5" x14ac:dyDescent="0.3">
      <c r="A61" s="10"/>
      <c r="B61" s="9"/>
      <c r="C61" s="5"/>
      <c r="D61" s="5"/>
    </row>
    <row r="62" spans="1:4" ht="16.5" x14ac:dyDescent="0.3">
      <c r="A62" s="13" t="s">
        <v>126</v>
      </c>
      <c r="B62" s="14">
        <v>158</v>
      </c>
      <c r="C62" s="15">
        <f>C28</f>
        <v>4031865</v>
      </c>
      <c r="D62" s="15">
        <f>D28</f>
        <v>4963829</v>
      </c>
    </row>
    <row r="63" spans="1:4" ht="16.5" x14ac:dyDescent="0.3">
      <c r="A63" s="16" t="s">
        <v>101</v>
      </c>
      <c r="B63" s="17">
        <v>159</v>
      </c>
      <c r="C63" s="18"/>
      <c r="D63" s="18"/>
    </row>
    <row r="64" spans="1:4" ht="16.5" x14ac:dyDescent="0.3">
      <c r="A64" s="10" t="s">
        <v>102</v>
      </c>
      <c r="B64" s="9">
        <v>160</v>
      </c>
      <c r="C64" s="5">
        <f>C30</f>
        <v>4031865</v>
      </c>
      <c r="D64" s="5">
        <f>D30</f>
        <v>4963829</v>
      </c>
    </row>
    <row r="65" spans="1:4" ht="16.5" x14ac:dyDescent="0.3">
      <c r="A65" s="10" t="s">
        <v>127</v>
      </c>
      <c r="B65" s="9">
        <v>161</v>
      </c>
      <c r="C65" s="5">
        <v>0</v>
      </c>
      <c r="D65" s="5">
        <v>0</v>
      </c>
    </row>
    <row r="66" spans="1:4" ht="16.5" x14ac:dyDescent="0.3">
      <c r="A66" s="21" t="s">
        <v>128</v>
      </c>
      <c r="B66" s="17">
        <v>162</v>
      </c>
      <c r="C66" s="18">
        <f>C62-C64-C65</f>
        <v>0</v>
      </c>
      <c r="D66" s="18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activeCell="A4" sqref="A4"/>
    </sheetView>
  </sheetViews>
  <sheetFormatPr defaultRowHeight="16.5" x14ac:dyDescent="0.3"/>
  <cols>
    <col min="1" max="1" width="85.5703125" style="1" customWidth="1"/>
    <col min="2" max="3" width="20.5703125" style="1" customWidth="1"/>
    <col min="4" max="4" width="24.85546875" style="1" customWidth="1"/>
    <col min="5" max="16384" width="9.140625" style="1"/>
  </cols>
  <sheetData>
    <row r="1" spans="1:4" x14ac:dyDescent="0.3">
      <c r="A1" s="35" t="s">
        <v>284</v>
      </c>
      <c r="B1" s="2"/>
      <c r="C1" s="19" t="s">
        <v>269</v>
      </c>
      <c r="D1" s="19"/>
    </row>
    <row r="2" spans="1:4" x14ac:dyDescent="0.3">
      <c r="B2" s="2"/>
    </row>
    <row r="3" spans="1:4" x14ac:dyDescent="0.3">
      <c r="A3" s="48" t="s">
        <v>287</v>
      </c>
      <c r="B3" s="48"/>
      <c r="C3" s="48"/>
      <c r="D3" s="48"/>
    </row>
    <row r="4" spans="1:4" x14ac:dyDescent="0.3">
      <c r="B4" s="2"/>
      <c r="C4" s="19" t="s">
        <v>242</v>
      </c>
      <c r="D4" s="19"/>
    </row>
    <row r="5" spans="1:4" x14ac:dyDescent="0.3">
      <c r="A5" s="10"/>
      <c r="B5" s="7" t="s">
        <v>285</v>
      </c>
      <c r="C5" s="7" t="s">
        <v>286</v>
      </c>
    </row>
    <row r="6" spans="1:4" x14ac:dyDescent="0.3">
      <c r="A6" s="13" t="s">
        <v>129</v>
      </c>
      <c r="B6" s="23"/>
      <c r="C6" s="23"/>
    </row>
    <row r="7" spans="1:4" x14ac:dyDescent="0.3">
      <c r="A7" s="10"/>
      <c r="B7" s="22"/>
      <c r="C7" s="22"/>
    </row>
    <row r="8" spans="1:4" x14ac:dyDescent="0.3">
      <c r="A8" s="13" t="s">
        <v>130</v>
      </c>
      <c r="B8" s="23"/>
      <c r="C8" s="23"/>
    </row>
    <row r="9" spans="1:4" x14ac:dyDescent="0.3">
      <c r="A9" s="16" t="s">
        <v>131</v>
      </c>
      <c r="B9" s="25">
        <f>SUM(B10:B15)</f>
        <v>9080007</v>
      </c>
      <c r="C9" s="18">
        <f>SUM(C10:C15)</f>
        <v>7036237</v>
      </c>
    </row>
    <row r="10" spans="1:4" x14ac:dyDescent="0.3">
      <c r="A10" s="10" t="s">
        <v>132</v>
      </c>
      <c r="B10" s="27">
        <v>8862466</v>
      </c>
      <c r="C10" s="27">
        <v>6715293</v>
      </c>
    </row>
    <row r="11" spans="1:4" x14ac:dyDescent="0.3">
      <c r="A11" s="10" t="s">
        <v>133</v>
      </c>
      <c r="B11" s="27">
        <v>85</v>
      </c>
      <c r="C11" s="27">
        <v>110</v>
      </c>
    </row>
    <row r="12" spans="1:4" x14ac:dyDescent="0.3">
      <c r="A12" s="10" t="s">
        <v>134</v>
      </c>
      <c r="B12" s="27">
        <v>91854</v>
      </c>
      <c r="C12" s="27">
        <v>164293</v>
      </c>
    </row>
    <row r="13" spans="1:4" x14ac:dyDescent="0.3">
      <c r="A13" s="10" t="s">
        <v>135</v>
      </c>
      <c r="B13" s="27">
        <v>29307</v>
      </c>
      <c r="C13" s="27"/>
    </row>
    <row r="14" spans="1:4" x14ac:dyDescent="0.3">
      <c r="A14" s="10" t="s">
        <v>136</v>
      </c>
      <c r="B14" s="27">
        <v>1220</v>
      </c>
      <c r="C14" s="27"/>
    </row>
    <row r="15" spans="1:4" x14ac:dyDescent="0.3">
      <c r="A15" s="10" t="s">
        <v>137</v>
      </c>
      <c r="B15" s="27">
        <v>95075</v>
      </c>
      <c r="C15" s="27">
        <v>156541</v>
      </c>
    </row>
    <row r="16" spans="1:4" x14ac:dyDescent="0.3">
      <c r="A16" s="16" t="s">
        <v>138</v>
      </c>
      <c r="B16" s="28">
        <f>SUM(B17:B41)</f>
        <v>4729379</v>
      </c>
      <c r="C16" s="28">
        <f>SUM(C17:C41)</f>
        <v>4949429</v>
      </c>
    </row>
    <row r="17" spans="1:3" x14ac:dyDescent="0.3">
      <c r="A17" s="10" t="s">
        <v>139</v>
      </c>
      <c r="B17" s="27">
        <v>1340647</v>
      </c>
      <c r="C17" s="27">
        <v>1812396</v>
      </c>
    </row>
    <row r="18" spans="1:3" x14ac:dyDescent="0.3">
      <c r="A18" s="10" t="s">
        <v>140</v>
      </c>
      <c r="B18" s="27">
        <v>291402</v>
      </c>
      <c r="C18" s="27">
        <v>2379</v>
      </c>
    </row>
    <row r="19" spans="1:3" x14ac:dyDescent="0.3">
      <c r="A19" s="10" t="s">
        <v>141</v>
      </c>
      <c r="B19" s="27">
        <v>782422</v>
      </c>
      <c r="C19" s="27">
        <v>760108</v>
      </c>
    </row>
    <row r="20" spans="1:3" x14ac:dyDescent="0.3">
      <c r="A20" s="10" t="s">
        <v>278</v>
      </c>
      <c r="B20" s="27">
        <v>270000</v>
      </c>
      <c r="C20" s="27">
        <v>270000</v>
      </c>
    </row>
    <row r="21" spans="1:3" x14ac:dyDescent="0.3">
      <c r="A21" s="10" t="s">
        <v>142</v>
      </c>
      <c r="B21" s="27">
        <v>904500</v>
      </c>
      <c r="C21" s="27">
        <v>451000</v>
      </c>
    </row>
    <row r="22" spans="1:3" x14ac:dyDescent="0.3">
      <c r="A22" s="10" t="s">
        <v>143</v>
      </c>
      <c r="B22" s="27">
        <v>1166</v>
      </c>
      <c r="C22" s="27">
        <v>113224</v>
      </c>
    </row>
    <row r="23" spans="1:3" x14ac:dyDescent="0.3">
      <c r="A23" s="10" t="s">
        <v>144</v>
      </c>
      <c r="B23" s="27">
        <v>3809</v>
      </c>
      <c r="C23" s="27">
        <v>3660</v>
      </c>
    </row>
    <row r="24" spans="1:3" x14ac:dyDescent="0.3">
      <c r="A24" s="10" t="s">
        <v>145</v>
      </c>
      <c r="B24" s="27">
        <v>7691</v>
      </c>
      <c r="C24" s="27">
        <v>7265</v>
      </c>
    </row>
    <row r="25" spans="1:3" x14ac:dyDescent="0.3">
      <c r="A25" s="10" t="s">
        <v>146</v>
      </c>
      <c r="B25" s="27">
        <v>113563</v>
      </c>
      <c r="C25" s="27">
        <v>116466</v>
      </c>
    </row>
    <row r="26" spans="1:3" x14ac:dyDescent="0.3">
      <c r="A26" s="10" t="s">
        <v>251</v>
      </c>
      <c r="B26" s="27">
        <v>92190</v>
      </c>
      <c r="C26" s="27">
        <v>91981</v>
      </c>
    </row>
    <row r="27" spans="1:3" x14ac:dyDescent="0.3">
      <c r="A27" s="10" t="s">
        <v>279</v>
      </c>
      <c r="B27" s="27">
        <v>125000</v>
      </c>
      <c r="C27" s="27">
        <v>831552</v>
      </c>
    </row>
    <row r="28" spans="1:3" x14ac:dyDescent="0.3">
      <c r="A28" s="10" t="s">
        <v>252</v>
      </c>
      <c r="B28" s="27">
        <v>341</v>
      </c>
      <c r="C28" s="27"/>
    </row>
    <row r="29" spans="1:3" x14ac:dyDescent="0.3">
      <c r="A29" s="10" t="s">
        <v>253</v>
      </c>
      <c r="B29" s="27">
        <v>62800</v>
      </c>
      <c r="C29" s="27">
        <v>39700</v>
      </c>
    </row>
    <row r="30" spans="1:3" x14ac:dyDescent="0.3">
      <c r="A30" s="10" t="s">
        <v>254</v>
      </c>
      <c r="B30" s="27">
        <v>309999</v>
      </c>
      <c r="C30" s="27">
        <v>17074</v>
      </c>
    </row>
    <row r="31" spans="1:3" x14ac:dyDescent="0.3">
      <c r="A31" s="10" t="s">
        <v>255</v>
      </c>
      <c r="B31" s="27">
        <v>69196</v>
      </c>
      <c r="C31" s="27">
        <v>67002</v>
      </c>
    </row>
    <row r="32" spans="1:3" x14ac:dyDescent="0.3">
      <c r="A32" s="10" t="s">
        <v>256</v>
      </c>
      <c r="B32" s="27">
        <v>268352</v>
      </c>
      <c r="C32" s="27">
        <v>242815</v>
      </c>
    </row>
    <row r="33" spans="1:3" x14ac:dyDescent="0.3">
      <c r="A33" s="10" t="s">
        <v>257</v>
      </c>
      <c r="B33" s="27">
        <v>156</v>
      </c>
      <c r="C33" s="27">
        <v>112</v>
      </c>
    </row>
    <row r="34" spans="1:3" x14ac:dyDescent="0.3">
      <c r="A34" s="10" t="s">
        <v>258</v>
      </c>
      <c r="B34" s="27">
        <v>678</v>
      </c>
      <c r="C34" s="27">
        <v>678</v>
      </c>
    </row>
    <row r="35" spans="1:3" x14ac:dyDescent="0.3">
      <c r="A35" s="10" t="s">
        <v>259</v>
      </c>
      <c r="B35" s="27">
        <v>868</v>
      </c>
      <c r="C35" s="27">
        <v>3521</v>
      </c>
    </row>
    <row r="36" spans="1:3" x14ac:dyDescent="0.3">
      <c r="A36" s="10" t="s">
        <v>260</v>
      </c>
      <c r="B36" s="27">
        <v>168</v>
      </c>
      <c r="C36" s="27">
        <v>215</v>
      </c>
    </row>
    <row r="37" spans="1:3" x14ac:dyDescent="0.3">
      <c r="A37" s="10" t="s">
        <v>270</v>
      </c>
      <c r="B37" s="27">
        <v>12</v>
      </c>
      <c r="C37" s="27">
        <v>58</v>
      </c>
    </row>
    <row r="38" spans="1:3" x14ac:dyDescent="0.3">
      <c r="A38" s="10" t="s">
        <v>280</v>
      </c>
      <c r="B38" s="27">
        <v>31</v>
      </c>
      <c r="C38" s="27"/>
    </row>
    <row r="39" spans="1:3" x14ac:dyDescent="0.3">
      <c r="A39" s="10" t="s">
        <v>261</v>
      </c>
      <c r="B39" s="27">
        <v>888</v>
      </c>
      <c r="C39" s="27">
        <v>500</v>
      </c>
    </row>
    <row r="40" spans="1:3" x14ac:dyDescent="0.3">
      <c r="A40" s="10" t="s">
        <v>271</v>
      </c>
      <c r="B40" s="27"/>
      <c r="C40" s="27"/>
    </row>
    <row r="41" spans="1:3" x14ac:dyDescent="0.3">
      <c r="A41" s="10" t="s">
        <v>147</v>
      </c>
      <c r="B41" s="27">
        <v>83500</v>
      </c>
      <c r="C41" s="27">
        <v>117723</v>
      </c>
    </row>
    <row r="42" spans="1:3" x14ac:dyDescent="0.3">
      <c r="A42" s="16" t="s">
        <v>148</v>
      </c>
      <c r="B42" s="28">
        <f>B9-B16</f>
        <v>4350628</v>
      </c>
      <c r="C42" s="28">
        <f>C9-C16</f>
        <v>2086808</v>
      </c>
    </row>
    <row r="43" spans="1:3" x14ac:dyDescent="0.3">
      <c r="A43" s="10"/>
      <c r="B43" s="32"/>
      <c r="C43" s="32"/>
    </row>
    <row r="44" spans="1:3" x14ac:dyDescent="0.3">
      <c r="A44" s="13" t="s">
        <v>149</v>
      </c>
      <c r="B44" s="33"/>
      <c r="C44" s="33"/>
    </row>
    <row r="45" spans="1:3" x14ac:dyDescent="0.3">
      <c r="A45" s="16" t="s">
        <v>150</v>
      </c>
      <c r="B45" s="30">
        <f>B46+B47</f>
        <v>30513</v>
      </c>
      <c r="C45" s="30">
        <f>C46+C47</f>
        <v>162935</v>
      </c>
    </row>
    <row r="46" spans="1:3" x14ac:dyDescent="0.3">
      <c r="A46" s="10" t="s">
        <v>272</v>
      </c>
      <c r="B46" s="27"/>
      <c r="C46" s="27">
        <v>126007</v>
      </c>
    </row>
    <row r="47" spans="1:3" x14ac:dyDescent="0.3">
      <c r="A47" s="10" t="s">
        <v>151</v>
      </c>
      <c r="B47" s="27">
        <v>30513</v>
      </c>
      <c r="C47" s="27">
        <v>36928</v>
      </c>
    </row>
    <row r="48" spans="1:3" x14ac:dyDescent="0.3">
      <c r="A48" s="16" t="s">
        <v>152</v>
      </c>
      <c r="B48" s="30">
        <f>SUM(B49:B53)</f>
        <v>4360627</v>
      </c>
      <c r="C48" s="30">
        <f>SUM(C49:C53)</f>
        <v>1549592</v>
      </c>
    </row>
    <row r="49" spans="1:4" x14ac:dyDescent="0.3">
      <c r="A49" s="10" t="s">
        <v>153</v>
      </c>
      <c r="B49" s="27">
        <v>1386762</v>
      </c>
      <c r="C49" s="27">
        <v>937498</v>
      </c>
    </row>
    <row r="50" spans="1:4" x14ac:dyDescent="0.3">
      <c r="A50" s="10" t="s">
        <v>154</v>
      </c>
      <c r="B50" s="27">
        <v>20408</v>
      </c>
      <c r="C50" s="27"/>
    </row>
    <row r="51" spans="1:4" x14ac:dyDescent="0.3">
      <c r="A51" s="10" t="s">
        <v>155</v>
      </c>
      <c r="B51" s="27"/>
      <c r="C51" s="27">
        <v>569061</v>
      </c>
    </row>
    <row r="52" spans="1:4" x14ac:dyDescent="0.3">
      <c r="A52" s="10" t="s">
        <v>156</v>
      </c>
      <c r="B52" s="27">
        <v>39528</v>
      </c>
      <c r="C52" s="27">
        <v>43033</v>
      </c>
    </row>
    <row r="53" spans="1:4" x14ac:dyDescent="0.3">
      <c r="A53" s="10" t="s">
        <v>157</v>
      </c>
      <c r="B53" s="27">
        <v>2913929</v>
      </c>
      <c r="C53" s="27"/>
    </row>
    <row r="54" spans="1:4" x14ac:dyDescent="0.3">
      <c r="A54" s="16" t="s">
        <v>158</v>
      </c>
      <c r="B54" s="30">
        <f>-B48+B45</f>
        <v>-4330114</v>
      </c>
      <c r="C54" s="30">
        <f>-C48+C45</f>
        <v>-1386657</v>
      </c>
      <c r="D54" s="40"/>
    </row>
    <row r="55" spans="1:4" x14ac:dyDescent="0.3">
      <c r="A55" s="10"/>
      <c r="B55" s="32"/>
      <c r="C55" s="32"/>
    </row>
    <row r="56" spans="1:4" x14ac:dyDescent="0.3">
      <c r="A56" s="13" t="s">
        <v>159</v>
      </c>
      <c r="B56" s="33"/>
      <c r="C56" s="33"/>
    </row>
    <row r="57" spans="1:4" x14ac:dyDescent="0.3">
      <c r="A57" s="16" t="s">
        <v>160</v>
      </c>
      <c r="B57" s="30">
        <f>SUM(B58:B59)</f>
        <v>0</v>
      </c>
      <c r="C57" s="30">
        <f>SUM(C58:C59)</f>
        <v>0</v>
      </c>
    </row>
    <row r="58" spans="1:4" x14ac:dyDescent="0.3">
      <c r="A58" s="3" t="s">
        <v>262</v>
      </c>
      <c r="B58" s="27"/>
      <c r="C58" s="27"/>
    </row>
    <row r="59" spans="1:4" x14ac:dyDescent="0.3">
      <c r="A59" s="3" t="s">
        <v>263</v>
      </c>
      <c r="B59" s="27"/>
      <c r="C59" s="27"/>
    </row>
    <row r="60" spans="1:4" x14ac:dyDescent="0.3">
      <c r="A60" s="16" t="s">
        <v>161</v>
      </c>
      <c r="B60" s="34">
        <f>SUM(B61:B62)</f>
        <v>0</v>
      </c>
      <c r="C60" s="34">
        <f>SUM(C61:C62)</f>
        <v>0</v>
      </c>
    </row>
    <row r="61" spans="1:4" x14ac:dyDescent="0.3">
      <c r="A61" s="3" t="s">
        <v>264</v>
      </c>
      <c r="B61" s="27"/>
      <c r="C61" s="27"/>
    </row>
    <row r="62" spans="1:4" x14ac:dyDescent="0.3">
      <c r="A62" s="3" t="s">
        <v>265</v>
      </c>
      <c r="B62" s="27"/>
      <c r="C62" s="27"/>
    </row>
    <row r="63" spans="1:4" x14ac:dyDescent="0.3">
      <c r="A63" s="16" t="s">
        <v>162</v>
      </c>
      <c r="B63" s="28">
        <v>0</v>
      </c>
      <c r="C63" s="28">
        <v>0</v>
      </c>
    </row>
    <row r="64" spans="1:4" x14ac:dyDescent="0.3">
      <c r="A64" s="10"/>
      <c r="B64" s="32"/>
      <c r="C64" s="32"/>
    </row>
    <row r="65" spans="1:3" x14ac:dyDescent="0.3">
      <c r="A65" s="16" t="s">
        <v>163</v>
      </c>
      <c r="B65" s="30">
        <v>11483</v>
      </c>
      <c r="C65" s="30">
        <v>542</v>
      </c>
    </row>
    <row r="66" spans="1:3" x14ac:dyDescent="0.3">
      <c r="A66" s="16" t="s">
        <v>281</v>
      </c>
      <c r="B66" s="30"/>
      <c r="C66" s="30"/>
    </row>
    <row r="67" spans="1:3" x14ac:dyDescent="0.3">
      <c r="A67" s="16" t="s">
        <v>164</v>
      </c>
      <c r="B67" s="30">
        <f>B42+B54+B65</f>
        <v>31997</v>
      </c>
      <c r="C67" s="30">
        <f>C42+C54+C65+C66</f>
        <v>700693</v>
      </c>
    </row>
    <row r="68" spans="1:3" x14ac:dyDescent="0.3">
      <c r="A68" s="36"/>
      <c r="B68" s="37"/>
      <c r="C68" s="37"/>
    </row>
    <row r="69" spans="1:3" x14ac:dyDescent="0.3">
      <c r="A69" s="3" t="s">
        <v>165</v>
      </c>
      <c r="B69" s="27">
        <v>251695</v>
      </c>
      <c r="C69" s="27">
        <v>3978235</v>
      </c>
    </row>
    <row r="70" spans="1:3" x14ac:dyDescent="0.3">
      <c r="A70" s="3" t="s">
        <v>266</v>
      </c>
      <c r="B70" s="27"/>
      <c r="C70" s="27"/>
    </row>
    <row r="71" spans="1:3" x14ac:dyDescent="0.3">
      <c r="A71" s="3" t="s">
        <v>166</v>
      </c>
      <c r="B71" s="27">
        <f>B69+B67</f>
        <v>283692</v>
      </c>
      <c r="C71" s="27">
        <f>C69+C67</f>
        <v>4678928</v>
      </c>
    </row>
    <row r="72" spans="1:3" x14ac:dyDescent="0.3">
      <c r="A72" s="10"/>
      <c r="B72" s="32"/>
      <c r="C72" s="32"/>
    </row>
    <row r="73" spans="1:3" ht="33" x14ac:dyDescent="0.3">
      <c r="A73" s="16" t="s">
        <v>167</v>
      </c>
      <c r="B73" s="34">
        <v>0</v>
      </c>
      <c r="C73" s="34">
        <v>0</v>
      </c>
    </row>
    <row r="74" spans="1:3" x14ac:dyDescent="0.3">
      <c r="A74" s="16" t="s">
        <v>168</v>
      </c>
      <c r="B74" s="34">
        <v>0</v>
      </c>
      <c r="C74" s="34">
        <v>0</v>
      </c>
    </row>
    <row r="75" spans="1:3" x14ac:dyDescent="0.3">
      <c r="A75" s="10"/>
      <c r="B75" s="32"/>
      <c r="C75" s="32"/>
    </row>
    <row r="76" spans="1:3" x14ac:dyDescent="0.3">
      <c r="A76" s="13" t="s">
        <v>169</v>
      </c>
      <c r="B76" s="33"/>
      <c r="C76" s="33"/>
    </row>
    <row r="77" spans="1:3" x14ac:dyDescent="0.3">
      <c r="A77" s="10" t="s">
        <v>170</v>
      </c>
      <c r="B77" s="32"/>
      <c r="C77" s="32"/>
    </row>
    <row r="78" spans="1:3" x14ac:dyDescent="0.3">
      <c r="A78" s="10" t="s">
        <v>171</v>
      </c>
      <c r="B78" s="32"/>
      <c r="C78" s="32"/>
    </row>
    <row r="79" spans="1:3" x14ac:dyDescent="0.3">
      <c r="A79" s="10"/>
      <c r="B79" s="32"/>
      <c r="C79" s="32"/>
    </row>
    <row r="80" spans="1:3" x14ac:dyDescent="0.3">
      <c r="A80" s="13" t="s">
        <v>172</v>
      </c>
      <c r="B80" s="33"/>
      <c r="C80" s="33"/>
    </row>
    <row r="81" spans="1:3" x14ac:dyDescent="0.3">
      <c r="A81" s="10"/>
      <c r="B81" s="32"/>
      <c r="C81" s="32"/>
    </row>
    <row r="82" spans="1:3" x14ac:dyDescent="0.3">
      <c r="A82" s="16" t="s">
        <v>173</v>
      </c>
      <c r="B82" s="34"/>
      <c r="C82" s="34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  <ignoredErrors>
    <ignoredError sqref="C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view="pageBreakPreview" zoomScale="85" zoomScaleNormal="85" zoomScaleSheetLayoutView="85" workbookViewId="0">
      <selection activeCell="A3" sqref="A3:O3"/>
    </sheetView>
  </sheetViews>
  <sheetFormatPr defaultRowHeight="15" x14ac:dyDescent="0.25"/>
  <cols>
    <col min="1" max="1" width="77.28515625" customWidth="1"/>
    <col min="2" max="2" width="12.85546875" customWidth="1"/>
    <col min="3" max="3" width="15" customWidth="1"/>
    <col min="4" max="4" width="13.85546875" customWidth="1"/>
    <col min="5" max="5" width="16.42578125" customWidth="1"/>
    <col min="6" max="6" width="18.28515625" customWidth="1"/>
    <col min="7" max="7" width="13" customWidth="1"/>
    <col min="8" max="8" width="12" customWidth="1"/>
    <col min="9" max="9" width="14.5703125" customWidth="1"/>
    <col min="10" max="10" width="18.7109375" customWidth="1"/>
    <col min="11" max="11" width="12" customWidth="1"/>
    <col min="12" max="12" width="18" customWidth="1"/>
    <col min="13" max="13" width="18.85546875" customWidth="1"/>
    <col min="14" max="14" width="14.85546875" customWidth="1"/>
    <col min="15" max="15" width="15.28515625" customWidth="1"/>
  </cols>
  <sheetData>
    <row r="1" spans="1:15" ht="16.5" x14ac:dyDescent="0.3">
      <c r="A1" s="35" t="s">
        <v>284</v>
      </c>
      <c r="D1" s="19"/>
      <c r="O1" s="19" t="s">
        <v>269</v>
      </c>
    </row>
    <row r="2" spans="1:15" ht="16.5" x14ac:dyDescent="0.3">
      <c r="A2" s="1"/>
      <c r="B2" s="2"/>
      <c r="C2" s="1"/>
      <c r="D2" s="1"/>
    </row>
    <row r="3" spans="1:15" ht="16.5" x14ac:dyDescent="0.25">
      <c r="A3" s="48" t="s">
        <v>250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6.5" x14ac:dyDescent="0.3">
      <c r="A4" s="1"/>
      <c r="B4" s="2"/>
      <c r="D4" s="19"/>
      <c r="O4" s="19" t="s">
        <v>242</v>
      </c>
    </row>
    <row r="5" spans="1:15" ht="63.75" x14ac:dyDescent="0.25">
      <c r="A5" s="4"/>
      <c r="B5" s="26" t="s">
        <v>174</v>
      </c>
      <c r="C5" s="26" t="s">
        <v>175</v>
      </c>
      <c r="D5" s="26" t="s">
        <v>176</v>
      </c>
      <c r="E5" s="26" t="s">
        <v>177</v>
      </c>
      <c r="F5" s="26" t="s">
        <v>178</v>
      </c>
      <c r="G5" s="26" t="s">
        <v>179</v>
      </c>
      <c r="H5" s="26" t="s">
        <v>180</v>
      </c>
      <c r="I5" s="26" t="s">
        <v>181</v>
      </c>
      <c r="J5" s="26" t="s">
        <v>182</v>
      </c>
      <c r="K5" s="26" t="s">
        <v>183</v>
      </c>
      <c r="L5" s="26" t="s">
        <v>184</v>
      </c>
      <c r="M5" s="26" t="s">
        <v>185</v>
      </c>
      <c r="N5" s="26" t="s">
        <v>186</v>
      </c>
      <c r="O5" s="26" t="s">
        <v>187</v>
      </c>
    </row>
    <row r="6" spans="1:15" ht="16.5" x14ac:dyDescent="0.25">
      <c r="A6" s="41" t="s">
        <v>273</v>
      </c>
      <c r="B6" s="42">
        <v>22899129</v>
      </c>
      <c r="C6" s="42"/>
      <c r="D6" s="42"/>
      <c r="E6" s="42">
        <v>60640</v>
      </c>
      <c r="F6" s="42"/>
      <c r="G6" s="42"/>
      <c r="H6" s="42"/>
      <c r="I6" s="42"/>
      <c r="J6" s="42"/>
      <c r="K6" s="42"/>
      <c r="L6" s="42">
        <v>9924540</v>
      </c>
      <c r="M6" s="42">
        <v>32884309</v>
      </c>
      <c r="N6" s="42"/>
      <c r="O6" s="42">
        <f>M6</f>
        <v>32884309</v>
      </c>
    </row>
    <row r="7" spans="1:15" ht="16.5" x14ac:dyDescent="0.25">
      <c r="A7" s="41" t="s">
        <v>274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>
        <v>6034604</v>
      </c>
      <c r="M7" s="42">
        <f>L7</f>
        <v>6034604</v>
      </c>
      <c r="N7" s="42"/>
      <c r="O7" s="42">
        <f>M7</f>
        <v>6034604</v>
      </c>
    </row>
    <row r="8" spans="1:15" ht="16.5" x14ac:dyDescent="0.3">
      <c r="A8" s="13" t="s">
        <v>188</v>
      </c>
      <c r="B8" s="31">
        <v>22899129</v>
      </c>
      <c r="C8" s="31"/>
      <c r="D8" s="31"/>
      <c r="E8" s="31">
        <v>60640</v>
      </c>
      <c r="F8" s="31"/>
      <c r="G8" s="31"/>
      <c r="H8" s="31"/>
      <c r="I8" s="31"/>
      <c r="J8" s="31"/>
      <c r="K8" s="31"/>
      <c r="L8" s="31">
        <f>L6+L7</f>
        <v>15959144</v>
      </c>
      <c r="M8" s="31">
        <f>L8+E8+B8</f>
        <v>38918913</v>
      </c>
      <c r="N8" s="31"/>
      <c r="O8" s="31">
        <f>M8</f>
        <v>38918913</v>
      </c>
    </row>
    <row r="9" spans="1:15" ht="16.5" x14ac:dyDescent="0.25">
      <c r="A9" s="10" t="s">
        <v>189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>
        <v>0</v>
      </c>
      <c r="N9" s="32"/>
      <c r="O9" s="32">
        <v>0</v>
      </c>
    </row>
    <row r="10" spans="1:15" ht="16.5" x14ac:dyDescent="0.25">
      <c r="A10" s="10" t="s">
        <v>190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>
        <v>0</v>
      </c>
      <c r="N10" s="32"/>
      <c r="O10" s="32">
        <v>0</v>
      </c>
    </row>
    <row r="11" spans="1:15" ht="16.5" x14ac:dyDescent="0.25">
      <c r="A11" s="10" t="s">
        <v>191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>
        <v>0</v>
      </c>
      <c r="N11" s="32"/>
      <c r="O11" s="32">
        <v>0</v>
      </c>
    </row>
    <row r="12" spans="1:15" ht="16.5" x14ac:dyDescent="0.25">
      <c r="A12" s="10" t="s">
        <v>192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v>0</v>
      </c>
      <c r="N12" s="32"/>
      <c r="O12" s="32">
        <v>0</v>
      </c>
    </row>
    <row r="13" spans="1:15" ht="16.5" x14ac:dyDescent="0.25">
      <c r="A13" s="24" t="s">
        <v>193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6.5" x14ac:dyDescent="0.25">
      <c r="A14" s="10" t="s">
        <v>194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>
        <v>0</v>
      </c>
      <c r="N14" s="32"/>
      <c r="O14" s="32">
        <v>0</v>
      </c>
    </row>
    <row r="15" spans="1:15" ht="16.5" x14ac:dyDescent="0.25">
      <c r="A15" s="10" t="s">
        <v>195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>
        <v>0</v>
      </c>
      <c r="N15" s="32"/>
      <c r="O15" s="32">
        <v>0</v>
      </c>
    </row>
    <row r="16" spans="1:15" ht="33" x14ac:dyDescent="0.25">
      <c r="A16" s="10" t="s">
        <v>196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>
        <v>0</v>
      </c>
      <c r="N16" s="32"/>
      <c r="O16" s="32">
        <v>0</v>
      </c>
    </row>
    <row r="17" spans="1:15" ht="16.5" x14ac:dyDescent="0.25">
      <c r="A17" s="24" t="s">
        <v>197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6.5" x14ac:dyDescent="0.3">
      <c r="A18" s="43" t="s">
        <v>275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>
        <f>ОСД!D30</f>
        <v>4963829</v>
      </c>
      <c r="M18" s="45">
        <f>L18</f>
        <v>4963829</v>
      </c>
      <c r="N18" s="44"/>
      <c r="O18" s="44">
        <f>M18</f>
        <v>4963829</v>
      </c>
    </row>
    <row r="19" spans="1:15" ht="16.5" x14ac:dyDescent="0.25">
      <c r="A19" s="10" t="s">
        <v>198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0</v>
      </c>
      <c r="N19" s="32"/>
      <c r="O19" s="32">
        <v>0</v>
      </c>
    </row>
    <row r="20" spans="1:15" ht="16.5" x14ac:dyDescent="0.25">
      <c r="A20" s="10" t="s">
        <v>199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v>0</v>
      </c>
      <c r="N20" s="32"/>
      <c r="O20" s="32">
        <v>0</v>
      </c>
    </row>
    <row r="21" spans="1:15" ht="16.5" x14ac:dyDescent="0.25">
      <c r="A21" s="10" t="s">
        <v>200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0</v>
      </c>
      <c r="N21" s="32"/>
      <c r="O21" s="32">
        <v>0</v>
      </c>
    </row>
    <row r="22" spans="1:15" ht="16.5" x14ac:dyDescent="0.25">
      <c r="A22" s="10" t="s">
        <v>201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v>0</v>
      </c>
      <c r="N22" s="32"/>
      <c r="O22" s="32">
        <v>0</v>
      </c>
    </row>
    <row r="23" spans="1:15" ht="16.5" x14ac:dyDescent="0.25">
      <c r="A23" s="10" t="s">
        <v>202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>
        <v>0</v>
      </c>
      <c r="N23" s="32"/>
      <c r="O23" s="32">
        <v>0</v>
      </c>
    </row>
    <row r="24" spans="1:15" ht="16.5" x14ac:dyDescent="0.25">
      <c r="A24" s="24" t="s">
        <v>203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6.5" x14ac:dyDescent="0.25">
      <c r="A25" s="10" t="s">
        <v>204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>
        <v>0</v>
      </c>
      <c r="N25" s="32"/>
      <c r="O25" s="32">
        <v>0</v>
      </c>
    </row>
    <row r="26" spans="1:15" ht="16.5" x14ac:dyDescent="0.25">
      <c r="A26" s="10" t="s">
        <v>205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>
        <v>0</v>
      </c>
      <c r="N26" s="32"/>
      <c r="O26" s="32">
        <v>0</v>
      </c>
    </row>
    <row r="27" spans="1:15" ht="16.5" x14ac:dyDescent="0.25">
      <c r="A27" s="10" t="s">
        <v>206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>
        <v>0</v>
      </c>
      <c r="N27" s="32"/>
      <c r="O27" s="32">
        <v>0</v>
      </c>
    </row>
    <row r="28" spans="1:15" ht="16.5" x14ac:dyDescent="0.25">
      <c r="A28" s="10" t="s">
        <v>207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>
        <v>0</v>
      </c>
      <c r="N28" s="32"/>
      <c r="O28" s="32">
        <v>0</v>
      </c>
    </row>
    <row r="29" spans="1:15" ht="16.5" x14ac:dyDescent="0.25">
      <c r="A29" s="10" t="s">
        <v>208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>
        <v>0</v>
      </c>
      <c r="N29" s="32"/>
      <c r="O29" s="32">
        <v>0</v>
      </c>
    </row>
    <row r="30" spans="1:15" ht="16.5" x14ac:dyDescent="0.25">
      <c r="A30" s="10" t="s">
        <v>209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>
        <v>0</v>
      </c>
      <c r="N30" s="32"/>
      <c r="O30" s="32">
        <v>0</v>
      </c>
    </row>
    <row r="31" spans="1:15" ht="16.5" x14ac:dyDescent="0.25">
      <c r="A31" s="10" t="s">
        <v>210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>
        <v>0</v>
      </c>
      <c r="N31" s="32"/>
      <c r="O31" s="32">
        <v>0</v>
      </c>
    </row>
    <row r="32" spans="1:15" ht="16.5" x14ac:dyDescent="0.25">
      <c r="A32" s="10" t="s">
        <v>211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>
        <v>0</v>
      </c>
      <c r="N32" s="32"/>
      <c r="O32" s="32">
        <v>0</v>
      </c>
    </row>
    <row r="33" spans="1:15" ht="16.5" x14ac:dyDescent="0.25">
      <c r="A33" s="10" t="s">
        <v>212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>
        <v>0</v>
      </c>
      <c r="N33" s="32"/>
      <c r="O33" s="32">
        <v>0</v>
      </c>
    </row>
    <row r="34" spans="1:15" ht="16.5" x14ac:dyDescent="0.25">
      <c r="A34" s="10" t="s">
        <v>213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>
        <v>0</v>
      </c>
      <c r="N34" s="32"/>
      <c r="O34" s="32">
        <v>0</v>
      </c>
    </row>
    <row r="35" spans="1:15" ht="33" x14ac:dyDescent="0.25">
      <c r="A35" s="10" t="s">
        <v>214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>
        <v>0</v>
      </c>
      <c r="N35" s="32"/>
      <c r="O35" s="32">
        <v>0</v>
      </c>
    </row>
    <row r="36" spans="1:15" ht="33" x14ac:dyDescent="0.25">
      <c r="A36" s="10" t="s">
        <v>214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>
        <v>0</v>
      </c>
      <c r="N36" s="32"/>
      <c r="O36" s="32">
        <v>0</v>
      </c>
    </row>
    <row r="37" spans="1:15" ht="16.5" x14ac:dyDescent="0.25">
      <c r="A37" s="10" t="s">
        <v>215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>
        <v>0</v>
      </c>
      <c r="N37" s="32"/>
      <c r="O37" s="32">
        <v>0</v>
      </c>
    </row>
    <row r="38" spans="1:15" ht="16.5" x14ac:dyDescent="0.25">
      <c r="A38" s="10" t="s">
        <v>216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>
        <v>0</v>
      </c>
      <c r="N38" s="32"/>
      <c r="O38" s="32">
        <v>0</v>
      </c>
    </row>
    <row r="39" spans="1:15" ht="16.5" x14ac:dyDescent="0.25">
      <c r="A39" s="10" t="s">
        <v>217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>
        <v>0</v>
      </c>
      <c r="N39" s="32"/>
      <c r="O39" s="32">
        <v>0</v>
      </c>
    </row>
    <row r="40" spans="1:15" ht="16.5" x14ac:dyDescent="0.25">
      <c r="A40" s="10" t="s">
        <v>218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>
        <v>0</v>
      </c>
      <c r="N40" s="32"/>
      <c r="O40" s="32">
        <v>0</v>
      </c>
    </row>
    <row r="41" spans="1:15" ht="16.5" x14ac:dyDescent="0.25">
      <c r="A41" s="10" t="s">
        <v>219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>
        <v>0</v>
      </c>
      <c r="N41" s="32"/>
      <c r="O41" s="32">
        <v>0</v>
      </c>
    </row>
    <row r="42" spans="1:15" ht="16.5" x14ac:dyDescent="0.25">
      <c r="A42" s="10" t="s">
        <v>220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>
        <v>0</v>
      </c>
      <c r="N42" s="32"/>
      <c r="O42" s="32">
        <v>0</v>
      </c>
    </row>
    <row r="43" spans="1:15" ht="16.5" x14ac:dyDescent="0.25">
      <c r="A43" s="24" t="s">
        <v>203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 ht="16.5" x14ac:dyDescent="0.25">
      <c r="A44" s="10" t="s">
        <v>221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>
        <v>0</v>
      </c>
      <c r="N44" s="32"/>
      <c r="O44" s="32">
        <v>0</v>
      </c>
    </row>
    <row r="45" spans="1:15" ht="16.5" x14ac:dyDescent="0.25">
      <c r="A45" s="10" t="s">
        <v>222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>
        <v>0</v>
      </c>
      <c r="N45" s="32"/>
      <c r="O45" s="32">
        <v>0</v>
      </c>
    </row>
    <row r="46" spans="1:15" ht="16.5" x14ac:dyDescent="0.25">
      <c r="A46" s="10" t="s">
        <v>223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v>0</v>
      </c>
      <c r="N46" s="32"/>
      <c r="O46" s="32">
        <v>0</v>
      </c>
    </row>
    <row r="47" spans="1:15" ht="16.5" x14ac:dyDescent="0.25">
      <c r="A47" s="10" t="s">
        <v>224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>
        <v>0</v>
      </c>
      <c r="N47" s="32"/>
      <c r="O47" s="32">
        <v>0</v>
      </c>
    </row>
    <row r="48" spans="1:15" ht="16.5" x14ac:dyDescent="0.25">
      <c r="A48" s="10" t="s">
        <v>225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>
        <v>0</v>
      </c>
      <c r="N48" s="32"/>
      <c r="O48" s="32">
        <v>0</v>
      </c>
    </row>
    <row r="49" spans="1:15" ht="16.5" x14ac:dyDescent="0.25">
      <c r="A49" s="10" t="s">
        <v>226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>
        <v>0</v>
      </c>
      <c r="N49" s="32"/>
      <c r="O49" s="32">
        <v>0</v>
      </c>
    </row>
    <row r="50" spans="1:15" ht="16.5" x14ac:dyDescent="0.25">
      <c r="A50" s="10" t="s">
        <v>227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>
        <v>0</v>
      </c>
      <c r="N50" s="32"/>
      <c r="O50" s="32">
        <v>0</v>
      </c>
    </row>
    <row r="51" spans="1:15" ht="16.5" x14ac:dyDescent="0.25">
      <c r="A51" s="10" t="s">
        <v>228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>
        <v>0</v>
      </c>
      <c r="N51" s="32"/>
      <c r="O51" s="32">
        <v>0</v>
      </c>
    </row>
    <row r="52" spans="1:15" ht="16.5" x14ac:dyDescent="0.25">
      <c r="A52" s="10" t="s">
        <v>229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>
        <v>0</v>
      </c>
      <c r="N52" s="32"/>
      <c r="O52" s="32">
        <v>0</v>
      </c>
    </row>
    <row r="53" spans="1:15" ht="16.5" x14ac:dyDescent="0.25">
      <c r="A53" s="10" t="s">
        <v>230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>
        <v>0</v>
      </c>
      <c r="N53" s="32"/>
      <c r="O53" s="32">
        <v>0</v>
      </c>
    </row>
    <row r="54" spans="1:15" ht="16.5" x14ac:dyDescent="0.25">
      <c r="A54" s="10" t="s">
        <v>231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>
        <v>0</v>
      </c>
      <c r="N54" s="32"/>
      <c r="O54" s="32">
        <v>0</v>
      </c>
    </row>
    <row r="55" spans="1:15" ht="16.5" x14ac:dyDescent="0.25">
      <c r="A55" s="10" t="s">
        <v>232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>
        <v>0</v>
      </c>
      <c r="N55" s="32"/>
      <c r="O55" s="32">
        <v>0</v>
      </c>
    </row>
    <row r="56" spans="1:15" ht="16.5" x14ac:dyDescent="0.25">
      <c r="A56" s="10" t="s">
        <v>233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>
        <v>0</v>
      </c>
      <c r="N56" s="32"/>
      <c r="O56" s="32">
        <v>0</v>
      </c>
    </row>
    <row r="57" spans="1:15" ht="16.5" x14ac:dyDescent="0.25">
      <c r="A57" s="10" t="s">
        <v>234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>
        <v>0</v>
      </c>
      <c r="N57" s="32"/>
      <c r="O57" s="32">
        <v>0</v>
      </c>
    </row>
    <row r="58" spans="1:15" ht="16.5" x14ac:dyDescent="0.25">
      <c r="A58" s="10" t="s">
        <v>235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>
        <v>0</v>
      </c>
      <c r="N58" s="32"/>
      <c r="O58" s="32">
        <v>0</v>
      </c>
    </row>
    <row r="59" spans="1:15" ht="16.5" x14ac:dyDescent="0.25">
      <c r="A59" s="10" t="s">
        <v>236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>
        <v>0</v>
      </c>
      <c r="N59" s="32"/>
      <c r="O59" s="32">
        <v>0</v>
      </c>
    </row>
    <row r="60" spans="1:15" ht="16.5" x14ac:dyDescent="0.25">
      <c r="A60" s="10" t="s">
        <v>237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>
        <v>0</v>
      </c>
      <c r="N60" s="32"/>
      <c r="O60" s="32">
        <v>0</v>
      </c>
    </row>
    <row r="61" spans="1:15" ht="16.5" x14ac:dyDescent="0.25">
      <c r="A61" s="10" t="s">
        <v>238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>
        <v>0</v>
      </c>
      <c r="N61" s="32"/>
      <c r="O61" s="32">
        <v>0</v>
      </c>
    </row>
    <row r="62" spans="1:15" ht="16.5" x14ac:dyDescent="0.3">
      <c r="A62" s="13" t="s">
        <v>239</v>
      </c>
      <c r="B62" s="33">
        <v>22899129</v>
      </c>
      <c r="C62" s="33"/>
      <c r="D62" s="33"/>
      <c r="E62" s="33">
        <v>60640</v>
      </c>
      <c r="F62" s="33"/>
      <c r="G62" s="33"/>
      <c r="H62" s="33"/>
      <c r="I62" s="33"/>
      <c r="J62" s="33"/>
      <c r="K62" s="33"/>
      <c r="L62" s="31">
        <f>L8+L18</f>
        <v>20922973</v>
      </c>
      <c r="M62" s="31">
        <f>M8+M18</f>
        <v>43882742</v>
      </c>
      <c r="N62" s="33"/>
      <c r="O62" s="33">
        <f>M62</f>
        <v>43882742</v>
      </c>
    </row>
    <row r="63" spans="1:15" ht="16.5" x14ac:dyDescent="0.25">
      <c r="A63" s="10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6.5" x14ac:dyDescent="0.25">
      <c r="A64" s="10" t="s">
        <v>240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7" spans="1:9" x14ac:dyDescent="0.25">
      <c r="A67" t="s">
        <v>244</v>
      </c>
      <c r="I67" t="s">
        <v>247</v>
      </c>
    </row>
    <row r="68" spans="1:9" x14ac:dyDescent="0.25">
      <c r="A68" t="s">
        <v>245</v>
      </c>
      <c r="I68" t="s">
        <v>248</v>
      </c>
    </row>
    <row r="69" spans="1:9" x14ac:dyDescent="0.25">
      <c r="A69" t="s">
        <v>246</v>
      </c>
      <c r="I69" t="s">
        <v>249</v>
      </c>
    </row>
  </sheetData>
  <mergeCells count="1">
    <mergeCell ref="A3:O3"/>
  </mergeCells>
  <pageMargins left="0.70866141732283472" right="0.70866141732283472" top="0.55118110236220474" bottom="0.35433070866141736" header="0.31496062992125984" footer="0.31496062992125984"/>
  <pageSetup paperSize="9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2019-10-24T06:42:05Z</dcterms:modified>
</cp:coreProperties>
</file>