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Yerbolatov\Desktop\Corporate Finance\AstanaGas KMG\Отчеты о финансовом положении\"/>
    </mc:Choice>
  </mc:AlternateContent>
  <xr:revisionPtr revIDLastSave="0" documentId="13_ncr:1_{0839E675-96D9-4B71-9BB7-67D2A176F3CD}" xr6:coauthVersionLast="45" xr6:coauthVersionMax="45" xr10:uidLastSave="{00000000-0000-0000-0000-000000000000}"/>
  <bookViews>
    <workbookView xWindow="-120" yWindow="-120" windowWidth="29040" windowHeight="15840" activeTab="2" xr2:uid="{4E4FA91F-89AA-42EC-BFFB-BBB742433F0F}"/>
  </bookViews>
  <sheets>
    <sheet name="Ф1" sheetId="1" r:id="rId1"/>
    <sheet name="Ф2" sheetId="2" r:id="rId2"/>
    <sheet name="Ф3" sheetId="3" r:id="rId3"/>
    <sheet name="Ф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3" l="1"/>
  <c r="E15" i="2" l="1"/>
  <c r="F7" i="4" l="1"/>
  <c r="F8" i="4"/>
  <c r="F9" i="4"/>
  <c r="F10" i="4"/>
  <c r="F11" i="4"/>
  <c r="F12" i="4"/>
  <c r="F13" i="4"/>
  <c r="F14" i="4"/>
  <c r="F15" i="4"/>
  <c r="F16" i="4"/>
  <c r="F17" i="4"/>
  <c r="F18" i="4"/>
  <c r="F6" i="4"/>
  <c r="D28" i="3"/>
  <c r="F22" i="3"/>
  <c r="D22" i="3"/>
  <c r="D17" i="3"/>
  <c r="E10" i="2"/>
  <c r="E18" i="2" s="1"/>
  <c r="E19" i="2" s="1"/>
  <c r="D10" i="2"/>
  <c r="D15" i="2" s="1"/>
  <c r="D18" i="2" s="1"/>
  <c r="D19" i="2" s="1"/>
  <c r="E41" i="1"/>
  <c r="E40" i="1"/>
  <c r="E33" i="1"/>
  <c r="E28" i="1"/>
  <c r="E20" i="1"/>
  <c r="D41" i="1"/>
  <c r="D40" i="1"/>
  <c r="D33" i="1"/>
  <c r="D28" i="1"/>
  <c r="D20" i="1"/>
  <c r="D21" i="1" s="1"/>
  <c r="E14" i="1"/>
  <c r="E21" i="1" s="1"/>
  <c r="D14" i="1"/>
</calcChain>
</file>

<file path=xl/sharedStrings.xml><?xml version="1.0" encoding="utf-8"?>
<sst xmlns="http://schemas.openxmlformats.org/spreadsheetml/2006/main" count="151" uniqueCount="95">
  <si>
    <t>В тысячах тенге</t>
  </si>
  <si>
    <t>Прим.</t>
  </si>
  <si>
    <t>2019 года (неаудировано)</t>
  </si>
  <si>
    <t>31 декабря 2018 года</t>
  </si>
  <si>
    <t>(аудировано)</t>
  </si>
  <si>
    <t xml:space="preserve"> </t>
  </si>
  <si>
    <t>Активы</t>
  </si>
  <si>
    <t>Внеоборотные активы</t>
  </si>
  <si>
    <t>Основные средства</t>
  </si>
  <si>
    <t>Незавершенное строительство</t>
  </si>
  <si>
    <t>Нематериальные активы</t>
  </si>
  <si>
    <t>−</t>
  </si>
  <si>
    <t>Авансы, выданные за долгосрочные активы</t>
  </si>
  <si>
    <t>Предоплата по корпоративному подоходному налогу</t>
  </si>
  <si>
    <t>НДС к возмещению</t>
  </si>
  <si>
    <t>Оборотные активы</t>
  </si>
  <si>
    <t>Товарно-материальные запасы</t>
  </si>
  <si>
    <t>Прочие краткосрочные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</si>
  <si>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</si>
  <si>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</si>
  <si>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</si>
  <si>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</si>
  <si>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</si>
  <si>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</si>
  <si>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</si>
  <si>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</si>
  <si>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</si>
  <si>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Обязательства по облигациям</t>
  </si>
  <si>
    <t>Резерв по ликвидации газопроводов и восстановлению участка</t>
  </si>
  <si>
    <t>Займы</t>
  </si>
  <si>
    <t>Кредиторская задолженность</t>
  </si>
  <si>
    <t>Прочие налоги к уплате</t>
  </si>
  <si>
    <t>Прочие краткосрочные обязательства</t>
  </si>
  <si>
    <t>Итого капитал и обязательства</t>
  </si>
  <si>
    <t>ПРОМЕЖУТОЧНЫЙ ОТЧЁТ О ФИНАНСОВОМ ПОЛОЖЕНИИ</t>
  </si>
  <si>
    <t>ПРОМЕЖУТОЧНЫЙ ОТЧЁТ О СОВОКУПНОМ ДОХОДЕ</t>
  </si>
  <si>
    <t>2019 года</t>
  </si>
  <si>
    <t>2018 года</t>
  </si>
  <si>
    <t>(неаудировано)</t>
  </si>
  <si>
    <t>Общие и административные расходы</t>
  </si>
  <si>
    <t>Прочие операционные и убытки, нетто</t>
  </si>
  <si>
    <t>Убыток от операционной деятельности</t>
  </si>
  <si>
    <t>Доход от курсовой разницы, нетто</t>
  </si>
  <si>
    <t>Финансовые доходы</t>
  </si>
  <si>
    <t>Финансовые расходы</t>
  </si>
  <si>
    <t xml:space="preserve">Убыток до налогообложения 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</si>
  <si>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</si>
  <si>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</si>
  <si>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</si>
  <si>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2019 года</t>
  </si>
  <si>
    <t>2018 года</t>
  </si>
  <si>
    <t>Денежные потоки от операционной деятельности</t>
  </si>
  <si>
    <t>Полученные проценты по депозитам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</si>
  <si>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</si>
  <si>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</si>
  <si>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</si>
  <si>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</si>
  <si>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</si>
  <si>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>Выплата процентов по займу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</si>
  <si>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</si>
  <si>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</si>
  <si>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</si>
  <si>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 xml:space="preserve">Авансы, выданные за долгосрочный актив </t>
  </si>
  <si>
    <t>Приобретение нематериальных активов</t>
  </si>
  <si>
    <t>Чистые денежные потоки, использованные в инвестиционной деятельности</t>
  </si>
  <si>
    <t>Денежные потоки от финансовой деятельности</t>
  </si>
  <si>
    <t>Пополнение уставного капитала</t>
  </si>
  <si>
    <t>Погашение займов</t>
  </si>
  <si>
    <t>Чистые денежные потоки, использованные в финансовой деятельности</t>
  </si>
  <si>
    <t xml:space="preserve">Чистое уменьшение денежных средств и их эквивалентов </t>
  </si>
  <si>
    <t>Денежные средства и их эквиваленты, на начало периода</t>
  </si>
  <si>
    <t>Денежные средства и их эквиваленты, на конец периода</t>
  </si>
  <si>
    <t>ПРОМЕЖУТОЧНЫЙ ОТЧЁТ О ДВИЖЕНИИ ДЕНЕЖНЫХ СРЕДСТВ</t>
  </si>
  <si>
    <t>Акционерный капитал</t>
  </si>
  <si>
    <t>Дополни­тельный оплаченный капитал</t>
  </si>
  <si>
    <t>Итого</t>
  </si>
  <si>
    <t>Итого совокупный убыток за период</t>
  </si>
  <si>
    <t>Увеличение акционерного капитала</t>
  </si>
  <si>
    <t>На 1 января 2019 года</t>
  </si>
  <si>
    <t>ПРОМЕЖУТОЧНЫЙ ОТЧЁТ ОБ ИЗМЕНЕНИЯХ В КАПИТАЛЕ</t>
  </si>
  <si>
    <t>Председатель Правления</t>
  </si>
  <si>
    <t>(Генеральный директор)</t>
  </si>
  <si>
    <t>Макашев С.А.</t>
  </si>
  <si>
    <t>Главный бухгалтер</t>
  </si>
  <si>
    <t>Алтыбаева Т.К.</t>
  </si>
  <si>
    <t>Балансовая стоимость одной акции, тенге</t>
  </si>
  <si>
    <t>Убыток на акцию, тенге</t>
  </si>
  <si>
    <t>По состоянию на 30 сентября 2019 года</t>
  </si>
  <si>
    <t>30 сентября 2019 года</t>
  </si>
  <si>
    <t>закончившихся 30 сентября (неаудировано)</t>
  </si>
  <si>
    <t>На 30 сентября 2019 года (неаудировано)</t>
  </si>
  <si>
    <t>закончившихся 30 сентября</t>
  </si>
  <si>
    <t>За девять месяцев</t>
  </si>
  <si>
    <t>Получения займов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</si>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</sst>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₸_-;\-* #,##0.00\ _₸_-;_-* &quot;-&quot;??\ _₸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0" fontId="4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4" fillId="0" borderId="2" xfId="1" applyFont="1" applyBorder="1"/>
    <xf numFmtId="164" fontId="2" fillId="0" borderId="2" xfId="1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Border="1"/>
    <xf numFmtId="164" fontId="4" fillId="0" borderId="2" xfId="1" applyFont="1" applyFill="1" applyBorder="1"/>
    <xf numFmtId="164" fontId="2" fillId="0" borderId="2" xfId="1" applyFont="1" applyFill="1" applyBorder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/>
    <xf numFmtId="164" fontId="4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4" fontId="4" fillId="0" borderId="2" xfId="1" applyFont="1" applyBorder="1" applyAlignment="1">
      <alignment horizontal="right" vertical="center" wrapText="1"/>
    </xf>
    <xf numFmtId="164" fontId="2" fillId="0" borderId="2" xfId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 applyFill="1" applyBorder="1" applyAlignment="1">
      <alignment vertical="center" wrapText="1"/>
    </xf>
    <xf numFmtId="164" fontId="10" fillId="0" borderId="0" xfId="1" applyFont="1" applyFill="1" applyBorder="1"/>
    <xf numFmtId="164" fontId="8" fillId="0" borderId="0" xfId="1" applyFont="1" applyFill="1" applyBorder="1"/>
    <xf numFmtId="0" fontId="2" fillId="0" borderId="0" xfId="0" applyFont="1" applyAlignment="1">
      <alignment horizontal="center" vertical="center" wrapText="1"/>
    </xf>
    <xf numFmtId="164" fontId="2" fillId="0" borderId="2" xfId="1" applyFont="1" applyBorder="1" applyAlignment="1">
      <alignment vertical="center" wrapText="1"/>
    </xf>
    <xf numFmtId="164" fontId="4" fillId="0" borderId="2" xfId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6727-0812-4E76-8568-8027E03C735C}">
  <dimension ref="B2:E48"/>
  <sheetViews>
    <sheetView topLeftCell="A16" workbookViewId="0">
      <selection activeCell="E11" sqref="E11"/>
    </sheetView>
  </sheetViews>
  <sheetFormatPr defaultRowHeight="15" x14ac:dyDescent="0.25"/>
  <cols>
    <col min="2" max="2" width="21" bestFit="1" customWidth="1"/>
    <col min="3" max="3" width="7.140625" bestFit="1" customWidth="1"/>
    <col min="4" max="4" width="19" bestFit="1" customWidth="1"/>
    <col min="5" max="5" width="20.28515625" bestFit="1" customWidth="1"/>
    <col min="6" max="6" width="10" bestFit="1" customWidth="1"/>
  </cols>
  <sheetData>
    <row r="2" spans="2:5" x14ac:dyDescent="0.25">
      <c r="B2" s="39" t="s">
        <v>34</v>
      </c>
      <c r="C2" s="39"/>
      <c r="D2" s="39"/>
      <c r="E2" s="39"/>
    </row>
    <row r="3" spans="2:5" x14ac:dyDescent="0.25">
      <c r="B3" s="39" t="s">
        <v>87</v>
      </c>
      <c r="C3" s="39"/>
      <c r="D3" s="39"/>
      <c r="E3" s="39"/>
    </row>
    <row r="4" spans="2:5" ht="25.5" x14ac:dyDescent="0.25">
      <c r="B4" s="37" t="s">
        <v>0</v>
      </c>
      <c r="C4" s="38" t="s">
        <v>1</v>
      </c>
      <c r="D4" s="4" t="s">
        <v>88</v>
      </c>
      <c r="E4" s="5" t="s">
        <v>3</v>
      </c>
    </row>
    <row r="5" spans="2:5" ht="25.5" x14ac:dyDescent="0.25">
      <c r="B5" s="37"/>
      <c r="C5" s="38"/>
      <c r="D5" s="4" t="s">
        <v>2</v>
      </c>
      <c r="E5" s="5" t="s">
        <v>4</v>
      </c>
    </row>
    <row r="6" spans="2:5" x14ac:dyDescent="0.25">
      <c r="B6" s="6" t="s">
        <v>6</v>
      </c>
      <c r="C6" s="7"/>
      <c r="D6" s="6"/>
      <c r="E6" s="8"/>
    </row>
    <row r="7" spans="2:5" x14ac:dyDescent="0.25">
      <c r="B7" s="6" t="s">
        <v>7</v>
      </c>
      <c r="C7" s="7"/>
      <c r="D7" s="6"/>
      <c r="E7" s="8"/>
    </row>
    <row r="8" spans="2:5" x14ac:dyDescent="0.25">
      <c r="B8" s="8" t="s">
        <v>8</v>
      </c>
      <c r="C8" s="7"/>
      <c r="D8" s="9">
        <v>53713</v>
      </c>
      <c r="E8" s="10">
        <v>7587</v>
      </c>
    </row>
    <row r="9" spans="2:5" ht="25.5" x14ac:dyDescent="0.25">
      <c r="B9" s="8" t="s">
        <v>9</v>
      </c>
      <c r="C9" s="7">
        <v>4</v>
      </c>
      <c r="D9" s="9">
        <v>189655913</v>
      </c>
      <c r="E9" s="10">
        <v>1734064</v>
      </c>
    </row>
    <row r="10" spans="2:5" x14ac:dyDescent="0.25">
      <c r="B10" s="8" t="s">
        <v>10</v>
      </c>
      <c r="C10" s="7"/>
      <c r="D10" s="9">
        <v>9342</v>
      </c>
      <c r="E10" s="10"/>
    </row>
    <row r="11" spans="2:5" ht="25.5" x14ac:dyDescent="0.25">
      <c r="B11" s="8" t="s">
        <v>12</v>
      </c>
      <c r="C11" s="7">
        <v>5</v>
      </c>
      <c r="D11" s="9">
        <v>11354661</v>
      </c>
      <c r="E11" s="10">
        <v>117000000</v>
      </c>
    </row>
    <row r="12" spans="2:5" ht="38.25" x14ac:dyDescent="0.25">
      <c r="B12" s="8" t="s">
        <v>13</v>
      </c>
      <c r="C12" s="7"/>
      <c r="D12" s="9">
        <v>247073</v>
      </c>
      <c r="E12" s="10">
        <v>81741</v>
      </c>
    </row>
    <row r="13" spans="2:5" x14ac:dyDescent="0.25">
      <c r="B13" s="8" t="s">
        <v>14</v>
      </c>
      <c r="C13" s="7">
        <v>4</v>
      </c>
      <c r="D13" s="9">
        <v>21260137</v>
      </c>
      <c r="E13" s="10">
        <v>284657</v>
      </c>
    </row>
    <row r="14" spans="2:5" x14ac:dyDescent="0.25">
      <c r="B14" s="8"/>
      <c r="C14" s="7"/>
      <c r="D14" s="9">
        <f>SUM(D8:D13)</f>
        <v>222580839</v>
      </c>
      <c r="E14" s="10">
        <f>SUM(E8:E13)</f>
        <v>119108049</v>
      </c>
    </row>
    <row r="15" spans="2:5" x14ac:dyDescent="0.25">
      <c r="B15" s="8" t="s">
        <v>5</v>
      </c>
      <c r="C15" s="7"/>
      <c r="D15" s="6"/>
      <c r="E15" s="10"/>
    </row>
    <row r="16" spans="2:5" x14ac:dyDescent="0.25">
      <c r="B16" s="6" t="s">
        <v>15</v>
      </c>
      <c r="C16" s="7"/>
      <c r="D16" s="6"/>
      <c r="E16" s="10"/>
    </row>
    <row r="17" spans="2:5" ht="25.5" x14ac:dyDescent="0.25">
      <c r="B17" s="8" t="s">
        <v>16</v>
      </c>
      <c r="C17" s="7"/>
      <c r="D17" s="9">
        <v>1053</v>
      </c>
      <c r="E17" s="10"/>
    </row>
    <row r="18" spans="2:5" ht="25.5" x14ac:dyDescent="0.25">
      <c r="B18" s="8" t="s">
        <v>17</v>
      </c>
      <c r="C18" s="7"/>
      <c r="D18" s="9">
        <v>225203</v>
      </c>
      <c r="E18" s="10">
        <v>8916</v>
      </c>
    </row>
    <row r="19" spans="2:5" ht="25.5" x14ac:dyDescent="0.25">
      <c r="B19" s="8" t="s">
        <v>18</v>
      </c>
      <c r="C19" s="7">
        <v>6</v>
      </c>
      <c r="D19" s="9">
        <v>61324951</v>
      </c>
      <c r="E19" s="10">
        <v>48767308</v>
      </c>
    </row>
    <row r="20" spans="2:5" x14ac:dyDescent="0.25">
      <c r="B20" s="6"/>
      <c r="C20" s="11"/>
      <c r="D20" s="9">
        <f>SUM(D17:D19)</f>
        <v>61551207</v>
      </c>
      <c r="E20" s="10">
        <f>SUM(E18:E19)</f>
        <v>48776224</v>
      </c>
    </row>
    <row r="21" spans="2:5" x14ac:dyDescent="0.25">
      <c r="B21" s="6" t="s">
        <v>19</v>
      </c>
      <c r="C21" s="11"/>
      <c r="D21" s="9">
        <f>D14+D20</f>
        <v>284132046</v>
      </c>
      <c r="E21" s="10">
        <f>E14+E20</f>
        <v>167884273</v>
      </c>
    </row>
    <row r="22" spans="2:5" x14ac:dyDescent="0.25">
      <c r="B22" s="6" t="s">
        <v>5</v>
      </c>
      <c r="C22" s="11"/>
      <c r="D22" s="6"/>
      <c r="E22" s="10"/>
    </row>
    <row r="23" spans="2:5" ht="25.5" x14ac:dyDescent="0.25">
      <c r="B23" s="6" t="s">
        <v>20</v>
      </c>
      <c r="C23" s="11"/>
      <c r="D23" s="6"/>
      <c r="E23" s="10"/>
    </row>
    <row r="24" spans="2:5" x14ac:dyDescent="0.25">
      <c r="B24" s="6" t="s">
        <v>21</v>
      </c>
      <c r="C24" s="11"/>
      <c r="D24" s="6"/>
      <c r="E24" s="10"/>
    </row>
    <row r="25" spans="2:5" x14ac:dyDescent="0.25">
      <c r="B25" s="8" t="s">
        <v>22</v>
      </c>
      <c r="C25" s="7">
        <v>7</v>
      </c>
      <c r="D25" s="9">
        <v>84911556</v>
      </c>
      <c r="E25" s="10">
        <v>84911556</v>
      </c>
    </row>
    <row r="26" spans="2:5" ht="25.5" x14ac:dyDescent="0.25">
      <c r="B26" s="8" t="s">
        <v>23</v>
      </c>
      <c r="C26" s="7"/>
      <c r="D26" s="9">
        <v>68597</v>
      </c>
      <c r="E26" s="10">
        <v>68597</v>
      </c>
    </row>
    <row r="27" spans="2:5" x14ac:dyDescent="0.25">
      <c r="B27" s="8" t="s">
        <v>24</v>
      </c>
      <c r="C27" s="7"/>
      <c r="D27" s="9">
        <v>-4999130</v>
      </c>
      <c r="E27" s="10">
        <v>-4304435</v>
      </c>
    </row>
    <row r="28" spans="2:5" x14ac:dyDescent="0.25">
      <c r="B28" s="6" t="s">
        <v>25</v>
      </c>
      <c r="C28" s="7"/>
      <c r="D28" s="9">
        <f>SUM(D25:D27)</f>
        <v>79981023</v>
      </c>
      <c r="E28" s="10">
        <f>SUM(E25:E27)</f>
        <v>80675718</v>
      </c>
    </row>
    <row r="29" spans="2:5" x14ac:dyDescent="0.25">
      <c r="B29" s="8" t="s">
        <v>5</v>
      </c>
      <c r="C29" s="7"/>
      <c r="D29" s="6"/>
      <c r="E29" s="10"/>
    </row>
    <row r="30" spans="2:5" ht="25.5" x14ac:dyDescent="0.25">
      <c r="B30" s="6" t="s">
        <v>26</v>
      </c>
      <c r="C30" s="7"/>
      <c r="D30" s="6"/>
      <c r="E30" s="10"/>
    </row>
    <row r="31" spans="2:5" ht="25.5" x14ac:dyDescent="0.25">
      <c r="B31" s="8" t="s">
        <v>27</v>
      </c>
      <c r="C31" s="7">
        <v>8</v>
      </c>
      <c r="D31" s="9">
        <v>196296875</v>
      </c>
      <c r="E31" s="10">
        <v>85425000</v>
      </c>
    </row>
    <row r="32" spans="2:5" ht="38.25" x14ac:dyDescent="0.25">
      <c r="B32" s="8" t="s">
        <v>28</v>
      </c>
      <c r="C32" s="7">
        <v>10</v>
      </c>
      <c r="D32" s="9">
        <v>5883241</v>
      </c>
      <c r="E32" s="10"/>
    </row>
    <row r="33" spans="2:5" x14ac:dyDescent="0.25">
      <c r="B33" s="6"/>
      <c r="C33" s="7"/>
      <c r="D33" s="9">
        <f>SUM(D31:D32)</f>
        <v>202180116</v>
      </c>
      <c r="E33" s="10">
        <f>SUM(E31:E32)</f>
        <v>85425000</v>
      </c>
    </row>
    <row r="34" spans="2:5" x14ac:dyDescent="0.25">
      <c r="B34" s="8"/>
      <c r="C34" s="7"/>
      <c r="D34" s="6"/>
      <c r="E34" s="8"/>
    </row>
    <row r="35" spans="2:5" ht="25.5" x14ac:dyDescent="0.25">
      <c r="B35" s="6" t="s">
        <v>94</v>
      </c>
      <c r="C35" s="7"/>
      <c r="D35" s="6"/>
      <c r="E35" s="8"/>
    </row>
    <row r="36" spans="2:5" x14ac:dyDescent="0.25">
      <c r="B36" s="8" t="s">
        <v>29</v>
      </c>
      <c r="C36" s="7"/>
      <c r="D36" s="9"/>
      <c r="E36" s="10">
        <v>110000</v>
      </c>
    </row>
    <row r="37" spans="2:5" ht="25.5" x14ac:dyDescent="0.25">
      <c r="B37" s="8" t="s">
        <v>30</v>
      </c>
      <c r="C37" s="7">
        <v>9</v>
      </c>
      <c r="D37" s="9">
        <v>1869974</v>
      </c>
      <c r="E37" s="10">
        <v>1641535</v>
      </c>
    </row>
    <row r="38" spans="2:5" x14ac:dyDescent="0.25">
      <c r="B38" s="8" t="s">
        <v>31</v>
      </c>
      <c r="C38" s="7"/>
      <c r="D38" s="9">
        <v>20581</v>
      </c>
      <c r="E38" s="10">
        <v>11311</v>
      </c>
    </row>
    <row r="39" spans="2:5" ht="25.5" x14ac:dyDescent="0.25">
      <c r="B39" s="8" t="s">
        <v>32</v>
      </c>
      <c r="C39" s="7"/>
      <c r="D39" s="9">
        <v>80352</v>
      </c>
      <c r="E39" s="10">
        <v>20709</v>
      </c>
    </row>
    <row r="40" spans="2:5" x14ac:dyDescent="0.25">
      <c r="B40" s="6"/>
      <c r="C40" s="11"/>
      <c r="D40" s="9">
        <f>SUM(D37:D39)</f>
        <v>1970907</v>
      </c>
      <c r="E40" s="10">
        <f>SUM(E36:E39)</f>
        <v>1783555</v>
      </c>
    </row>
    <row r="41" spans="2:5" ht="25.5" x14ac:dyDescent="0.25">
      <c r="B41" s="6" t="s">
        <v>33</v>
      </c>
      <c r="C41" s="11"/>
      <c r="D41" s="9">
        <f>D28+D33+D40</f>
        <v>284132046</v>
      </c>
      <c r="E41" s="10">
        <f>E28+E33+E40</f>
        <v>167884273</v>
      </c>
    </row>
    <row r="42" spans="2:5" ht="25.5" x14ac:dyDescent="0.25">
      <c r="B42" s="12" t="s">
        <v>85</v>
      </c>
      <c r="C42" s="13"/>
      <c r="D42" s="14">
        <v>1884</v>
      </c>
      <c r="E42" s="15">
        <v>1900</v>
      </c>
    </row>
    <row r="43" spans="2:5" x14ac:dyDescent="0.25">
      <c r="B43" s="16"/>
      <c r="C43" s="17"/>
      <c r="D43" s="18"/>
      <c r="E43" s="19"/>
    </row>
    <row r="44" spans="2:5" x14ac:dyDescent="0.25">
      <c r="B44" s="1" t="s">
        <v>80</v>
      </c>
      <c r="C44" s="20"/>
      <c r="D44" s="20"/>
      <c r="E44" s="40"/>
    </row>
    <row r="45" spans="2:5" ht="15.75" thickBot="1" x14ac:dyDescent="0.3">
      <c r="B45" s="1" t="s">
        <v>81</v>
      </c>
      <c r="C45" s="20"/>
      <c r="D45" s="20"/>
      <c r="E45" s="41"/>
    </row>
    <row r="46" spans="2:5" x14ac:dyDescent="0.25">
      <c r="B46" s="1"/>
      <c r="C46" s="20"/>
      <c r="D46" s="20"/>
      <c r="E46" s="2" t="s">
        <v>82</v>
      </c>
    </row>
    <row r="47" spans="2:5" ht="15.75" thickBot="1" x14ac:dyDescent="0.3">
      <c r="B47" s="1" t="s">
        <v>83</v>
      </c>
      <c r="C47" s="20"/>
      <c r="D47" s="20"/>
      <c r="E47" s="21"/>
    </row>
    <row r="48" spans="2:5" x14ac:dyDescent="0.25">
      <c r="B48" s="1"/>
      <c r="C48" s="20"/>
      <c r="D48" s="20"/>
      <c r="E48" s="2" t="s">
        <v>84</v>
      </c>
    </row>
  </sheetData>
  <mergeCells count="5">
    <mergeCell ref="B4:B5"/>
    <mergeCell ref="C4:C5"/>
    <mergeCell ref="B2:E2"/>
    <mergeCell ref="B3:E3"/>
    <mergeCell ref="E44:E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46D1-9903-4142-9DC3-FCC546EDA83C}">
  <dimension ref="B2:E26"/>
  <sheetViews>
    <sheetView workbookViewId="0">
      <selection activeCell="F18" sqref="F18"/>
    </sheetView>
  </sheetViews>
  <sheetFormatPr defaultColWidth="11.140625" defaultRowHeight="15" x14ac:dyDescent="0.25"/>
  <cols>
    <col min="2" max="3" width="18.85546875" customWidth="1"/>
    <col min="4" max="4" width="14.85546875" bestFit="1" customWidth="1"/>
    <col min="5" max="5" width="14.42578125" customWidth="1"/>
  </cols>
  <sheetData>
    <row r="2" spans="2:5" x14ac:dyDescent="0.25">
      <c r="B2" s="39" t="s">
        <v>35</v>
      </c>
      <c r="C2" s="39"/>
      <c r="D2" s="39"/>
      <c r="E2" s="39"/>
    </row>
    <row r="3" spans="2:5" x14ac:dyDescent="0.25">
      <c r="B3" s="39" t="s">
        <v>87</v>
      </c>
      <c r="C3" s="39"/>
      <c r="D3" s="39"/>
      <c r="E3" s="39"/>
    </row>
    <row r="4" spans="2:5" ht="15" customHeight="1" x14ac:dyDescent="0.25">
      <c r="B4" s="37"/>
      <c r="C4" s="38" t="s">
        <v>1</v>
      </c>
      <c r="D4" s="38" t="s">
        <v>92</v>
      </c>
      <c r="E4" s="38"/>
    </row>
    <row r="5" spans="2:5" ht="27.75" customHeight="1" x14ac:dyDescent="0.25">
      <c r="B5" s="37"/>
      <c r="C5" s="38"/>
      <c r="D5" s="38" t="s">
        <v>91</v>
      </c>
      <c r="E5" s="38"/>
    </row>
    <row r="6" spans="2:5" x14ac:dyDescent="0.25">
      <c r="B6" s="22"/>
      <c r="C6" s="38"/>
      <c r="D6" s="4" t="s">
        <v>36</v>
      </c>
      <c r="E6" s="5" t="s">
        <v>37</v>
      </c>
    </row>
    <row r="7" spans="2:5" x14ac:dyDescent="0.25">
      <c r="B7" s="22" t="s">
        <v>0</v>
      </c>
      <c r="C7" s="38"/>
      <c r="D7" s="38" t="s">
        <v>38</v>
      </c>
      <c r="E7" s="38"/>
    </row>
    <row r="8" spans="2:5" ht="38.25" x14ac:dyDescent="0.25">
      <c r="B8" s="8" t="s">
        <v>39</v>
      </c>
      <c r="C8" s="7"/>
      <c r="D8" s="9">
        <v>-261450</v>
      </c>
      <c r="E8" s="10">
        <v>-26274</v>
      </c>
    </row>
    <row r="9" spans="2:5" ht="38.25" x14ac:dyDescent="0.25">
      <c r="B9" s="8" t="s">
        <v>40</v>
      </c>
      <c r="C9" s="7"/>
      <c r="D9" s="9">
        <v>-111254</v>
      </c>
      <c r="E9" s="10"/>
    </row>
    <row r="10" spans="2:5" ht="38.25" x14ac:dyDescent="0.25">
      <c r="B10" s="6" t="s">
        <v>41</v>
      </c>
      <c r="C10" s="7"/>
      <c r="D10" s="9">
        <f>SUM(D8:D9)</f>
        <v>-372704</v>
      </c>
      <c r="E10" s="10">
        <f>SUM(E8:E9)</f>
        <v>-26274</v>
      </c>
    </row>
    <row r="11" spans="2:5" x14ac:dyDescent="0.25">
      <c r="B11" s="6" t="s">
        <v>5</v>
      </c>
      <c r="C11" s="7"/>
      <c r="D11" s="9"/>
      <c r="E11" s="10"/>
    </row>
    <row r="12" spans="2:5" ht="25.5" x14ac:dyDescent="0.25">
      <c r="B12" s="8" t="s">
        <v>42</v>
      </c>
      <c r="C12" s="7"/>
      <c r="D12" s="9">
        <v>468</v>
      </c>
      <c r="E12" s="10"/>
    </row>
    <row r="13" spans="2:5" x14ac:dyDescent="0.25">
      <c r="B13" s="8" t="s">
        <v>43</v>
      </c>
      <c r="C13" s="7"/>
      <c r="D13" s="9">
        <v>66738</v>
      </c>
      <c r="E13" s="10"/>
    </row>
    <row r="14" spans="2:5" x14ac:dyDescent="0.25">
      <c r="B14" s="8" t="s">
        <v>44</v>
      </c>
      <c r="C14" s="7"/>
      <c r="D14" s="9">
        <v>-389197</v>
      </c>
      <c r="E14" s="10">
        <v>-16919</v>
      </c>
    </row>
    <row r="15" spans="2:5" ht="25.5" x14ac:dyDescent="0.25">
      <c r="B15" s="6" t="s">
        <v>45</v>
      </c>
      <c r="C15" s="7"/>
      <c r="D15" s="9">
        <f>SUM(D12:D14)+D10</f>
        <v>-694695</v>
      </c>
      <c r="E15" s="10">
        <f>SUM(E12:E14)+E10</f>
        <v>-43193</v>
      </c>
    </row>
    <row r="16" spans="2:5" x14ac:dyDescent="0.25">
      <c r="B16" s="6" t="s">
        <v>5</v>
      </c>
      <c r="C16" s="7"/>
      <c r="D16" s="9"/>
      <c r="E16" s="10"/>
    </row>
    <row r="17" spans="2:5" ht="25.5" x14ac:dyDescent="0.25">
      <c r="B17" s="8" t="s">
        <v>46</v>
      </c>
      <c r="C17" s="7"/>
      <c r="D17" s="9"/>
      <c r="E17" s="10"/>
    </row>
    <row r="18" spans="2:5" ht="25.5" x14ac:dyDescent="0.25">
      <c r="B18" s="6" t="s">
        <v>47</v>
      </c>
      <c r="C18" s="7"/>
      <c r="D18" s="9">
        <f>D15</f>
        <v>-694695</v>
      </c>
      <c r="E18" s="10">
        <f>E15</f>
        <v>-43193</v>
      </c>
    </row>
    <row r="19" spans="2:5" ht="38.25" x14ac:dyDescent="0.25">
      <c r="B19" s="6" t="s">
        <v>48</v>
      </c>
      <c r="C19" s="11"/>
      <c r="D19" s="9">
        <f>D18</f>
        <v>-694695</v>
      </c>
      <c r="E19" s="10">
        <f>E18</f>
        <v>-43193</v>
      </c>
    </row>
    <row r="20" spans="2:5" ht="25.5" x14ac:dyDescent="0.25">
      <c r="B20" s="12" t="s">
        <v>86</v>
      </c>
      <c r="C20" s="13"/>
      <c r="D20" s="14">
        <v>-7</v>
      </c>
      <c r="E20" s="15">
        <v>-10</v>
      </c>
    </row>
    <row r="21" spans="2:5" x14ac:dyDescent="0.25">
      <c r="B21" s="16"/>
      <c r="C21" s="17"/>
      <c r="D21" s="18"/>
      <c r="E21" s="19"/>
    </row>
    <row r="22" spans="2:5" ht="25.5" x14ac:dyDescent="0.25">
      <c r="B22" s="1" t="s">
        <v>80</v>
      </c>
      <c r="C22" s="20"/>
      <c r="D22" s="20"/>
      <c r="E22" s="40"/>
    </row>
    <row r="23" spans="2:5" ht="26.25" thickBot="1" x14ac:dyDescent="0.3">
      <c r="B23" s="1" t="s">
        <v>81</v>
      </c>
      <c r="C23" s="20"/>
      <c r="D23" s="20"/>
      <c r="E23" s="41"/>
    </row>
    <row r="24" spans="2:5" x14ac:dyDescent="0.25">
      <c r="B24" s="1"/>
      <c r="C24" s="20"/>
      <c r="D24" s="20"/>
      <c r="E24" s="2" t="s">
        <v>82</v>
      </c>
    </row>
    <row r="25" spans="2:5" ht="15.75" thickBot="1" x14ac:dyDescent="0.3">
      <c r="B25" s="1" t="s">
        <v>83</v>
      </c>
      <c r="C25" s="20"/>
      <c r="D25" s="20"/>
      <c r="E25" s="21"/>
    </row>
    <row r="26" spans="2:5" x14ac:dyDescent="0.25">
      <c r="B26" s="1"/>
      <c r="C26" s="20"/>
      <c r="D26" s="20"/>
      <c r="E26" s="2" t="s">
        <v>84</v>
      </c>
    </row>
  </sheetData>
  <mergeCells count="8">
    <mergeCell ref="B2:E2"/>
    <mergeCell ref="B3:E3"/>
    <mergeCell ref="E22:E23"/>
    <mergeCell ref="B4:B5"/>
    <mergeCell ref="C4:C7"/>
    <mergeCell ref="D4:E4"/>
    <mergeCell ref="D5:E5"/>
    <mergeCell ref="D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0C10D-7078-481F-BC31-A5DEB47D7ECE}">
  <sheetPr>
    <pageSetUpPr fitToPage="1"/>
  </sheetPr>
  <dimension ref="B2:H40"/>
  <sheetViews>
    <sheetView tabSelected="1" workbookViewId="0">
      <selection activeCell="F37" sqref="F37"/>
    </sheetView>
  </sheetViews>
  <sheetFormatPr defaultRowHeight="15" x14ac:dyDescent="0.25"/>
  <cols>
    <col min="2" max="2" width="18.42578125" customWidth="1"/>
    <col min="3" max="3" width="12.42578125" customWidth="1"/>
    <col min="4" max="4" width="19" customWidth="1"/>
    <col min="5" max="5" width="4.42578125" hidden="1" customWidth="1"/>
    <col min="6" max="6" width="23.85546875" customWidth="1"/>
    <col min="8" max="8" width="13.140625" bestFit="1" customWidth="1"/>
  </cols>
  <sheetData>
    <row r="2" spans="2:8" x14ac:dyDescent="0.25">
      <c r="B2" s="39" t="s">
        <v>72</v>
      </c>
      <c r="C2" s="39"/>
      <c r="D2" s="39"/>
      <c r="E2" s="39"/>
      <c r="F2" s="39"/>
    </row>
    <row r="3" spans="2:8" x14ac:dyDescent="0.25">
      <c r="B3" s="39" t="s">
        <v>87</v>
      </c>
      <c r="C3" s="39"/>
      <c r="D3" s="39"/>
      <c r="E3" s="39"/>
      <c r="F3" s="39"/>
    </row>
    <row r="4" spans="2:8" x14ac:dyDescent="0.25">
      <c r="B4" s="44"/>
      <c r="C4" s="45"/>
      <c r="D4" s="38" t="s">
        <v>92</v>
      </c>
      <c r="E4" s="38"/>
      <c r="F4" s="38"/>
    </row>
    <row r="5" spans="2:8" x14ac:dyDescent="0.25">
      <c r="B5" s="44"/>
      <c r="C5" s="45"/>
      <c r="D5" s="38" t="s">
        <v>89</v>
      </c>
      <c r="E5" s="38"/>
      <c r="F5" s="38"/>
    </row>
    <row r="6" spans="2:8" x14ac:dyDescent="0.25">
      <c r="B6" s="23" t="s">
        <v>0</v>
      </c>
      <c r="C6" s="24" t="s">
        <v>1</v>
      </c>
      <c r="D6" s="25" t="s">
        <v>49</v>
      </c>
      <c r="E6" s="46" t="s">
        <v>50</v>
      </c>
      <c r="F6" s="46"/>
    </row>
    <row r="7" spans="2:8" x14ac:dyDescent="0.25">
      <c r="B7" s="23" t="s">
        <v>5</v>
      </c>
      <c r="C7" s="24"/>
      <c r="D7" s="26"/>
      <c r="E7" s="43"/>
      <c r="F7" s="43"/>
    </row>
    <row r="8" spans="2:8" ht="38.25" x14ac:dyDescent="0.25">
      <c r="B8" s="6" t="s">
        <v>51</v>
      </c>
      <c r="C8" s="24"/>
      <c r="D8" s="26"/>
      <c r="E8" s="43"/>
      <c r="F8" s="43"/>
    </row>
    <row r="9" spans="2:8" ht="38.25" x14ac:dyDescent="0.25">
      <c r="B9" s="27" t="s">
        <v>52</v>
      </c>
      <c r="C9" s="24"/>
      <c r="D9" s="9">
        <v>2460722</v>
      </c>
      <c r="E9" s="28"/>
      <c r="F9" s="10">
        <v>438</v>
      </c>
    </row>
    <row r="10" spans="2:8" x14ac:dyDescent="0.25">
      <c r="B10" s="27" t="s">
        <v>53</v>
      </c>
      <c r="C10" s="24"/>
      <c r="D10" s="9">
        <v>480</v>
      </c>
      <c r="E10" s="28"/>
      <c r="F10" s="10">
        <v>201</v>
      </c>
    </row>
    <row r="11" spans="2:8" ht="38.25" x14ac:dyDescent="0.25">
      <c r="B11" s="27" t="s">
        <v>54</v>
      </c>
      <c r="C11" s="24"/>
      <c r="D11" s="9">
        <v>-612238</v>
      </c>
      <c r="E11" s="28"/>
      <c r="F11" s="10">
        <v>-3194</v>
      </c>
    </row>
    <row r="12" spans="2:8" ht="25.5" x14ac:dyDescent="0.25">
      <c r="B12" s="27" t="s">
        <v>55</v>
      </c>
      <c r="C12" s="24"/>
      <c r="D12" s="9">
        <v>-324963</v>
      </c>
      <c r="E12" s="28"/>
      <c r="F12" s="10">
        <v>-20324</v>
      </c>
    </row>
    <row r="13" spans="2:8" ht="51" x14ac:dyDescent="0.25">
      <c r="B13" s="27" t="s">
        <v>56</v>
      </c>
      <c r="C13" s="24"/>
      <c r="D13" s="9">
        <v>-69154</v>
      </c>
      <c r="E13" s="28"/>
      <c r="F13" s="10">
        <v>-6552</v>
      </c>
    </row>
    <row r="14" spans="2:8" ht="38.25" x14ac:dyDescent="0.25">
      <c r="B14" s="8" t="s">
        <v>57</v>
      </c>
      <c r="C14" s="24"/>
      <c r="D14" s="9">
        <v>-40917</v>
      </c>
      <c r="E14" s="28"/>
      <c r="F14" s="29" t="s">
        <v>11</v>
      </c>
    </row>
    <row r="15" spans="2:8" ht="25.5" x14ac:dyDescent="0.25">
      <c r="B15" s="8" t="s">
        <v>58</v>
      </c>
      <c r="C15" s="24"/>
      <c r="D15" s="42" t="s">
        <v>11</v>
      </c>
      <c r="E15" s="42"/>
      <c r="F15" s="10">
        <v>-122842</v>
      </c>
    </row>
    <row r="16" spans="2:8" x14ac:dyDescent="0.25">
      <c r="B16" s="8" t="s">
        <v>59</v>
      </c>
      <c r="C16" s="24"/>
      <c r="D16" s="9">
        <v>-379231</v>
      </c>
      <c r="E16" s="28"/>
      <c r="F16" s="29" t="s">
        <v>11</v>
      </c>
      <c r="H16" s="3"/>
    </row>
    <row r="17" spans="2:8" ht="51" x14ac:dyDescent="0.25">
      <c r="B17" s="6" t="s">
        <v>60</v>
      </c>
      <c r="C17" s="24"/>
      <c r="D17" s="9">
        <f>SUM(D9:E16)</f>
        <v>1034699</v>
      </c>
      <c r="E17" s="28"/>
      <c r="F17" s="10">
        <f>SUM(F9:F16)</f>
        <v>-152273</v>
      </c>
      <c r="H17" s="3"/>
    </row>
    <row r="18" spans="2:8" x14ac:dyDescent="0.25">
      <c r="B18" s="8" t="s">
        <v>5</v>
      </c>
      <c r="C18" s="11"/>
      <c r="D18" s="42"/>
      <c r="E18" s="42"/>
      <c r="F18" s="29"/>
    </row>
    <row r="19" spans="2:8" ht="38.25" x14ac:dyDescent="0.25">
      <c r="B19" s="6" t="s">
        <v>61</v>
      </c>
      <c r="C19" s="11"/>
      <c r="D19" s="42"/>
      <c r="E19" s="42"/>
      <c r="F19" s="29"/>
    </row>
    <row r="20" spans="2:8" ht="25.5" x14ac:dyDescent="0.25">
      <c r="B20" s="8" t="s">
        <v>62</v>
      </c>
      <c r="C20" s="7"/>
      <c r="D20" s="9">
        <v>-90355958</v>
      </c>
      <c r="E20" s="28"/>
      <c r="F20" s="29" t="s">
        <v>11</v>
      </c>
    </row>
    <row r="21" spans="2:8" ht="38.25" x14ac:dyDescent="0.25">
      <c r="B21" s="8" t="s">
        <v>63</v>
      </c>
      <c r="C21" s="7"/>
      <c r="D21" s="9">
        <v>-11098</v>
      </c>
      <c r="E21" s="28"/>
      <c r="F21" s="29" t="s">
        <v>11</v>
      </c>
    </row>
    <row r="22" spans="2:8" ht="63.75" x14ac:dyDescent="0.25">
      <c r="B22" s="6" t="s">
        <v>64</v>
      </c>
      <c r="C22" s="11"/>
      <c r="D22" s="9">
        <f>SUM(D20:D21)</f>
        <v>-90367056</v>
      </c>
      <c r="E22" s="28"/>
      <c r="F22" s="29">
        <f>SUM(F20:F21)</f>
        <v>0</v>
      </c>
    </row>
    <row r="23" spans="2:8" x14ac:dyDescent="0.25">
      <c r="B23" s="8" t="s">
        <v>5</v>
      </c>
      <c r="C23" s="11"/>
      <c r="D23" s="42"/>
      <c r="E23" s="42"/>
      <c r="F23" s="29"/>
    </row>
    <row r="24" spans="2:8" ht="38.25" x14ac:dyDescent="0.25">
      <c r="B24" s="6" t="s">
        <v>65</v>
      </c>
      <c r="C24" s="11"/>
      <c r="D24" s="42"/>
      <c r="E24" s="42"/>
      <c r="F24" s="29"/>
    </row>
    <row r="25" spans="2:8" ht="25.5" x14ac:dyDescent="0.25">
      <c r="B25" s="8" t="s">
        <v>66</v>
      </c>
      <c r="C25" s="11"/>
      <c r="D25" s="42" t="s">
        <v>11</v>
      </c>
      <c r="E25" s="42"/>
      <c r="F25" s="10">
        <v>575592</v>
      </c>
    </row>
    <row r="26" spans="2:8" x14ac:dyDescent="0.25">
      <c r="B26" s="8" t="s">
        <v>67</v>
      </c>
      <c r="C26" s="11"/>
      <c r="D26" s="42">
        <v>-110000</v>
      </c>
      <c r="E26" s="42"/>
      <c r="F26" s="10">
        <v>-458728</v>
      </c>
    </row>
    <row r="27" spans="2:8" x14ac:dyDescent="0.25">
      <c r="B27" s="8" t="s">
        <v>93</v>
      </c>
      <c r="C27" s="11"/>
      <c r="D27" s="42">
        <v>102000000</v>
      </c>
      <c r="E27" s="42"/>
      <c r="F27" s="10">
        <v>110000</v>
      </c>
    </row>
    <row r="28" spans="2:8" ht="63.75" x14ac:dyDescent="0.25">
      <c r="B28" s="6" t="s">
        <v>68</v>
      </c>
      <c r="C28" s="11"/>
      <c r="D28" s="9">
        <f>SUM(D26:E27)</f>
        <v>101890000</v>
      </c>
      <c r="E28" s="13"/>
      <c r="F28" s="10">
        <v>226864</v>
      </c>
    </row>
    <row r="29" spans="2:8" ht="38.25" x14ac:dyDescent="0.25">
      <c r="B29" s="6" t="s">
        <v>69</v>
      </c>
      <c r="C29" s="11"/>
      <c r="D29" s="9">
        <v>12557643</v>
      </c>
      <c r="E29" s="28"/>
      <c r="F29" s="10">
        <v>-74591</v>
      </c>
    </row>
    <row r="30" spans="2:8" x14ac:dyDescent="0.25">
      <c r="B30" s="8"/>
      <c r="C30" s="11"/>
      <c r="D30" s="42"/>
      <c r="E30" s="42"/>
      <c r="F30" s="29"/>
    </row>
    <row r="31" spans="2:8" ht="38.25" x14ac:dyDescent="0.25">
      <c r="B31" s="8" t="s">
        <v>70</v>
      </c>
      <c r="C31" s="7">
        <v>6</v>
      </c>
      <c r="D31" s="9">
        <v>48767308</v>
      </c>
      <c r="E31" s="28"/>
      <c r="F31" s="10">
        <v>33861</v>
      </c>
    </row>
    <row r="32" spans="2:8" ht="38.25" x14ac:dyDescent="0.25">
      <c r="B32" s="6" t="s">
        <v>71</v>
      </c>
      <c r="C32" s="7"/>
      <c r="D32" s="9">
        <v>61324951</v>
      </c>
      <c r="E32" s="28"/>
      <c r="F32" s="10">
        <v>108452</v>
      </c>
    </row>
    <row r="33" spans="2:6" x14ac:dyDescent="0.25">
      <c r="B33" s="30"/>
      <c r="C33" s="30"/>
      <c r="D33" s="30"/>
      <c r="E33" s="30"/>
      <c r="F33" s="30"/>
    </row>
    <row r="34" spans="2:6" x14ac:dyDescent="0.25">
      <c r="B34" s="31"/>
      <c r="C34" s="30"/>
      <c r="D34" s="32"/>
      <c r="E34" s="30"/>
      <c r="F34" s="33"/>
    </row>
    <row r="35" spans="2:6" ht="25.5" x14ac:dyDescent="0.25">
      <c r="B35" s="1" t="s">
        <v>80</v>
      </c>
      <c r="C35" s="20"/>
      <c r="D35" s="20"/>
      <c r="E35" s="40"/>
      <c r="F35" s="40"/>
    </row>
    <row r="36" spans="2:6" ht="26.25" thickBot="1" x14ac:dyDescent="0.3">
      <c r="B36" s="1" t="s">
        <v>81</v>
      </c>
      <c r="C36" s="20"/>
      <c r="D36" s="20"/>
      <c r="E36" s="41"/>
      <c r="F36" s="41"/>
    </row>
    <row r="37" spans="2:6" ht="63.75" x14ac:dyDescent="0.25">
      <c r="B37" s="1"/>
      <c r="C37" s="20"/>
      <c r="D37" s="20"/>
      <c r="E37" s="2" t="s">
        <v>82</v>
      </c>
      <c r="F37" s="2" t="s">
        <v>82</v>
      </c>
    </row>
    <row r="38" spans="2:6" x14ac:dyDescent="0.25">
      <c r="B38" s="1"/>
      <c r="C38" s="20"/>
      <c r="D38" s="20"/>
      <c r="E38" s="34"/>
      <c r="F38" s="34"/>
    </row>
    <row r="39" spans="2:6" ht="15.75" thickBot="1" x14ac:dyDescent="0.3">
      <c r="B39" s="1" t="s">
        <v>83</v>
      </c>
      <c r="C39" s="20"/>
      <c r="D39" s="20"/>
      <c r="E39" s="21"/>
      <c r="F39" s="2" t="s">
        <v>84</v>
      </c>
    </row>
    <row r="40" spans="2:6" ht="63.75" x14ac:dyDescent="0.25">
      <c r="B40" s="1"/>
      <c r="E40" s="2" t="s">
        <v>84</v>
      </c>
    </row>
  </sheetData>
  <mergeCells count="20">
    <mergeCell ref="B2:F2"/>
    <mergeCell ref="B3:F3"/>
    <mergeCell ref="F35:F36"/>
    <mergeCell ref="D30:E30"/>
    <mergeCell ref="D26:E26"/>
    <mergeCell ref="D27:E27"/>
    <mergeCell ref="C4:C5"/>
    <mergeCell ref="D4:F4"/>
    <mergeCell ref="D5:F5"/>
    <mergeCell ref="E6:F6"/>
    <mergeCell ref="D24:E24"/>
    <mergeCell ref="D25:E25"/>
    <mergeCell ref="D18:E18"/>
    <mergeCell ref="D19:E19"/>
    <mergeCell ref="E35:E36"/>
    <mergeCell ref="D15:E15"/>
    <mergeCell ref="E7:F7"/>
    <mergeCell ref="E8:F8"/>
    <mergeCell ref="B4:B5"/>
    <mergeCell ref="D23:E23"/>
  </mergeCells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22424-7D3E-469A-9E71-73A1FBB83A89}">
  <dimension ref="B2:F25"/>
  <sheetViews>
    <sheetView workbookViewId="0">
      <selection activeCell="F20" sqref="F20:F21"/>
    </sheetView>
  </sheetViews>
  <sheetFormatPr defaultRowHeight="15" x14ac:dyDescent="0.25"/>
  <cols>
    <col min="2" max="2" width="16.7109375" customWidth="1"/>
    <col min="3" max="3" width="17.85546875" bestFit="1" customWidth="1"/>
    <col min="4" max="4" width="16.85546875" customWidth="1"/>
    <col min="5" max="5" width="16.5703125" bestFit="1" customWidth="1"/>
    <col min="6" max="6" width="17.85546875" bestFit="1" customWidth="1"/>
  </cols>
  <sheetData>
    <row r="2" spans="2:6" x14ac:dyDescent="0.25">
      <c r="B2" s="47" t="s">
        <v>79</v>
      </c>
      <c r="C2" s="47"/>
      <c r="D2" s="47"/>
      <c r="E2" s="47"/>
      <c r="F2" s="47"/>
    </row>
    <row r="3" spans="2:6" x14ac:dyDescent="0.25">
      <c r="B3" s="48" t="s">
        <v>87</v>
      </c>
      <c r="C3" s="48"/>
      <c r="D3" s="48"/>
      <c r="E3" s="48"/>
      <c r="F3" s="48"/>
    </row>
    <row r="4" spans="2:6" ht="38.25" x14ac:dyDescent="0.25">
      <c r="B4" s="23" t="s">
        <v>0</v>
      </c>
      <c r="C4" s="4" t="s">
        <v>73</v>
      </c>
      <c r="D4" s="4" t="s">
        <v>74</v>
      </c>
      <c r="E4" s="4" t="s">
        <v>24</v>
      </c>
      <c r="F4" s="4" t="s">
        <v>75</v>
      </c>
    </row>
    <row r="5" spans="2:6" x14ac:dyDescent="0.25">
      <c r="B5" s="23" t="s">
        <v>5</v>
      </c>
      <c r="C5" s="8"/>
      <c r="D5" s="8"/>
      <c r="E5" s="8"/>
      <c r="F5" s="8"/>
    </row>
    <row r="6" spans="2:6" ht="25.5" x14ac:dyDescent="0.25">
      <c r="B6" s="6" t="s">
        <v>78</v>
      </c>
      <c r="C6" s="10">
        <v>4035964</v>
      </c>
      <c r="D6" s="10">
        <v>68597</v>
      </c>
      <c r="E6" s="10">
        <v>-4527528</v>
      </c>
      <c r="F6" s="10">
        <f>SUM(C6:E6)</f>
        <v>-422967</v>
      </c>
    </row>
    <row r="7" spans="2:6" x14ac:dyDescent="0.25">
      <c r="B7" s="6" t="s">
        <v>5</v>
      </c>
      <c r="C7" s="35"/>
      <c r="D7" s="35"/>
      <c r="E7" s="10"/>
      <c r="F7" s="10">
        <f t="shared" ref="F7:F18" si="0">SUM(C7:E7)</f>
        <v>0</v>
      </c>
    </row>
    <row r="8" spans="2:6" ht="25.5" x14ac:dyDescent="0.25">
      <c r="B8" s="8" t="s">
        <v>47</v>
      </c>
      <c r="C8" s="35" t="s">
        <v>11</v>
      </c>
      <c r="D8" s="35" t="s">
        <v>11</v>
      </c>
      <c r="E8" s="10">
        <v>-34878</v>
      </c>
      <c r="F8" s="10">
        <f t="shared" si="0"/>
        <v>-34878</v>
      </c>
    </row>
    <row r="9" spans="2:6" ht="25.5" x14ac:dyDescent="0.25">
      <c r="B9" s="8" t="s">
        <v>76</v>
      </c>
      <c r="C9" s="35" t="s">
        <v>11</v>
      </c>
      <c r="D9" s="35" t="s">
        <v>11</v>
      </c>
      <c r="E9" s="10">
        <v>-34878</v>
      </c>
      <c r="F9" s="10">
        <f t="shared" si="0"/>
        <v>-34878</v>
      </c>
    </row>
    <row r="10" spans="2:6" x14ac:dyDescent="0.25">
      <c r="B10" s="8"/>
      <c r="C10" s="35"/>
      <c r="D10" s="35"/>
      <c r="E10" s="10"/>
      <c r="F10" s="10">
        <f t="shared" si="0"/>
        <v>0</v>
      </c>
    </row>
    <row r="11" spans="2:6" ht="38.25" x14ac:dyDescent="0.25">
      <c r="B11" s="8" t="s">
        <v>77</v>
      </c>
      <c r="C11" s="10">
        <v>575592</v>
      </c>
      <c r="D11" s="35" t="s">
        <v>11</v>
      </c>
      <c r="E11" s="10"/>
      <c r="F11" s="10">
        <f t="shared" si="0"/>
        <v>575592</v>
      </c>
    </row>
    <row r="12" spans="2:6" ht="38.25" x14ac:dyDescent="0.25">
      <c r="B12" s="6" t="s">
        <v>90</v>
      </c>
      <c r="C12" s="10">
        <v>4611556</v>
      </c>
      <c r="D12" s="10">
        <v>68597</v>
      </c>
      <c r="E12" s="10">
        <v>-4562406</v>
      </c>
      <c r="F12" s="10">
        <f t="shared" si="0"/>
        <v>117747</v>
      </c>
    </row>
    <row r="13" spans="2:6" x14ac:dyDescent="0.25">
      <c r="B13" s="6"/>
      <c r="C13" s="35"/>
      <c r="D13" s="35"/>
      <c r="E13" s="10"/>
      <c r="F13" s="10">
        <f t="shared" si="0"/>
        <v>0</v>
      </c>
    </row>
    <row r="14" spans="2:6" ht="25.5" x14ac:dyDescent="0.25">
      <c r="B14" s="6" t="s">
        <v>78</v>
      </c>
      <c r="C14" s="9">
        <v>84911556</v>
      </c>
      <c r="D14" s="9">
        <v>68597</v>
      </c>
      <c r="E14" s="9">
        <v>-4304435</v>
      </c>
      <c r="F14" s="9">
        <f t="shared" si="0"/>
        <v>80675718</v>
      </c>
    </row>
    <row r="15" spans="2:6" x14ac:dyDescent="0.25">
      <c r="B15" s="6" t="s">
        <v>5</v>
      </c>
      <c r="C15" s="35"/>
      <c r="D15" s="35"/>
      <c r="E15" s="10"/>
      <c r="F15" s="9">
        <f t="shared" si="0"/>
        <v>0</v>
      </c>
    </row>
    <row r="16" spans="2:6" ht="25.5" x14ac:dyDescent="0.25">
      <c r="B16" s="8" t="s">
        <v>47</v>
      </c>
      <c r="C16" s="35" t="s">
        <v>11</v>
      </c>
      <c r="D16" s="36" t="s">
        <v>11</v>
      </c>
      <c r="E16" s="10">
        <v>-694695</v>
      </c>
      <c r="F16" s="9">
        <f t="shared" si="0"/>
        <v>-694695</v>
      </c>
    </row>
    <row r="17" spans="2:6" ht="25.5" x14ac:dyDescent="0.25">
      <c r="B17" s="6" t="s">
        <v>76</v>
      </c>
      <c r="C17" s="35" t="s">
        <v>11</v>
      </c>
      <c r="D17" s="36" t="s">
        <v>11</v>
      </c>
      <c r="E17" s="10">
        <v>-694695</v>
      </c>
      <c r="F17" s="9">
        <f t="shared" si="0"/>
        <v>-694695</v>
      </c>
    </row>
    <row r="18" spans="2:6" ht="38.25" x14ac:dyDescent="0.25">
      <c r="B18" s="6" t="s">
        <v>90</v>
      </c>
      <c r="C18" s="9">
        <v>84911556</v>
      </c>
      <c r="D18" s="9">
        <v>68597</v>
      </c>
      <c r="E18" s="9">
        <v>-4999130</v>
      </c>
      <c r="F18" s="9">
        <f t="shared" si="0"/>
        <v>79981023</v>
      </c>
    </row>
    <row r="19" spans="2:6" x14ac:dyDescent="0.25">
      <c r="B19" s="30"/>
      <c r="C19" s="30"/>
      <c r="D19" s="30"/>
      <c r="E19" s="30"/>
      <c r="F19" s="30"/>
    </row>
    <row r="20" spans="2:6" ht="25.5" x14ac:dyDescent="0.25">
      <c r="B20" s="1" t="s">
        <v>80</v>
      </c>
      <c r="C20" s="20"/>
      <c r="D20" s="20"/>
      <c r="E20" s="20"/>
      <c r="F20" s="40"/>
    </row>
    <row r="21" spans="2:6" ht="26.25" thickBot="1" x14ac:dyDescent="0.3">
      <c r="B21" s="1" t="s">
        <v>81</v>
      </c>
      <c r="C21" s="20"/>
      <c r="D21" s="20"/>
      <c r="E21" s="20"/>
      <c r="F21" s="41"/>
    </row>
    <row r="22" spans="2:6" x14ac:dyDescent="0.25">
      <c r="B22" s="1"/>
      <c r="C22" s="20"/>
      <c r="D22" s="20"/>
      <c r="E22" s="20"/>
      <c r="F22" s="2" t="s">
        <v>82</v>
      </c>
    </row>
    <row r="23" spans="2:6" x14ac:dyDescent="0.25">
      <c r="B23" s="1"/>
      <c r="C23" s="20"/>
      <c r="D23" s="20"/>
      <c r="E23" s="20"/>
      <c r="F23" s="34"/>
    </row>
    <row r="24" spans="2:6" ht="15.75" thickBot="1" x14ac:dyDescent="0.3">
      <c r="B24" s="1" t="s">
        <v>83</v>
      </c>
      <c r="C24" s="20"/>
      <c r="D24" s="20"/>
      <c r="E24" s="20"/>
      <c r="F24" s="21"/>
    </row>
    <row r="25" spans="2:6" x14ac:dyDescent="0.25">
      <c r="B25" s="1"/>
      <c r="C25" s="20"/>
      <c r="D25" s="20"/>
      <c r="E25" s="20"/>
      <c r="F25" s="2" t="s">
        <v>84</v>
      </c>
    </row>
  </sheetData>
  <mergeCells count="3">
    <mergeCell ref="B2:F2"/>
    <mergeCell ref="B3:F3"/>
    <mergeCell ref="F20:F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cp:lastPrinted>2019-11-05T09:49:08Z</cp:lastPrinted>
  <dcterms:created xsi:type="dcterms:W3CDTF">2019-08-05T04:17:40Z</dcterms:created>
  <dcterms:modified xsi:type="dcterms:W3CDTF">2019-11-05T10:23:14Z</dcterms:modified>
</cp:coreProperties>
</file>