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5" i="4" l="1"/>
  <c r="F10" i="4"/>
  <c r="F13" i="4" l="1"/>
  <c r="F16" i="3"/>
  <c r="E14" i="4" l="1"/>
  <c r="F14" i="4" s="1"/>
  <c r="D28" i="3"/>
  <c r="E16" i="3"/>
  <c r="D16" i="3"/>
  <c r="E8" i="2"/>
  <c r="E13" i="2" s="1"/>
  <c r="E18" i="2" s="1"/>
  <c r="D39" i="1"/>
  <c r="E18" i="1"/>
  <c r="F22" i="3" l="1"/>
  <c r="D22" i="3"/>
  <c r="F6" i="4" l="1"/>
  <c r="E29" i="3"/>
  <c r="E28" i="3"/>
  <c r="F12" i="4"/>
  <c r="F11" i="4"/>
  <c r="E9" i="4"/>
  <c r="F9" i="4" s="1"/>
  <c r="F8" i="4"/>
  <c r="F7" i="4"/>
  <c r="E24" i="3"/>
  <c r="E21" i="2"/>
  <c r="E22" i="2" s="1"/>
  <c r="D8" i="2"/>
  <c r="E39" i="1"/>
  <c r="E31" i="1"/>
  <c r="E40" i="1" s="1"/>
  <c r="D31" i="1"/>
  <c r="E26" i="1"/>
  <c r="D26" i="1"/>
  <c r="E11" i="1"/>
  <c r="E19" i="1" s="1"/>
  <c r="D11" i="1"/>
  <c r="D40" i="1" l="1"/>
  <c r="D13" i="2"/>
  <c r="D18" i="2" s="1"/>
  <c r="D21" i="2" s="1"/>
  <c r="D22" i="2" s="1"/>
  <c r="D19" i="1"/>
</calcChain>
</file>

<file path=xl/sharedStrings.xml><?xml version="1.0" encoding="utf-8"?>
<sst xmlns="http://schemas.openxmlformats.org/spreadsheetml/2006/main" count="129" uniqueCount="90">
  <si>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</si>
  <si>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</si>
  <si>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</si>
  <si>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</si>
  <si>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</si>
  <si>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</si>
  <si>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</si>
  <si>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</si>
  <si>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</si>
  <si>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</si>
  <si>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</si>
  <si>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</si>
  <si>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</si>
  <si>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</si>
  <si>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</si>
  <si>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</si>
  <si>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</si>
  <si>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</si>
  <si>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</si>
  <si>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</si>
  <si>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</si>
  <si>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</si>
  <si>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</si>
  <si>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</si>
  <si>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</si>
  <si>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</si>
  <si>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</si>
  <si>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</si>
  <si>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Главный бухгалтер</t>
  </si>
  <si>
    <t>Алтыбаева Т.К.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</si>
  <si>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</si>
  <si>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</si>
  <si>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</si>
  <si>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</si>
  <si>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</si>
  <si>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</si>
  <si>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</si>
  <si>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</si>
  <si>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</si>
  <si>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</si>
  <si>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</si>
  <si>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</si>
  <si>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</si>
  <si>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</si>
  <si>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</si>
  <si>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</si>
  <si>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</si>
  <si>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</si>
  <si>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</si>
  <si>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</si>
  <si>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</si>
  <si>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</si>
  <si>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</si>
  <si>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</si>
  <si>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</si>
  <si>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</si>
  <si>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</si>
  <si>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Акционерный капитал</t>
  </si>
  <si>
    <t>Дополни­тельный оплаченный капитал</t>
  </si>
  <si>
    <t>Итого</t>
  </si>
  <si>
    <t>−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</si>
  <si>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</si>
  <si>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</si>
  <si>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</si>
  <si>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</si>
  <si>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</si>
  <si>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</si>
  <si>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</si>
  <si>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</si>
  <si>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Чистое поступления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</si>
  <si>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</si>
  <si>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</si>
  <si>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1.138</t>
  </si>
  <si>
    <t>31 декабря 2021 года</t>
  </si>
  <si>
    <t>2022 год</t>
  </si>
  <si>
    <t>2021 год</t>
  </si>
  <si>
    <t>Чистая прибыль на акцию в тенге</t>
  </si>
  <si>
    <t>Чистое изменения денежных  средств и их эквивалентов</t>
  </si>
  <si>
    <t>На 1 января 2022 года</t>
  </si>
  <si>
    <t>ОТЧЁТ О ФИНАНСОВОМ ПОЛОЖЕНИИ АО "АстанаГаз КМГ"</t>
  </si>
  <si>
    <t>ОТЧЁТ О СОВОКУПНОМ ДОХОДЕ АО "АстанаГаз КМГ"</t>
  </si>
  <si>
    <t>ПРОМЕЖУТОЧНЫЙ ОТЧЁТ О ДВИЖЕНИИ ДЕНЕЖНЫХ СРЕДСТВ АО "АстанаГаз КМГ"</t>
  </si>
  <si>
    <t>ОТЧЁТ ОБ ИЗМЕНЕНИЯХ В КАПИТАЛЕ АО "АстанаГаз КМГ"</t>
  </si>
  <si>
    <t>Торговая дебиторская задолженность</t>
  </si>
  <si>
    <t>Председатель Правления (Генеральный директор)</t>
  </si>
  <si>
    <t>Тилеубаев К.Ш.</t>
  </si>
  <si>
    <t>По состоянию на 30 сентября 2022 года</t>
  </si>
  <si>
    <t>30 сентября 2022 года</t>
  </si>
  <si>
    <t>1.144</t>
  </si>
  <si>
    <t>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</si>
</sst>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₸_-;\-* #,##0.00\ _₸_-;_-* &quot;-&quot;??\ _₸_-;_-@_-"/>
    <numFmt numFmtId="164" formatCode="_-* #,##0.000\ _₸_-;\-* #,##0.000\ _₸_-;_-* &quot;-&quot;??\ _₸_-;_-@_-"/>
  </numFmts>
  <fonts count="1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43" fontId="10" fillId="0" borderId="0" xfId="1" applyFont="1" applyFill="1" applyBorder="1"/>
    <xf numFmtId="43" fontId="8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8" fillId="0" borderId="1" xfId="0" applyFont="1" applyBorder="1"/>
    <xf numFmtId="164" fontId="2" fillId="0" borderId="1" xfId="1" applyNumberFormat="1" applyFont="1" applyBorder="1"/>
    <xf numFmtId="43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tabSelected="1" workbookViewId="0">
      <selection activeCell="C42" sqref="C42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50" t="s">
        <v>79</v>
      </c>
      <c r="C2" s="50"/>
      <c r="D2" s="50"/>
      <c r="E2" s="50"/>
    </row>
    <row r="3" spans="2:5" x14ac:dyDescent="0.2">
      <c r="B3" s="50" t="s">
        <v>86</v>
      </c>
      <c r="C3" s="50"/>
      <c r="D3" s="50"/>
      <c r="E3" s="50"/>
    </row>
    <row r="4" spans="2:5" ht="25.5" x14ac:dyDescent="0.2">
      <c r="B4" s="1" t="s">
        <v>0</v>
      </c>
      <c r="C4" s="2" t="s">
        <v>1</v>
      </c>
      <c r="D4" s="3" t="s">
        <v>87</v>
      </c>
      <c r="E4" s="4" t="s">
        <v>73</v>
      </c>
    </row>
    <row r="5" spans="2:5" x14ac:dyDescent="0.2">
      <c r="B5" s="5" t="s">
        <v>2</v>
      </c>
      <c r="C5" s="6"/>
      <c r="D5" s="5"/>
      <c r="E5" s="7"/>
    </row>
    <row r="6" spans="2:5" x14ac:dyDescent="0.2">
      <c r="B6" s="5" t="s">
        <v>3</v>
      </c>
      <c r="C6" s="6"/>
      <c r="D6" s="5"/>
      <c r="E6" s="7"/>
    </row>
    <row r="7" spans="2:5" x14ac:dyDescent="0.2">
      <c r="B7" s="7" t="s">
        <v>4</v>
      </c>
      <c r="C7" s="6">
        <v>3</v>
      </c>
      <c r="D7" s="8">
        <v>229709711</v>
      </c>
      <c r="E7" s="9">
        <v>239322387</v>
      </c>
    </row>
    <row r="8" spans="2:5" x14ac:dyDescent="0.2">
      <c r="B8" s="7" t="s">
        <v>5</v>
      </c>
      <c r="C8" s="6"/>
      <c r="D8" s="8">
        <v>4166</v>
      </c>
      <c r="E8" s="9">
        <v>5038</v>
      </c>
    </row>
    <row r="9" spans="2:5" ht="38.25" x14ac:dyDescent="0.2">
      <c r="B9" s="7" t="s">
        <v>6</v>
      </c>
      <c r="C9" s="6"/>
      <c r="D9" s="8">
        <v>254262</v>
      </c>
      <c r="E9" s="9">
        <v>253905</v>
      </c>
    </row>
    <row r="10" spans="2:5" x14ac:dyDescent="0.2">
      <c r="B10" s="7" t="s">
        <v>7</v>
      </c>
      <c r="C10" s="6"/>
      <c r="D10" s="8">
        <v>17372182</v>
      </c>
      <c r="E10" s="9">
        <v>20401215</v>
      </c>
    </row>
    <row r="11" spans="2:5" x14ac:dyDescent="0.2">
      <c r="B11" s="7"/>
      <c r="C11" s="6"/>
      <c r="D11" s="8">
        <f>SUM(D7:D10)</f>
        <v>247340321</v>
      </c>
      <c r="E11" s="9">
        <f>SUM(E7:E10)</f>
        <v>259982545</v>
      </c>
    </row>
    <row r="12" spans="2:5" x14ac:dyDescent="0.2">
      <c r="B12" s="7" t="s">
        <v>8</v>
      </c>
      <c r="C12" s="6"/>
      <c r="D12" s="5"/>
      <c r="E12" s="9"/>
    </row>
    <row r="13" spans="2:5" x14ac:dyDescent="0.2">
      <c r="B13" s="5" t="s">
        <v>9</v>
      </c>
      <c r="C13" s="6"/>
      <c r="D13" s="5"/>
      <c r="E13" s="9"/>
    </row>
    <row r="14" spans="2:5" ht="25.5" x14ac:dyDescent="0.2">
      <c r="B14" s="7" t="s">
        <v>66</v>
      </c>
      <c r="C14" s="6"/>
      <c r="D14" s="45">
        <v>4441</v>
      </c>
      <c r="E14" s="9">
        <v>40671</v>
      </c>
    </row>
    <row r="15" spans="2:5" ht="25.5" x14ac:dyDescent="0.2">
      <c r="B15" s="7" t="s">
        <v>83</v>
      </c>
      <c r="C15" s="6">
        <v>4</v>
      </c>
      <c r="D15" s="8">
        <v>3023527</v>
      </c>
      <c r="E15" s="9">
        <v>4058085</v>
      </c>
    </row>
    <row r="16" spans="2:5" ht="25.5" x14ac:dyDescent="0.2">
      <c r="B16" s="7" t="s">
        <v>10</v>
      </c>
      <c r="C16" s="6">
        <v>5</v>
      </c>
      <c r="D16" s="8">
        <v>5572394</v>
      </c>
      <c r="E16" s="9">
        <v>676242</v>
      </c>
    </row>
    <row r="17" spans="2:5" x14ac:dyDescent="0.2">
      <c r="B17" s="7" t="s">
        <v>7</v>
      </c>
      <c r="C17" s="6"/>
      <c r="D17" s="8">
        <v>4048682</v>
      </c>
      <c r="E17" s="9">
        <v>4048682</v>
      </c>
    </row>
    <row r="18" spans="2:5" x14ac:dyDescent="0.2">
      <c r="B18" s="5"/>
      <c r="C18" s="2"/>
      <c r="D18" s="8">
        <f>SUM(D14:D17)</f>
        <v>12649044</v>
      </c>
      <c r="E18" s="8">
        <f>SUM(E14:E17)</f>
        <v>8823680</v>
      </c>
    </row>
    <row r="19" spans="2:5" x14ac:dyDescent="0.2">
      <c r="B19" s="5" t="s">
        <v>11</v>
      </c>
      <c r="C19" s="2"/>
      <c r="D19" s="8">
        <f>D11+D18</f>
        <v>259989365</v>
      </c>
      <c r="E19" s="9">
        <f>E11+E18</f>
        <v>268806225</v>
      </c>
    </row>
    <row r="20" spans="2:5" x14ac:dyDescent="0.2">
      <c r="B20" s="5" t="s">
        <v>8</v>
      </c>
      <c r="C20" s="2"/>
      <c r="D20" s="5"/>
      <c r="E20" s="9"/>
    </row>
    <row r="21" spans="2:5" ht="25.5" x14ac:dyDescent="0.2">
      <c r="B21" s="5" t="s">
        <v>12</v>
      </c>
      <c r="C21" s="2"/>
      <c r="D21" s="5"/>
      <c r="E21" s="9"/>
    </row>
    <row r="22" spans="2:5" x14ac:dyDescent="0.2">
      <c r="B22" s="5" t="s">
        <v>13</v>
      </c>
      <c r="C22" s="2"/>
      <c r="D22" s="5"/>
      <c r="E22" s="9"/>
    </row>
    <row r="23" spans="2:5" x14ac:dyDescent="0.2">
      <c r="B23" s="7" t="s">
        <v>14</v>
      </c>
      <c r="C23" s="6">
        <v>6</v>
      </c>
      <c r="D23" s="8">
        <v>84911556</v>
      </c>
      <c r="E23" s="9">
        <v>84911556</v>
      </c>
    </row>
    <row r="24" spans="2:5" ht="25.5" x14ac:dyDescent="0.2">
      <c r="B24" s="7" t="s">
        <v>15</v>
      </c>
      <c r="C24" s="6"/>
      <c r="D24" s="8">
        <v>68597</v>
      </c>
      <c r="E24" s="9">
        <v>68597</v>
      </c>
    </row>
    <row r="25" spans="2:5" x14ac:dyDescent="0.2">
      <c r="B25" s="7" t="s">
        <v>16</v>
      </c>
      <c r="C25" s="6"/>
      <c r="D25" s="8">
        <v>-36417527</v>
      </c>
      <c r="E25" s="9">
        <v>-36674102</v>
      </c>
    </row>
    <row r="26" spans="2:5" x14ac:dyDescent="0.2">
      <c r="B26" s="5" t="s">
        <v>17</v>
      </c>
      <c r="C26" s="6"/>
      <c r="D26" s="8">
        <f>SUM(D23:D25)</f>
        <v>48562626</v>
      </c>
      <c r="E26" s="9">
        <f>SUM(E23:E25)</f>
        <v>48306051</v>
      </c>
    </row>
    <row r="27" spans="2:5" x14ac:dyDescent="0.2">
      <c r="B27" s="7" t="s">
        <v>8</v>
      </c>
      <c r="C27" s="6"/>
      <c r="D27" s="5"/>
      <c r="E27" s="9"/>
    </row>
    <row r="28" spans="2:5" ht="25.5" x14ac:dyDescent="0.2">
      <c r="B28" s="5" t="s">
        <v>18</v>
      </c>
      <c r="C28" s="6"/>
      <c r="D28" s="5"/>
      <c r="E28" s="9"/>
    </row>
    <row r="29" spans="2:5" ht="25.5" x14ac:dyDescent="0.2">
      <c r="B29" s="7" t="s">
        <v>19</v>
      </c>
      <c r="C29" s="6">
        <v>7</v>
      </c>
      <c r="D29" s="8">
        <v>176731695</v>
      </c>
      <c r="E29" s="9">
        <v>181605769</v>
      </c>
    </row>
    <row r="30" spans="2:5" ht="51" x14ac:dyDescent="0.2">
      <c r="B30" s="7" t="s">
        <v>20</v>
      </c>
      <c r="C30" s="6">
        <v>8</v>
      </c>
      <c r="D30" s="8">
        <v>4285945</v>
      </c>
      <c r="E30" s="9">
        <v>6719457</v>
      </c>
    </row>
    <row r="31" spans="2:5" x14ac:dyDescent="0.2">
      <c r="B31" s="5"/>
      <c r="C31" s="6"/>
      <c r="D31" s="8">
        <f>SUM(D29:D30)</f>
        <v>181017640</v>
      </c>
      <c r="E31" s="9">
        <f>SUM(E29:E30)</f>
        <v>188325226</v>
      </c>
    </row>
    <row r="32" spans="2:5" x14ac:dyDescent="0.2">
      <c r="B32" s="7"/>
      <c r="C32" s="6"/>
      <c r="D32" s="5"/>
      <c r="E32" s="7"/>
    </row>
    <row r="33" spans="2:6" ht="25.5" x14ac:dyDescent="0.2">
      <c r="B33" s="5" t="s">
        <v>21</v>
      </c>
      <c r="C33" s="6"/>
      <c r="D33" s="5"/>
      <c r="E33" s="7"/>
    </row>
    <row r="34" spans="2:6" ht="25.5" x14ac:dyDescent="0.2">
      <c r="B34" s="7" t="s">
        <v>19</v>
      </c>
      <c r="C34" s="6">
        <v>7</v>
      </c>
      <c r="D34" s="8">
        <v>30274408</v>
      </c>
      <c r="E34" s="9">
        <v>32033128</v>
      </c>
    </row>
    <row r="35" spans="2:6" ht="25.5" x14ac:dyDescent="0.2">
      <c r="B35" s="7" t="s">
        <v>22</v>
      </c>
      <c r="C35" s="6">
        <v>9</v>
      </c>
      <c r="D35" s="8">
        <v>17418</v>
      </c>
      <c r="E35" s="9">
        <v>46136</v>
      </c>
    </row>
    <row r="36" spans="2:6" x14ac:dyDescent="0.2">
      <c r="B36" s="7" t="s">
        <v>23</v>
      </c>
      <c r="C36" s="6"/>
      <c r="D36" s="8">
        <v>22313</v>
      </c>
      <c r="E36" s="9">
        <v>0</v>
      </c>
    </row>
    <row r="37" spans="2:6" x14ac:dyDescent="0.2">
      <c r="B37" s="7" t="s">
        <v>24</v>
      </c>
      <c r="C37" s="6"/>
      <c r="D37" s="8">
        <v>0</v>
      </c>
      <c r="E37" s="9">
        <v>0</v>
      </c>
    </row>
    <row r="38" spans="2:6" ht="25.5" x14ac:dyDescent="0.2">
      <c r="B38" s="7" t="s">
        <v>25</v>
      </c>
      <c r="C38" s="6"/>
      <c r="D38" s="8">
        <v>94959</v>
      </c>
      <c r="E38" s="9">
        <v>95684</v>
      </c>
    </row>
    <row r="39" spans="2:6" x14ac:dyDescent="0.2">
      <c r="B39" s="5"/>
      <c r="C39" s="2"/>
      <c r="D39" s="8">
        <f>SUM(D34:D38)</f>
        <v>30409098</v>
      </c>
      <c r="E39" s="9">
        <f>SUM(E34:E38)</f>
        <v>32174948</v>
      </c>
    </row>
    <row r="40" spans="2:6" ht="25.5" x14ac:dyDescent="0.2">
      <c r="B40" s="5" t="s">
        <v>26</v>
      </c>
      <c r="C40" s="2"/>
      <c r="D40" s="8">
        <f>D26+D31+D39</f>
        <v>259989364</v>
      </c>
      <c r="E40" s="9">
        <f>E26+E31+E39</f>
        <v>268806225</v>
      </c>
    </row>
    <row r="41" spans="2:6" ht="25.5" x14ac:dyDescent="0.2">
      <c r="B41" s="10" t="s">
        <v>27</v>
      </c>
      <c r="C41" s="11">
        <v>6</v>
      </c>
      <c r="D41" s="12" t="s">
        <v>88</v>
      </c>
      <c r="E41" s="13" t="s">
        <v>72</v>
      </c>
    </row>
    <row r="42" spans="2:6" x14ac:dyDescent="0.2">
      <c r="B42" s="14"/>
      <c r="C42" s="15"/>
      <c r="D42" s="16"/>
      <c r="E42" s="17"/>
    </row>
    <row r="43" spans="2:6" ht="25.5" x14ac:dyDescent="0.2">
      <c r="B43" s="18" t="s">
        <v>84</v>
      </c>
      <c r="C43" s="19"/>
      <c r="D43" s="19"/>
      <c r="E43" s="39" t="s">
        <v>85</v>
      </c>
      <c r="F43" s="39"/>
    </row>
    <row r="44" spans="2:6" ht="15" thickBot="1" x14ac:dyDescent="0.25">
      <c r="B44" s="18"/>
      <c r="C44" s="19"/>
      <c r="D44" s="19"/>
      <c r="E44" s="26"/>
      <c r="F44" s="26"/>
    </row>
    <row r="45" spans="2:6" x14ac:dyDescent="0.2">
      <c r="B45" s="18"/>
      <c r="C45" s="19"/>
      <c r="D45" s="19"/>
      <c r="E45" s="20"/>
      <c r="F45" s="20"/>
    </row>
    <row r="46" spans="2:6" x14ac:dyDescent="0.2">
      <c r="B46" s="18"/>
      <c r="C46" s="19"/>
      <c r="D46" s="19"/>
      <c r="E46" s="40"/>
      <c r="F46" s="40"/>
    </row>
    <row r="47" spans="2:6" ht="15" thickBot="1" x14ac:dyDescent="0.25">
      <c r="B47" s="18" t="s">
        <v>28</v>
      </c>
      <c r="C47" s="19"/>
      <c r="D47" s="19"/>
      <c r="E47" s="21"/>
      <c r="F47" s="21"/>
    </row>
    <row r="48" spans="2:6" x14ac:dyDescent="0.2">
      <c r="B48" s="18"/>
      <c r="C48" s="19"/>
      <c r="D48" s="19"/>
      <c r="E48" s="20" t="s">
        <v>29</v>
      </c>
      <c r="F48" s="20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activeCell="C24" sqref="C24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x14ac:dyDescent="0.2">
      <c r="B2" s="50" t="s">
        <v>80</v>
      </c>
      <c r="C2" s="50"/>
      <c r="D2" s="50"/>
      <c r="E2" s="50"/>
    </row>
    <row r="3" spans="2:5" x14ac:dyDescent="0.2">
      <c r="B3" s="50" t="s">
        <v>86</v>
      </c>
      <c r="C3" s="50"/>
      <c r="D3" s="50"/>
      <c r="E3" s="50"/>
    </row>
    <row r="4" spans="2:5" x14ac:dyDescent="0.2">
      <c r="B4" s="1"/>
      <c r="C4" s="51"/>
      <c r="D4" s="3" t="s">
        <v>74</v>
      </c>
      <c r="E4" s="4" t="s">
        <v>75</v>
      </c>
    </row>
    <row r="5" spans="2:5" x14ac:dyDescent="0.2">
      <c r="B5" s="1" t="s">
        <v>0</v>
      </c>
      <c r="C5" s="51"/>
      <c r="D5" s="51"/>
      <c r="E5" s="51"/>
    </row>
    <row r="6" spans="2:5" x14ac:dyDescent="0.2">
      <c r="B6" s="7" t="s">
        <v>30</v>
      </c>
      <c r="C6" s="6">
        <v>10</v>
      </c>
      <c r="D6" s="22">
        <v>25304264</v>
      </c>
      <c r="E6" s="46">
        <v>23038645</v>
      </c>
    </row>
    <row r="7" spans="2:5" ht="25.5" x14ac:dyDescent="0.2">
      <c r="B7" s="7" t="s">
        <v>31</v>
      </c>
      <c r="C7" s="6">
        <v>11</v>
      </c>
      <c r="D7" s="22">
        <v>-9476908</v>
      </c>
      <c r="E7" s="46">
        <v>-9575368</v>
      </c>
    </row>
    <row r="8" spans="2:5" x14ac:dyDescent="0.2">
      <c r="B8" s="5" t="s">
        <v>32</v>
      </c>
      <c r="C8" s="2"/>
      <c r="D8" s="22">
        <f>D6+D7</f>
        <v>15827356</v>
      </c>
      <c r="E8" s="22">
        <f>E6+E7</f>
        <v>13463277</v>
      </c>
    </row>
    <row r="9" spans="2:5" x14ac:dyDescent="0.2">
      <c r="B9" s="5"/>
      <c r="C9" s="2"/>
      <c r="D9" s="22"/>
      <c r="E9" s="2"/>
    </row>
    <row r="10" spans="2:5" ht="51" x14ac:dyDescent="0.2">
      <c r="B10" s="7" t="s">
        <v>33</v>
      </c>
      <c r="C10" s="6">
        <v>12</v>
      </c>
      <c r="D10" s="8">
        <v>15967</v>
      </c>
      <c r="E10" s="9">
        <v>73</v>
      </c>
    </row>
    <row r="11" spans="2:5" ht="38.25" x14ac:dyDescent="0.2">
      <c r="B11" s="7" t="s">
        <v>34</v>
      </c>
      <c r="C11" s="6">
        <v>13</v>
      </c>
      <c r="D11" s="8">
        <v>-549813</v>
      </c>
      <c r="E11" s="9">
        <v>-582235</v>
      </c>
    </row>
    <row r="12" spans="2:5" ht="38.25" x14ac:dyDescent="0.2">
      <c r="B12" s="7" t="s">
        <v>65</v>
      </c>
      <c r="C12" s="6"/>
      <c r="D12" s="8">
        <v>0</v>
      </c>
      <c r="E12" s="9">
        <v>0</v>
      </c>
    </row>
    <row r="13" spans="2:5" ht="38.25" x14ac:dyDescent="0.2">
      <c r="B13" s="5" t="s">
        <v>35</v>
      </c>
      <c r="C13" s="6"/>
      <c r="D13" s="8">
        <f>D8+D10+D11+D12</f>
        <v>15293510</v>
      </c>
      <c r="E13" s="8">
        <f>E8+E10+E11+E12</f>
        <v>12881115</v>
      </c>
    </row>
    <row r="14" spans="2:5" x14ac:dyDescent="0.2">
      <c r="B14" s="5" t="s">
        <v>8</v>
      </c>
      <c r="C14" s="6"/>
      <c r="D14" s="8"/>
      <c r="E14" s="9"/>
    </row>
    <row r="15" spans="2:5" ht="25.5" x14ac:dyDescent="0.2">
      <c r="B15" s="7" t="s">
        <v>36</v>
      </c>
      <c r="C15" s="6"/>
      <c r="D15" s="8">
        <v>198</v>
      </c>
      <c r="E15" s="9">
        <v>-425</v>
      </c>
    </row>
    <row r="16" spans="2:5" x14ac:dyDescent="0.2">
      <c r="B16" s="7" t="s">
        <v>37</v>
      </c>
      <c r="C16" s="6"/>
      <c r="D16" s="8">
        <v>525426</v>
      </c>
      <c r="E16" s="9">
        <v>186565</v>
      </c>
    </row>
    <row r="17" spans="2:6" x14ac:dyDescent="0.2">
      <c r="B17" s="7" t="s">
        <v>38</v>
      </c>
      <c r="C17" s="6">
        <v>14</v>
      </c>
      <c r="D17" s="8">
        <v>-15562559</v>
      </c>
      <c r="E17" s="9">
        <v>-16299691</v>
      </c>
    </row>
    <row r="18" spans="2:6" ht="25.5" x14ac:dyDescent="0.2">
      <c r="B18" s="5" t="s">
        <v>39</v>
      </c>
      <c r="C18" s="6"/>
      <c r="D18" s="8">
        <f>SUM(D15:D17)+D13</f>
        <v>256575</v>
      </c>
      <c r="E18" s="8">
        <f>SUM(E15:E17)+E13</f>
        <v>-3232436</v>
      </c>
      <c r="F18" s="23"/>
    </row>
    <row r="19" spans="2:6" x14ac:dyDescent="0.2">
      <c r="B19" s="5" t="s">
        <v>8</v>
      </c>
      <c r="C19" s="6"/>
      <c r="D19" s="8"/>
      <c r="E19" s="9"/>
    </row>
    <row r="20" spans="2:6" ht="25.5" x14ac:dyDescent="0.2">
      <c r="B20" s="7" t="s">
        <v>40</v>
      </c>
      <c r="C20" s="6"/>
      <c r="D20" s="8">
        <v>0</v>
      </c>
      <c r="E20" s="9"/>
    </row>
    <row r="21" spans="2:6" ht="25.5" x14ac:dyDescent="0.2">
      <c r="B21" s="5" t="s">
        <v>41</v>
      </c>
      <c r="C21" s="6"/>
      <c r="D21" s="8">
        <f>D18+D20</f>
        <v>256575</v>
      </c>
      <c r="E21" s="9">
        <f>E18</f>
        <v>-3232436</v>
      </c>
    </row>
    <row r="22" spans="2:6" ht="38.25" x14ac:dyDescent="0.2">
      <c r="B22" s="5" t="s">
        <v>42</v>
      </c>
      <c r="C22" s="2"/>
      <c r="D22" s="8">
        <f>D21</f>
        <v>256575</v>
      </c>
      <c r="E22" s="9">
        <f>E21</f>
        <v>-3232436</v>
      </c>
    </row>
    <row r="23" spans="2:6" ht="25.5" x14ac:dyDescent="0.2">
      <c r="B23" s="10" t="s">
        <v>76</v>
      </c>
      <c r="C23" s="11">
        <v>6</v>
      </c>
      <c r="D23" s="24">
        <v>6.04</v>
      </c>
      <c r="E23" s="25">
        <v>-76</v>
      </c>
    </row>
    <row r="24" spans="2:6" x14ac:dyDescent="0.2">
      <c r="B24" s="14"/>
      <c r="C24" s="15"/>
      <c r="D24" s="16"/>
      <c r="E24" s="17"/>
    </row>
    <row r="25" spans="2:6" ht="51" x14ac:dyDescent="0.2">
      <c r="B25" s="18" t="s">
        <v>84</v>
      </c>
      <c r="C25" s="19"/>
      <c r="D25" s="19"/>
      <c r="E25" s="20"/>
      <c r="F25" s="39" t="s">
        <v>85</v>
      </c>
    </row>
    <row r="26" spans="2:6" ht="15" thickBot="1" x14ac:dyDescent="0.25">
      <c r="B26" s="18"/>
      <c r="C26" s="19"/>
      <c r="D26" s="19"/>
      <c r="E26" s="19"/>
      <c r="F26" s="26"/>
    </row>
    <row r="27" spans="2:6" x14ac:dyDescent="0.2">
      <c r="B27" s="18"/>
      <c r="C27" s="19"/>
      <c r="D27" s="19"/>
      <c r="E27" s="19"/>
      <c r="F27" s="20"/>
    </row>
    <row r="28" spans="2:6" x14ac:dyDescent="0.2">
      <c r="B28" s="18"/>
      <c r="C28" s="19"/>
      <c r="D28" s="19"/>
      <c r="E28" s="19"/>
      <c r="F28" s="40"/>
    </row>
    <row r="29" spans="2:6" ht="15" thickBot="1" x14ac:dyDescent="0.25">
      <c r="B29" s="18" t="s">
        <v>28</v>
      </c>
      <c r="C29" s="19"/>
      <c r="D29" s="19"/>
      <c r="E29" s="19"/>
      <c r="F29" s="21"/>
    </row>
    <row r="30" spans="2:6" x14ac:dyDescent="0.2">
      <c r="B30" s="18"/>
      <c r="C30" s="19"/>
      <c r="D30" s="19"/>
      <c r="E30" s="19"/>
      <c r="F30" s="20" t="s">
        <v>29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>
      <selection activeCell="C14" sqref="C14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5.5" customWidth="1"/>
    <col min="7" max="7" width="11.75" bestFit="1" customWidth="1"/>
    <col min="8" max="8" width="11.5" bestFit="1" customWidth="1"/>
  </cols>
  <sheetData>
    <row r="2" spans="2:8" x14ac:dyDescent="0.2">
      <c r="B2" s="50" t="s">
        <v>81</v>
      </c>
      <c r="C2" s="50"/>
      <c r="D2" s="50"/>
      <c r="E2" s="50"/>
      <c r="F2" s="50"/>
    </row>
    <row r="3" spans="2:8" x14ac:dyDescent="0.2">
      <c r="B3" s="50" t="s">
        <v>86</v>
      </c>
      <c r="C3" s="50"/>
      <c r="D3" s="50"/>
      <c r="E3" s="50"/>
      <c r="F3" s="50"/>
    </row>
    <row r="4" spans="2:8" x14ac:dyDescent="0.2">
      <c r="B4" s="27" t="s">
        <v>0</v>
      </c>
      <c r="C4" s="28" t="s">
        <v>1</v>
      </c>
      <c r="D4" s="29">
        <v>2022</v>
      </c>
      <c r="E4" s="53">
        <v>2021</v>
      </c>
      <c r="F4" s="53"/>
    </row>
    <row r="5" spans="2:8" x14ac:dyDescent="0.2">
      <c r="B5" s="27" t="s">
        <v>8</v>
      </c>
      <c r="C5" s="28"/>
      <c r="D5" s="30"/>
      <c r="E5" s="54"/>
      <c r="F5" s="54"/>
    </row>
    <row r="6" spans="2:8" ht="38.25" x14ac:dyDescent="0.2">
      <c r="B6" s="5" t="s">
        <v>43</v>
      </c>
      <c r="C6" s="28"/>
      <c r="D6" s="30"/>
      <c r="E6" s="54"/>
      <c r="F6" s="54"/>
    </row>
    <row r="7" spans="2:8" ht="25.5" x14ac:dyDescent="0.2">
      <c r="B7" s="31" t="s">
        <v>44</v>
      </c>
      <c r="C7" s="28"/>
      <c r="D7" s="8">
        <v>525069</v>
      </c>
      <c r="E7" s="32"/>
      <c r="F7" s="9">
        <v>185811</v>
      </c>
    </row>
    <row r="8" spans="2:8" ht="25.5" x14ac:dyDescent="0.2">
      <c r="B8" s="31" t="s">
        <v>45</v>
      </c>
      <c r="C8" s="28"/>
      <c r="D8" s="8">
        <v>29376043</v>
      </c>
      <c r="E8" s="32"/>
      <c r="F8" s="9">
        <v>25803798</v>
      </c>
    </row>
    <row r="9" spans="2:8" x14ac:dyDescent="0.2">
      <c r="B9" s="31" t="s">
        <v>46</v>
      </c>
      <c r="C9" s="28"/>
      <c r="D9" s="8">
        <v>0</v>
      </c>
      <c r="E9" s="32"/>
      <c r="F9" s="9">
        <v>0</v>
      </c>
    </row>
    <row r="10" spans="2:8" ht="38.25" x14ac:dyDescent="0.2">
      <c r="B10" s="31" t="s">
        <v>47</v>
      </c>
      <c r="C10" s="28"/>
      <c r="D10" s="8">
        <v>-107004</v>
      </c>
      <c r="E10" s="32"/>
      <c r="F10" s="9">
        <v>-120403</v>
      </c>
    </row>
    <row r="11" spans="2:8" ht="25.5" x14ac:dyDescent="0.2">
      <c r="B11" s="31" t="s">
        <v>48</v>
      </c>
      <c r="C11" s="28"/>
      <c r="D11" s="8">
        <v>-340329</v>
      </c>
      <c r="E11" s="32"/>
      <c r="F11" s="9">
        <v>-347871</v>
      </c>
    </row>
    <row r="12" spans="2:8" ht="51" x14ac:dyDescent="0.2">
      <c r="B12" s="31" t="s">
        <v>49</v>
      </c>
      <c r="C12" s="28"/>
      <c r="D12" s="8">
        <v>-2608148</v>
      </c>
      <c r="E12" s="32"/>
      <c r="F12" s="9">
        <v>-2715157</v>
      </c>
    </row>
    <row r="13" spans="2:8" ht="38.25" x14ac:dyDescent="0.2">
      <c r="B13" s="7" t="s">
        <v>50</v>
      </c>
      <c r="C13" s="28"/>
      <c r="D13" s="8">
        <v>-44628</v>
      </c>
      <c r="E13" s="32"/>
      <c r="F13" s="33">
        <v>-44763</v>
      </c>
    </row>
    <row r="14" spans="2:8" ht="25.5" x14ac:dyDescent="0.2">
      <c r="B14" s="7" t="s">
        <v>67</v>
      </c>
      <c r="C14" s="28"/>
      <c r="D14" s="8">
        <v>-10674469</v>
      </c>
      <c r="E14" s="44"/>
      <c r="F14" s="33">
        <v>-11414518</v>
      </c>
    </row>
    <row r="15" spans="2:8" x14ac:dyDescent="0.2">
      <c r="B15" s="7" t="s">
        <v>51</v>
      </c>
      <c r="C15" s="28"/>
      <c r="D15" s="8">
        <v>-17823</v>
      </c>
      <c r="E15" s="32"/>
      <c r="F15" s="34">
        <v>-15450</v>
      </c>
      <c r="G15" s="23"/>
      <c r="H15" s="23"/>
    </row>
    <row r="16" spans="2:8" ht="51" x14ac:dyDescent="0.2">
      <c r="B16" s="5" t="s">
        <v>52</v>
      </c>
      <c r="C16" s="28"/>
      <c r="D16" s="8">
        <f>SUM(D7:D15)</f>
        <v>16108711</v>
      </c>
      <c r="E16" s="8">
        <f t="shared" ref="E16" si="0">SUM(E7:E15)</f>
        <v>0</v>
      </c>
      <c r="F16" s="8">
        <f>SUM(F7:F15)</f>
        <v>11331447</v>
      </c>
      <c r="H16" s="23"/>
    </row>
    <row r="17" spans="2:6" x14ac:dyDescent="0.2">
      <c r="B17" s="7" t="s">
        <v>8</v>
      </c>
      <c r="C17" s="2"/>
      <c r="D17" s="52"/>
      <c r="E17" s="52"/>
      <c r="F17" s="34"/>
    </row>
    <row r="18" spans="2:6" ht="38.25" x14ac:dyDescent="0.2">
      <c r="B18" s="5" t="s">
        <v>53</v>
      </c>
      <c r="C18" s="2"/>
      <c r="D18" s="52"/>
      <c r="E18" s="52"/>
      <c r="F18" s="34"/>
    </row>
    <row r="19" spans="2:6" ht="38.25" x14ac:dyDescent="0.2">
      <c r="B19" s="7" t="s">
        <v>68</v>
      </c>
      <c r="C19" s="43"/>
      <c r="D19" s="44">
        <v>0</v>
      </c>
      <c r="E19" s="44"/>
      <c r="F19" s="34">
        <v>0</v>
      </c>
    </row>
    <row r="20" spans="2:6" ht="25.5" x14ac:dyDescent="0.2">
      <c r="B20" s="7" t="s">
        <v>54</v>
      </c>
      <c r="C20" s="6"/>
      <c r="D20" s="8">
        <v>-1634</v>
      </c>
      <c r="E20" s="32"/>
      <c r="F20" s="34">
        <v>-73500</v>
      </c>
    </row>
    <row r="21" spans="2:6" ht="38.25" x14ac:dyDescent="0.2">
      <c r="B21" s="7" t="s">
        <v>55</v>
      </c>
      <c r="C21" s="6"/>
      <c r="D21" s="8">
        <v>0</v>
      </c>
      <c r="E21" s="32"/>
      <c r="F21" s="34">
        <v>0</v>
      </c>
    </row>
    <row r="22" spans="2:6" ht="63.75" x14ac:dyDescent="0.2">
      <c r="B22" s="5" t="s">
        <v>56</v>
      </c>
      <c r="C22" s="2"/>
      <c r="D22" s="8">
        <f>SUM(D19:D21)</f>
        <v>-1634</v>
      </c>
      <c r="E22" s="32"/>
      <c r="F22" s="8">
        <f>SUM(F19:F21)</f>
        <v>-73500</v>
      </c>
    </row>
    <row r="23" spans="2:6" x14ac:dyDescent="0.2">
      <c r="B23" s="7" t="s">
        <v>8</v>
      </c>
      <c r="C23" s="2"/>
      <c r="D23" s="52"/>
      <c r="E23" s="52"/>
      <c r="F23" s="34"/>
    </row>
    <row r="24" spans="2:6" ht="38.25" x14ac:dyDescent="0.2">
      <c r="B24" s="5" t="s">
        <v>62</v>
      </c>
      <c r="C24" s="2"/>
      <c r="D24" s="8"/>
      <c r="E24" s="8">
        <f t="shared" ref="E24" si="1">E16+E22</f>
        <v>0</v>
      </c>
      <c r="F24" s="9"/>
    </row>
    <row r="25" spans="2:6" x14ac:dyDescent="0.2">
      <c r="B25" s="7"/>
      <c r="C25" s="2"/>
      <c r="D25" s="52"/>
      <c r="E25" s="52"/>
      <c r="F25" s="34"/>
    </row>
    <row r="26" spans="2:6" x14ac:dyDescent="0.2">
      <c r="B26" s="7" t="s">
        <v>63</v>
      </c>
      <c r="C26" s="6"/>
      <c r="D26" s="8">
        <v>-11210926</v>
      </c>
      <c r="E26" s="32"/>
      <c r="F26" s="9">
        <v>-8913743</v>
      </c>
    </row>
    <row r="27" spans="2:6" x14ac:dyDescent="0.2">
      <c r="B27" s="7" t="s">
        <v>64</v>
      </c>
      <c r="C27" s="6"/>
      <c r="D27" s="8"/>
      <c r="E27" s="32"/>
      <c r="F27" s="9"/>
    </row>
    <row r="28" spans="2:6" ht="51" x14ac:dyDescent="0.2">
      <c r="B28" s="5" t="s">
        <v>69</v>
      </c>
      <c r="C28" s="6"/>
      <c r="D28" s="8">
        <f>D27</f>
        <v>0</v>
      </c>
      <c r="E28" s="8">
        <f t="shared" ref="E28" si="2">SUM(E26:E27)</f>
        <v>0</v>
      </c>
      <c r="F28" s="8"/>
    </row>
    <row r="29" spans="2:6" ht="38.25" x14ac:dyDescent="0.2">
      <c r="B29" s="5" t="s">
        <v>77</v>
      </c>
      <c r="C29" s="6"/>
      <c r="D29" s="8">
        <v>4896151</v>
      </c>
      <c r="E29" s="8">
        <f t="shared" ref="E29" si="3">E24+E26</f>
        <v>0</v>
      </c>
      <c r="F29" s="9">
        <v>2334204</v>
      </c>
    </row>
    <row r="30" spans="2:6" ht="38.25" x14ac:dyDescent="0.2">
      <c r="B30" s="5" t="s">
        <v>70</v>
      </c>
      <c r="C30" s="6"/>
      <c r="D30" s="8">
        <v>676242</v>
      </c>
      <c r="E30" s="8"/>
      <c r="F30" s="9">
        <v>1811230</v>
      </c>
    </row>
    <row r="31" spans="2:6" ht="38.25" x14ac:dyDescent="0.2">
      <c r="B31" s="5" t="s">
        <v>71</v>
      </c>
      <c r="C31" s="47">
        <v>5</v>
      </c>
      <c r="D31" s="8">
        <v>5572393</v>
      </c>
      <c r="E31" s="47"/>
      <c r="F31" s="9">
        <v>4155434</v>
      </c>
    </row>
    <row r="32" spans="2:6" x14ac:dyDescent="0.2">
      <c r="B32" s="36"/>
      <c r="C32" s="35"/>
      <c r="D32" s="37"/>
      <c r="E32" s="35"/>
      <c r="F32" s="38"/>
    </row>
    <row r="33" spans="2:6" ht="51" x14ac:dyDescent="0.2">
      <c r="B33" s="18" t="s">
        <v>84</v>
      </c>
      <c r="C33" s="19"/>
      <c r="D33" s="19"/>
      <c r="E33" s="20"/>
      <c r="F33" s="39" t="s">
        <v>85</v>
      </c>
    </row>
    <row r="34" spans="2:6" ht="15" thickBot="1" x14ac:dyDescent="0.25">
      <c r="B34" s="18"/>
      <c r="C34" s="19"/>
      <c r="D34" s="19"/>
      <c r="E34" s="19"/>
      <c r="F34" s="26"/>
    </row>
    <row r="35" spans="2:6" x14ac:dyDescent="0.2">
      <c r="B35" s="18"/>
      <c r="C35" s="19"/>
      <c r="D35" s="19"/>
      <c r="E35" s="19"/>
      <c r="F35" s="20"/>
    </row>
    <row r="36" spans="2:6" x14ac:dyDescent="0.2">
      <c r="B36" s="18"/>
      <c r="C36" s="19"/>
      <c r="D36" s="19"/>
      <c r="E36" s="19"/>
      <c r="F36" s="40"/>
    </row>
    <row r="37" spans="2:6" ht="15" thickBot="1" x14ac:dyDescent="0.25">
      <c r="B37" s="18" t="s">
        <v>28</v>
      </c>
      <c r="C37" s="19"/>
      <c r="D37" s="19"/>
      <c r="E37" s="19"/>
      <c r="F37" s="21"/>
    </row>
    <row r="38" spans="2:6" x14ac:dyDescent="0.2">
      <c r="B38" s="18"/>
      <c r="C38" s="19"/>
      <c r="D38" s="19"/>
      <c r="E38" s="19"/>
      <c r="F38" s="20" t="s">
        <v>29</v>
      </c>
    </row>
  </sheetData>
  <mergeCells count="9">
    <mergeCell ref="D18:E18"/>
    <mergeCell ref="D23:E23"/>
    <mergeCell ref="D25:E25"/>
    <mergeCell ref="B2:F2"/>
    <mergeCell ref="B3:F3"/>
    <mergeCell ref="E4:F4"/>
    <mergeCell ref="E5:F5"/>
    <mergeCell ref="E6:F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29" sqref="B29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50" t="s">
        <v>82</v>
      </c>
      <c r="C2" s="50"/>
      <c r="D2" s="50"/>
      <c r="E2" s="50"/>
      <c r="F2" s="50"/>
    </row>
    <row r="3" spans="2:6" x14ac:dyDescent="0.2">
      <c r="B3" s="50" t="s">
        <v>86</v>
      </c>
      <c r="C3" s="50"/>
      <c r="D3" s="50"/>
      <c r="E3" s="50"/>
      <c r="F3" s="50"/>
    </row>
    <row r="4" spans="2:6" ht="38.25" x14ac:dyDescent="0.2">
      <c r="B4" s="27" t="s">
        <v>0</v>
      </c>
      <c r="C4" s="3" t="s">
        <v>57</v>
      </c>
      <c r="D4" s="3" t="s">
        <v>58</v>
      </c>
      <c r="E4" s="3" t="s">
        <v>16</v>
      </c>
      <c r="F4" s="3" t="s">
        <v>59</v>
      </c>
    </row>
    <row r="5" spans="2:6" x14ac:dyDescent="0.2">
      <c r="B5" s="27" t="s">
        <v>8</v>
      </c>
      <c r="C5" s="7"/>
      <c r="D5" s="7"/>
      <c r="E5" s="7"/>
      <c r="F5" s="7"/>
    </row>
    <row r="6" spans="2:6" ht="25.5" x14ac:dyDescent="0.2">
      <c r="B6" s="5" t="s">
        <v>78</v>
      </c>
      <c r="C6" s="9">
        <v>84911556</v>
      </c>
      <c r="D6" s="9">
        <v>68597</v>
      </c>
      <c r="E6" s="9">
        <v>-35511078</v>
      </c>
      <c r="F6" s="9">
        <f>SUM(C6:E6)</f>
        <v>49469075</v>
      </c>
    </row>
    <row r="7" spans="2:6" x14ac:dyDescent="0.2">
      <c r="B7" s="5" t="s">
        <v>8</v>
      </c>
      <c r="C7" s="41"/>
      <c r="D7" s="41"/>
      <c r="E7" s="9"/>
      <c r="F7" s="9">
        <f t="shared" ref="F7:F12" si="0">SUM(C7:E7)</f>
        <v>0</v>
      </c>
    </row>
    <row r="8" spans="2:6" ht="25.5" x14ac:dyDescent="0.2">
      <c r="B8" s="7" t="s">
        <v>41</v>
      </c>
      <c r="C8" s="41" t="s">
        <v>60</v>
      </c>
      <c r="D8" s="41" t="s">
        <v>60</v>
      </c>
      <c r="E8" s="8">
        <v>-3232426</v>
      </c>
      <c r="F8" s="8">
        <f t="shared" si="0"/>
        <v>-3232426</v>
      </c>
    </row>
    <row r="9" spans="2:6" ht="25.5" x14ac:dyDescent="0.2">
      <c r="B9" s="5" t="s">
        <v>61</v>
      </c>
      <c r="C9" s="42" t="s">
        <v>60</v>
      </c>
      <c r="D9" s="42" t="s">
        <v>60</v>
      </c>
      <c r="E9" s="8">
        <f>E8</f>
        <v>-3232426</v>
      </c>
      <c r="F9" s="8">
        <f>SUM(C9:E9)</f>
        <v>-3232426</v>
      </c>
    </row>
    <row r="10" spans="2:6" ht="25.5" x14ac:dyDescent="0.2">
      <c r="B10" s="5" t="s">
        <v>89</v>
      </c>
      <c r="C10" s="41">
        <v>84911556</v>
      </c>
      <c r="D10" s="41">
        <v>68597</v>
      </c>
      <c r="E10" s="8">
        <v>-38743514</v>
      </c>
      <c r="F10" s="8">
        <f>SUM(C10:E10)</f>
        <v>46236639</v>
      </c>
    </row>
    <row r="11" spans="2:6" ht="25.5" x14ac:dyDescent="0.2">
      <c r="B11" s="7" t="s">
        <v>78</v>
      </c>
      <c r="C11" s="9">
        <v>84911556</v>
      </c>
      <c r="D11" s="41">
        <v>68597</v>
      </c>
      <c r="E11" s="8">
        <v>-38743514</v>
      </c>
      <c r="F11" s="8">
        <f t="shared" si="0"/>
        <v>46236639</v>
      </c>
    </row>
    <row r="12" spans="2:6" x14ac:dyDescent="0.2">
      <c r="B12" s="5"/>
      <c r="C12" s="9"/>
      <c r="D12" s="9"/>
      <c r="E12" s="9"/>
      <c r="F12" s="9">
        <f t="shared" si="0"/>
        <v>0</v>
      </c>
    </row>
    <row r="13" spans="2:6" ht="25.5" x14ac:dyDescent="0.2">
      <c r="B13" s="5" t="s">
        <v>41</v>
      </c>
      <c r="C13" s="41">
        <v>0</v>
      </c>
      <c r="D13" s="41">
        <v>0</v>
      </c>
      <c r="E13" s="49">
        <v>256576</v>
      </c>
      <c r="F13" s="49">
        <f>SUM(C13:E13)</f>
        <v>256576</v>
      </c>
    </row>
    <row r="14" spans="2:6" ht="25.5" x14ac:dyDescent="0.2">
      <c r="B14" s="5" t="s">
        <v>61</v>
      </c>
      <c r="C14" s="8">
        <v>0</v>
      </c>
      <c r="D14" s="8">
        <v>0</v>
      </c>
      <c r="E14" s="49">
        <f>E13</f>
        <v>256576</v>
      </c>
      <c r="F14" s="49">
        <f>SUM(C14:E14)</f>
        <v>256576</v>
      </c>
    </row>
    <row r="15" spans="2:6" ht="25.5" x14ac:dyDescent="0.2">
      <c r="B15" s="5" t="s">
        <v>89</v>
      </c>
      <c r="C15" s="42">
        <v>84911556</v>
      </c>
      <c r="D15" s="42">
        <v>68597</v>
      </c>
      <c r="E15" s="8">
        <v>-36417526</v>
      </c>
      <c r="F15" s="48">
        <f>SUM(C15:E15)</f>
        <v>48562627</v>
      </c>
    </row>
    <row r="16" spans="2:6" x14ac:dyDescent="0.2">
      <c r="B16" s="35"/>
      <c r="C16" s="35"/>
      <c r="D16" s="35"/>
      <c r="E16" s="35"/>
      <c r="F16" s="35"/>
    </row>
    <row r="17" spans="2:6" ht="51" x14ac:dyDescent="0.2">
      <c r="B17" s="18" t="s">
        <v>84</v>
      </c>
      <c r="C17" s="19"/>
      <c r="D17" s="19"/>
      <c r="E17" s="20"/>
      <c r="F17" s="39" t="s">
        <v>85</v>
      </c>
    </row>
    <row r="18" spans="2:6" ht="15" thickBot="1" x14ac:dyDescent="0.25">
      <c r="B18" s="18"/>
      <c r="C18" s="19"/>
      <c r="D18" s="19"/>
      <c r="E18" s="19"/>
      <c r="F18" s="26"/>
    </row>
    <row r="19" spans="2:6" x14ac:dyDescent="0.2">
      <c r="B19" s="18"/>
      <c r="C19" s="19"/>
      <c r="D19" s="19"/>
      <c r="E19" s="19"/>
      <c r="F19" s="20"/>
    </row>
    <row r="20" spans="2:6" x14ac:dyDescent="0.2">
      <c r="B20" s="18"/>
      <c r="C20" s="19"/>
      <c r="D20" s="19"/>
      <c r="E20" s="19"/>
      <c r="F20" s="40"/>
    </row>
    <row r="21" spans="2:6" ht="15" thickBot="1" x14ac:dyDescent="0.25">
      <c r="B21" s="18" t="s">
        <v>28</v>
      </c>
      <c r="C21" s="19"/>
      <c r="D21" s="19"/>
      <c r="E21" s="19"/>
      <c r="F21" s="21"/>
    </row>
    <row r="22" spans="2:6" x14ac:dyDescent="0.2">
      <c r="B22" s="18"/>
      <c r="C22" s="19"/>
      <c r="D22" s="19"/>
      <c r="E22" s="19"/>
      <c r="F22" s="20" t="s">
        <v>29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2022-11-11T10:19:14Z</dcterms:modified>
</cp:coreProperties>
</file>