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1"/>
  </bookViews>
  <sheets>
    <sheet name="Баланс" sheetId="1" r:id="rId1"/>
    <sheet name="1.ОДДС" sheetId="2" r:id="rId2"/>
    <sheet name="2.ОДДС" sheetId="3" r:id="rId3"/>
    <sheet name="ОПИУ" sheetId="4" r:id="rId4"/>
    <sheet name="1.ИК" sheetId="5" r:id="rId5"/>
    <sheet name="2.ИК" sheetId="6" r:id="rId6"/>
  </sheets>
  <definedNames/>
  <calcPr fullCalcOnLoad="1"/>
</workbook>
</file>

<file path=xl/sharedStrings.xml><?xml version="1.0" encoding="utf-8"?>
<sst xmlns="http://schemas.openxmlformats.org/spreadsheetml/2006/main" count="642" uniqueCount="273">
  <si>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</si>
  <si>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</si>
  <si>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</si>
  <si>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</si>
  <si>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</si>
  <si>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</si>
  <si>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</si>
  <si>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</si>
  <si>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</si>
  <si>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</si>
  <si>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</si>
  <si>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</si>
  <si>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</si>
  <si>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</si>
  <si>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</si>
  <si>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</si>
  <si>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</si>
  <si>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</si>
  <si>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</si>
  <si>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</si>
  <si>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</si>
  <si>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</si>
  <si>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</si>
  <si>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</si>
  <si>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</si>
  <si>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</si>
  <si>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</si>
  <si>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</si>
  <si>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</si>
  <si>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</si>
  <si>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</si>
  <si>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</si>
  <si>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</si>
  <si>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</si>
  <si>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</si>
  <si>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</si>
  <si>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</si>
  <si>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</si>
  <si>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</si>
  <si>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</si>
  <si>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</si>
  <si>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</si>
  <si>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</si>
  <si>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</si>
  <si>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</si>
  <si>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</si>
  <si>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</si>
  <si>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</si>
  <si>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</si>
  <si>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</si>
  <si>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</si>
  <si>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</si>
  <si>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</si>
  <si>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</si>
  <si>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</si>
  <si>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</si>
  <si>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</si>
  <si>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</si>
  <si>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</si>
  <si>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</si>
  <si>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</si>
  <si>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</si>
  <si>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</si>
  <si>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</si>
  <si>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</si>
  <si>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</si>
  <si>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</si>
  <si>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</si>
  <si>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</si>
  <si>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</si>
  <si>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</si>
  <si>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</si>
  <si>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</si>
  <si>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</si>
  <si>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</si>
  <si>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</si>
  <si>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</si>
  <si>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</si>
  <si>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</si>
  <si>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</si>
  <si>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</si>
  <si>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</si>
  <si>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</si>
  <si>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</si>
  <si>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</si>
  <si>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</si>
  <si>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</si>
  <si>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</si>
  <si>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</si>
  <si>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</si>
  <si>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</si>
  <si>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</si>
  <si>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</si>
  <si>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</si>
  <si>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</si>
  <si>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</si>
  <si>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</si>
  <si>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</si>
  <si>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</si>
  <si>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</si>
  <si>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</si>
  <si>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</si>
  <si>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</si>
  <si>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</si>
  <si>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</si>
  <si>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</si>
  <si>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</si>
  <si>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</si>
  <si>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</si>
  <si>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</si>
  <si>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</si>
  <si>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</si>
  <si>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</si>
  <si>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</si>
  <si>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</si>
  <si>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</si>
  <si>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</si>
  <si>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</si>
  <si>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</si>
  <si>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</si>
  <si>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</si>
  <si>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</si>
  <si>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</si>
  <si>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</si>
  <si>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</si>
  <si>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</si>
  <si>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</si>
  <si>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</si>
  <si>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</si>
  <si>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</si>
  <si>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</si>
  <si>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</si>
  <si>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</si>
  <si>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</si>
  <si>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</si>
  <si>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</si>
  <si>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</si>
  <si>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</si>
  <si>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</si>
  <si>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</si>
  <si>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</si>
  <si>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</si>
  <si>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</si>
  <si>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</si>
  <si>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</si>
  <si>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</si>
  <si>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</si>
  <si>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</si>
  <si>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</si>
  <si>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</si>
  <si>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</si>
  <si>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</si>
  <si>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</si>
  <si>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</si>
  <si>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</si>
  <si>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</si>
  <si>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</si>
  <si>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</si>
  <si>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</si>
  <si>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</si>
  <si>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</si>
  <si>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</si>
  <si>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</si>
  <si>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</si>
  <si>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</si>
  <si>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</si>
  <si>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</si>
  <si>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</si>
  <si>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</si>
  <si>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</si>
  <si>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</si>
  <si>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</si>
  <si>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</si>
  <si>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</si>
  <si>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</si>
  <si>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</si>
  <si>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</si>
  <si>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</si>
  <si>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</si>
  <si>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</si>
  <si>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</si>
  <si>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</si>
  <si>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</si>
  <si>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</si>
  <si>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</si>
  <si>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</si>
  <si>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</si>
  <si>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</si>
  <si>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</si>
  <si>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</si>
  <si>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</si>
  <si>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</si>
  <si>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</si>
  <si>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</si>
  <si>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</si>
  <si>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</si>
  <si>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</si>
  <si>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</si>
  <si>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</si>
  <si>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</si>
  <si>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</si>
  <si>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</si>
  <si>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</si>
  <si>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</si>
  <si>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</si>
  <si>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</si>
  <si>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</si>
  <si>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</si>
  <si>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</si>
  <si>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</si>
  <si>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</si>
  <si>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</si>
  <si>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</si>
  <si>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</si>
  <si>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</si>
  <si>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</si>
  <si>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</si>
  <si>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</si>
  <si>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</si>
  <si>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132</t>
  </si>
  <si>
    <t>Хеджирование денежных потоков</t>
  </si>
  <si>
    <t>131</t>
  </si>
  <si>
    <t>Прибыль/убыток от переоценки активов</t>
  </si>
  <si>
    <t>Пересчитанное сальдо (стр.110+/-стр. 120)</t>
  </si>
  <si>
    <t>Изменения в учетной политике</t>
  </si>
  <si>
    <t>Сальдо на 1 января предыдущего года</t>
  </si>
  <si>
    <t>Эмиссия акций</t>
  </si>
  <si>
    <t>Дивиденды</t>
  </si>
  <si>
    <t>Всего прибыль/убыток за период 
(стр. 040+/-стр. 050)</t>
  </si>
  <si>
    <t>Прибыль/убыток, признанная/ый непосредственно  в  самом  капитале
(стр. 031+/-стр. 032+/- стр.033)</t>
  </si>
  <si>
    <t>033</t>
  </si>
  <si>
    <t>Курсовые разницы от зарубежной деятельности</t>
  </si>
  <si>
    <t>032</t>
  </si>
  <si>
    <t>031</t>
  </si>
  <si>
    <t>Пересчитанное сальдо   (стр.010+/-стр. 020)</t>
  </si>
  <si>
    <t>Сальдо на 1 января отчетного года</t>
  </si>
  <si>
    <t>8</t>
  </si>
  <si>
    <t>7</t>
  </si>
  <si>
    <t>6</t>
  </si>
  <si>
    <t>5</t>
  </si>
  <si>
    <t>4</t>
  </si>
  <si>
    <t>3</t>
  </si>
  <si>
    <t>2</t>
  </si>
  <si>
    <t>1</t>
  </si>
  <si>
    <t>Всего</t>
  </si>
  <si>
    <t>Нераспределенная прибыль</t>
  </si>
  <si>
    <t>Резервный капитал</t>
  </si>
  <si>
    <t>Итого капитал</t>
  </si>
  <si>
    <t>Капитал материнской организации</t>
  </si>
  <si>
    <t>Код
строки</t>
  </si>
  <si>
    <t>Показатель</t>
  </si>
  <si>
    <t>ОТЧЕТ ОБ ИЗМЕНЕНИЯХ В КАПИТАЛЕ</t>
  </si>
  <si>
    <t>190</t>
  </si>
  <si>
    <t>180</t>
  </si>
  <si>
    <t>170</t>
  </si>
  <si>
    <t>Всего прибыль/убыток за период
(стр. 140+/-стр. 150)</t>
  </si>
  <si>
    <t>Прибыль/убыток за период</t>
  </si>
  <si>
    <t>Прибыль/убыток, признанная/ый непосредственно в самом капитале
(стр. 131+/-стр. 132+/- стр.133)</t>
  </si>
  <si>
    <t>133</t>
  </si>
  <si>
    <t>,</t>
  </si>
  <si>
    <t>Базовая прибыль на акцию (тенге)</t>
  </si>
  <si>
    <t>Балансовая стоимость простой акции</t>
  </si>
  <si>
    <t>Итого: Увеличение +/- уменьшение денежных средств (стр. 030 +/- стр. 060 +/- стр. 090)</t>
  </si>
  <si>
    <t>(33 011)</t>
  </si>
  <si>
    <t>(56 850)</t>
  </si>
  <si>
    <t>по состоянию на 31 декабря 2020 года</t>
  </si>
  <si>
    <t>2020 г.</t>
  </si>
  <si>
    <t>Сальдо на 31 декабря отчетного года
(стр.030+стр. 060+стр. 070+стр. 080+стр. 090)</t>
  </si>
  <si>
    <t>Сальдо на 31 декабря предыдущего года (стр.130 + стр. 160-стр. 170+стр. 180-стр.
190)</t>
  </si>
  <si>
    <t>(157 589)</t>
  </si>
  <si>
    <t>(55 394)</t>
  </si>
  <si>
    <t>(23 129)</t>
  </si>
  <si>
    <t>(13 523)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</si>
</sst>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#,##0.00;[Red]#,##0.00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49" fontId="1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/>
    </xf>
    <xf numFmtId="174" fontId="1" fillId="0" borderId="12" xfId="0" applyNumberFormat="1" applyFont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/>
    </xf>
    <xf numFmtId="0" fontId="1" fillId="0" borderId="21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 indent="5"/>
    </xf>
    <xf numFmtId="0" fontId="1" fillId="0" borderId="21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6"/>
  <sheetViews>
    <sheetView zoomScale="120" zoomScaleNormal="120" zoomScalePageLayoutView="0" workbookViewId="0" topLeftCell="A28">
      <selection activeCell="X53" sqref="X53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8" t="s">
        <v>0</v>
      </c>
      <c r="X1" s="88"/>
    </row>
    <row r="2" spans="23:24" s="1" customFormat="1" ht="6.75" customHeight="1">
      <c r="W2" s="88"/>
      <c r="X2" s="88"/>
    </row>
    <row r="3" spans="8:24" s="2" customFormat="1" ht="11.25" customHeight="1">
      <c r="H3" s="89" t="s">
        <v>1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ht="12" customHeight="1">
      <c r="A4" s="3" t="s">
        <v>2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="2" customFormat="1" ht="4.5" customHeight="1"/>
    <row r="6" spans="1:24" ht="12" customHeight="1">
      <c r="A6" s="3" t="s">
        <v>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ht="12" customHeight="1">
      <c r="A8" s="3" t="s">
        <v>4</v>
      </c>
      <c r="S8" s="91">
        <v>199</v>
      </c>
      <c r="T8" s="91"/>
      <c r="U8" s="91"/>
      <c r="V8" s="91"/>
      <c r="W8" s="91"/>
      <c r="X8" s="91"/>
    </row>
    <row r="9" s="2" customFormat="1" ht="5.25" customHeight="1"/>
    <row r="10" spans="1:24" s="2" customFormat="1" ht="5.25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 t="s">
        <v>6</v>
      </c>
      <c r="T10" s="93"/>
      <c r="U10" s="93"/>
      <c r="V10" s="93"/>
      <c r="W10" s="93"/>
      <c r="X10" s="93"/>
    </row>
    <row r="11" spans="1:24" ht="12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3"/>
      <c r="U11" s="93"/>
      <c r="V11" s="93"/>
      <c r="W11" s="93"/>
      <c r="X11" s="93"/>
    </row>
    <row r="12" spans="1:24" ht="12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4"/>
      <c r="T12" s="94"/>
      <c r="U12" s="94"/>
      <c r="V12" s="94"/>
      <c r="W12" s="94"/>
      <c r="X12" s="94"/>
    </row>
    <row r="13" s="5" customFormat="1" ht="4.5" customHeight="1"/>
    <row r="14" spans="1:23" s="2" customFormat="1" ht="12.75" customHeight="1">
      <c r="A14" s="85" t="s">
        <v>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4" s="2" customFormat="1" ht="10.5" customHeight="1">
      <c r="A15" s="86" t="s">
        <v>265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6" t="s">
        <v>8</v>
      </c>
    </row>
    <row r="16" s="2" customFormat="1" ht="4.5" customHeight="1"/>
    <row r="17" spans="1:24" s="2" customFormat="1" ht="26.25" customHeight="1">
      <c r="A17" s="87" t="s">
        <v>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7" t="s">
        <v>10</v>
      </c>
      <c r="W17" s="7" t="s">
        <v>11</v>
      </c>
      <c r="X17" s="8" t="s">
        <v>12</v>
      </c>
    </row>
    <row r="18" spans="1:24" s="2" customFormat="1" ht="12.75" customHeight="1">
      <c r="A18" s="80" t="s">
        <v>13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9" t="s">
        <v>14</v>
      </c>
      <c r="W18" s="20">
        <f>SUM(W19:W25)</f>
        <v>313328</v>
      </c>
      <c r="X18" s="20">
        <f>SUM(X19:X25)</f>
        <v>485642</v>
      </c>
    </row>
    <row r="19" spans="1:24" s="2" customFormat="1" ht="12.75" customHeight="1">
      <c r="A19" s="79" t="s">
        <v>15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0" t="s">
        <v>16</v>
      </c>
      <c r="W19" s="19">
        <v>3940</v>
      </c>
      <c r="X19" s="19">
        <v>274</v>
      </c>
    </row>
    <row r="20" spans="1:24" s="2" customFormat="1" ht="12.75" customHeight="1">
      <c r="A20" s="79" t="s">
        <v>17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0" t="s">
        <v>18</v>
      </c>
      <c r="W20" s="11" t="s">
        <v>19</v>
      </c>
      <c r="X20" s="11" t="s">
        <v>19</v>
      </c>
    </row>
    <row r="21" spans="1:24" s="2" customFormat="1" ht="12.75" customHeight="1">
      <c r="A21" s="79" t="s">
        <v>20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0" t="s">
        <v>21</v>
      </c>
      <c r="W21" s="19">
        <v>172240</v>
      </c>
      <c r="X21" s="19">
        <v>82060</v>
      </c>
    </row>
    <row r="22" spans="1:24" s="2" customFormat="1" ht="12.75" customHeight="1">
      <c r="A22" s="79" t="s">
        <v>22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0" t="s">
        <v>23</v>
      </c>
      <c r="W22" s="19">
        <v>107814</v>
      </c>
      <c r="X22" s="19">
        <v>323412</v>
      </c>
    </row>
    <row r="23" spans="1:24" s="2" customFormat="1" ht="12.7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0" t="s">
        <v>25</v>
      </c>
      <c r="W23" s="19">
        <v>1845</v>
      </c>
      <c r="X23" s="19">
        <v>6910</v>
      </c>
    </row>
    <row r="24" spans="1:24" s="2" customFormat="1" ht="12.75" customHeight="1">
      <c r="A24" s="84" t="s">
        <v>26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10" t="s">
        <v>27</v>
      </c>
      <c r="W24" s="19" t="s">
        <v>19</v>
      </c>
      <c r="X24" s="19" t="s">
        <v>19</v>
      </c>
    </row>
    <row r="25" spans="1:24" s="2" customFormat="1" ht="12.75" customHeight="1">
      <c r="A25" s="84" t="s">
        <v>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0" t="s">
        <v>29</v>
      </c>
      <c r="W25" s="19">
        <v>27489</v>
      </c>
      <c r="X25" s="19">
        <v>72986</v>
      </c>
    </row>
    <row r="26" spans="1:24" s="2" customFormat="1" ht="12.75" customHeight="1">
      <c r="A26" s="80" t="s">
        <v>30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" t="s">
        <v>31</v>
      </c>
      <c r="W26" s="20">
        <f>SUM(W27:W37)</f>
        <v>932029</v>
      </c>
      <c r="X26" s="20">
        <f>SUM(X27:X37)</f>
        <v>928624</v>
      </c>
    </row>
    <row r="27" spans="1:24" s="2" customFormat="1" ht="12.75" customHeight="1">
      <c r="A27" s="79" t="s">
        <v>32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0" t="s">
        <v>33</v>
      </c>
      <c r="W27" s="11" t="s">
        <v>19</v>
      </c>
      <c r="X27" s="11" t="s">
        <v>19</v>
      </c>
    </row>
    <row r="28" spans="1:24" s="2" customFormat="1" ht="12.75" customHeight="1">
      <c r="A28" s="79" t="s">
        <v>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0" t="s">
        <v>35</v>
      </c>
      <c r="W28" s="11" t="s">
        <v>19</v>
      </c>
      <c r="X28" s="11" t="s">
        <v>19</v>
      </c>
    </row>
    <row r="29" spans="1:24" s="2" customFormat="1" ht="12.75" customHeight="1">
      <c r="A29" s="79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0" t="s">
        <v>37</v>
      </c>
      <c r="W29" s="11" t="s">
        <v>19</v>
      </c>
      <c r="X29" s="11" t="s">
        <v>19</v>
      </c>
    </row>
    <row r="30" spans="1:24" s="2" customFormat="1" ht="12.75" customHeight="1">
      <c r="A30" s="79" t="s">
        <v>38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0" t="s">
        <v>39</v>
      </c>
      <c r="W30" s="11" t="s">
        <v>19</v>
      </c>
      <c r="X30" s="11" t="s">
        <v>19</v>
      </c>
    </row>
    <row r="31" spans="1:24" s="2" customFormat="1" ht="12.75" customHeight="1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0" t="s">
        <v>41</v>
      </c>
      <c r="W31" s="11" t="s">
        <v>19</v>
      </c>
      <c r="X31" s="11" t="s">
        <v>19</v>
      </c>
    </row>
    <row r="32" spans="1:24" s="2" customFormat="1" ht="12.75" customHeight="1">
      <c r="A32" s="79" t="s">
        <v>42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0" t="s">
        <v>43</v>
      </c>
      <c r="W32" s="19">
        <v>931897</v>
      </c>
      <c r="X32" s="19">
        <v>928592</v>
      </c>
    </row>
    <row r="33" spans="1:24" s="2" customFormat="1" ht="12.75" customHeight="1">
      <c r="A33" s="79" t="s">
        <v>44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0" t="s">
        <v>45</v>
      </c>
      <c r="W33" s="11" t="s">
        <v>19</v>
      </c>
      <c r="X33" s="11" t="s">
        <v>19</v>
      </c>
    </row>
    <row r="34" spans="1:24" s="2" customFormat="1" ht="12.75" customHeight="1">
      <c r="A34" s="79" t="s">
        <v>46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0" t="s">
        <v>47</v>
      </c>
      <c r="W34" s="11" t="s">
        <v>19</v>
      </c>
      <c r="X34" s="11" t="s">
        <v>19</v>
      </c>
    </row>
    <row r="35" spans="1:24" s="2" customFormat="1" ht="12.75" customHeight="1">
      <c r="A35" s="79" t="s">
        <v>48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10" t="s">
        <v>49</v>
      </c>
      <c r="W35" s="19">
        <v>132</v>
      </c>
      <c r="X35" s="19">
        <v>32</v>
      </c>
    </row>
    <row r="36" spans="1:24" s="2" customFormat="1" ht="12.75" customHeight="1">
      <c r="A36" s="79" t="s">
        <v>50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0" t="s">
        <v>51</v>
      </c>
      <c r="W36" s="11" t="s">
        <v>19</v>
      </c>
      <c r="X36" s="11" t="s">
        <v>19</v>
      </c>
    </row>
    <row r="37" spans="1:24" s="2" customFormat="1" ht="12.75" customHeight="1">
      <c r="A37" s="79" t="s">
        <v>52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0" t="s">
        <v>53</v>
      </c>
      <c r="W37" s="11" t="s">
        <v>19</v>
      </c>
      <c r="X37" s="11" t="s">
        <v>19</v>
      </c>
    </row>
    <row r="38" spans="1:24" s="2" customFormat="1" ht="12.75" customHeight="1">
      <c r="A38" s="83" t="s">
        <v>54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9" t="s">
        <v>55</v>
      </c>
      <c r="W38" s="20">
        <f>W26+W18</f>
        <v>1245357</v>
      </c>
      <c r="X38" s="20">
        <f>X26+X18</f>
        <v>1414266</v>
      </c>
    </row>
    <row r="39" spans="1:24" s="2" customFormat="1" ht="12.75" customHeight="1">
      <c r="A39" s="80" t="s">
        <v>56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" t="s">
        <v>57</v>
      </c>
      <c r="W39" s="20">
        <f>W40+W47</f>
        <v>624969</v>
      </c>
      <c r="X39" s="20">
        <f>X40+X47</f>
        <v>817717</v>
      </c>
    </row>
    <row r="40" spans="1:24" s="2" customFormat="1" ht="12.75" customHeight="1">
      <c r="A40" s="80" t="s">
        <v>58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" t="s">
        <v>59</v>
      </c>
      <c r="W40" s="20">
        <f>SUM(W41:W46)</f>
        <v>441116</v>
      </c>
      <c r="X40" s="20">
        <f>SUM(X41:X46)</f>
        <v>538517</v>
      </c>
    </row>
    <row r="41" spans="1:24" s="2" customFormat="1" ht="12.75" customHeight="1">
      <c r="A41" s="79" t="s">
        <v>60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0" t="s">
        <v>61</v>
      </c>
      <c r="W41" s="19">
        <v>273912</v>
      </c>
      <c r="X41" s="19">
        <v>272789</v>
      </c>
    </row>
    <row r="42" spans="1:24" s="2" customFormat="1" ht="12.75" customHeight="1">
      <c r="A42" s="79" t="s">
        <v>62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0" t="s">
        <v>63</v>
      </c>
      <c r="W42" s="19">
        <f>37644+55</f>
        <v>37699</v>
      </c>
      <c r="X42" s="19">
        <v>15176</v>
      </c>
    </row>
    <row r="43" spans="1:24" ht="12" customHeight="1">
      <c r="A43" s="82" t="s">
        <v>64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10" t="s">
        <v>65</v>
      </c>
      <c r="W43" s="19">
        <v>10961</v>
      </c>
      <c r="X43" s="19">
        <v>8925</v>
      </c>
    </row>
    <row r="44" spans="1:24" s="2" customFormat="1" ht="12.75" customHeight="1">
      <c r="A44" s="79" t="s">
        <v>66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0" t="s">
        <v>67</v>
      </c>
      <c r="W44" s="19">
        <v>68622</v>
      </c>
      <c r="X44" s="19">
        <v>179724</v>
      </c>
    </row>
    <row r="45" spans="1:24" s="2" customFormat="1" ht="12.75" customHeight="1">
      <c r="A45" s="81" t="s">
        <v>68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10" t="s">
        <v>69</v>
      </c>
      <c r="W45" s="19">
        <v>16272</v>
      </c>
      <c r="X45" s="19">
        <v>11468</v>
      </c>
    </row>
    <row r="46" spans="1:24" s="2" customFormat="1" ht="12.75" customHeight="1">
      <c r="A46" s="79" t="s">
        <v>70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 t="s">
        <v>71</v>
      </c>
      <c r="W46" s="19">
        <v>33650</v>
      </c>
      <c r="X46" s="19">
        <v>50435</v>
      </c>
    </row>
    <row r="47" spans="1:24" s="2" customFormat="1" ht="12.75" customHeight="1">
      <c r="A47" s="80" t="s">
        <v>72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9" t="s">
        <v>73</v>
      </c>
      <c r="W47" s="20">
        <f>SUM(W48:W52)</f>
        <v>183853</v>
      </c>
      <c r="X47" s="20">
        <f>SUM(X48:X52)</f>
        <v>279200</v>
      </c>
    </row>
    <row r="48" spans="1:24" s="2" customFormat="1" ht="12.75" customHeight="1">
      <c r="A48" s="79" t="s">
        <v>74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0" t="s">
        <v>75</v>
      </c>
      <c r="W48" s="19">
        <v>68700</v>
      </c>
      <c r="X48" s="19">
        <v>158811</v>
      </c>
    </row>
    <row r="49" spans="1:24" s="2" customFormat="1" ht="12.75" customHeight="1">
      <c r="A49" s="79" t="s">
        <v>76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0" t="s">
        <v>77</v>
      </c>
      <c r="W49" s="19">
        <v>22</v>
      </c>
      <c r="X49" s="19">
        <v>32</v>
      </c>
    </row>
    <row r="50" spans="1:24" s="2" customFormat="1" ht="12.75" customHeight="1">
      <c r="A50" s="79" t="s">
        <v>78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0" t="s">
        <v>79</v>
      </c>
      <c r="W50" s="11" t="s">
        <v>19</v>
      </c>
      <c r="X50" s="11" t="s">
        <v>19</v>
      </c>
    </row>
    <row r="51" spans="1:24" s="2" customFormat="1" ht="12.75" customHeight="1">
      <c r="A51" s="81" t="s">
        <v>80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10" t="s">
        <v>81</v>
      </c>
      <c r="W51" s="19">
        <v>115131</v>
      </c>
      <c r="X51" s="19">
        <v>120357</v>
      </c>
    </row>
    <row r="52" spans="1:24" s="2" customFormat="1" ht="12.75" customHeight="1">
      <c r="A52" s="79" t="s">
        <v>82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0" t="s">
        <v>83</v>
      </c>
      <c r="W52" s="11" t="s">
        <v>19</v>
      </c>
      <c r="X52" s="11" t="s">
        <v>19</v>
      </c>
    </row>
    <row r="53" spans="1:24" s="2" customFormat="1" ht="12.75" customHeight="1">
      <c r="A53" s="80" t="s">
        <v>84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9" t="s">
        <v>85</v>
      </c>
      <c r="W53" s="20">
        <v>620388</v>
      </c>
      <c r="X53" s="20">
        <v>596549</v>
      </c>
    </row>
    <row r="54" spans="1:24" s="2" customFormat="1" ht="12.75" customHeight="1">
      <c r="A54" s="79" t="s">
        <v>86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0" t="s">
        <v>87</v>
      </c>
      <c r="W54" s="19">
        <v>653399</v>
      </c>
      <c r="X54" s="19">
        <v>653399</v>
      </c>
    </row>
    <row r="55" spans="1:24" s="2" customFormat="1" ht="12.75" customHeight="1">
      <c r="A55" s="79" t="s">
        <v>88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0" t="s">
        <v>89</v>
      </c>
      <c r="W55" s="11" t="s">
        <v>19</v>
      </c>
      <c r="X55" s="11" t="s">
        <v>19</v>
      </c>
    </row>
    <row r="56" spans="1:24" s="2" customFormat="1" ht="12.75" customHeight="1">
      <c r="A56" s="79" t="s">
        <v>90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0" t="s">
        <v>91</v>
      </c>
      <c r="W56" s="11" t="s">
        <v>19</v>
      </c>
      <c r="X56" s="11" t="s">
        <v>19</v>
      </c>
    </row>
    <row r="57" spans="1:24" s="2" customFormat="1" ht="12.75" customHeight="1">
      <c r="A57" s="79" t="s">
        <v>92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0" t="s">
        <v>93</v>
      </c>
      <c r="W57" s="23" t="s">
        <v>19</v>
      </c>
      <c r="X57" s="23" t="s">
        <v>19</v>
      </c>
    </row>
    <row r="58" spans="1:24" s="2" customFormat="1" ht="12.75" customHeight="1">
      <c r="A58" s="79" t="s">
        <v>94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10" t="s">
        <v>95</v>
      </c>
      <c r="W58" s="11" t="s">
        <v>19</v>
      </c>
      <c r="X58" s="11" t="s">
        <v>19</v>
      </c>
    </row>
    <row r="59" spans="1:24" s="2" customFormat="1" ht="12.75" customHeight="1">
      <c r="A59" s="79" t="s">
        <v>96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0" t="s">
        <v>97</v>
      </c>
      <c r="W59" s="73" t="s">
        <v>263</v>
      </c>
      <c r="X59" s="73" t="s">
        <v>264</v>
      </c>
    </row>
    <row r="60" spans="1:24" s="2" customFormat="1" ht="12.75" customHeight="1">
      <c r="A60" s="80" t="s">
        <v>98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9" t="s">
        <v>99</v>
      </c>
      <c r="W60" s="20">
        <v>1245357</v>
      </c>
      <c r="X60" s="20">
        <v>1414266</v>
      </c>
    </row>
    <row r="61" spans="1:27" s="2" customFormat="1" ht="12.75" customHeight="1">
      <c r="A61" s="80" t="s">
        <v>261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9">
        <v>44</v>
      </c>
      <c r="W61" s="20">
        <f>(W60-W35-W39)/214732*1000</f>
        <v>2888.512191941583</v>
      </c>
      <c r="X61" s="20">
        <f>(X60-X35-X39)/214732*1000</f>
        <v>2777.960434401952</v>
      </c>
      <c r="AA61" s="72"/>
    </row>
    <row r="62" s="2" customFormat="1" ht="11.25"/>
    <row r="63" spans="1:23" s="2" customFormat="1" ht="12.75" customHeight="1">
      <c r="A63" s="3" t="s">
        <v>100</v>
      </c>
      <c r="H63" s="77" t="s">
        <v>101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W63" s="4"/>
    </row>
    <row r="64" spans="8:23" s="2" customFormat="1" ht="10.5" customHeight="1">
      <c r="H64" s="78" t="s">
        <v>102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W64" s="12" t="s">
        <v>103</v>
      </c>
    </row>
    <row r="65" spans="1:23" s="2" customFormat="1" ht="12.75" customHeight="1">
      <c r="A65" s="3" t="s">
        <v>104</v>
      </c>
      <c r="H65" s="77" t="s">
        <v>105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W65" s="4"/>
    </row>
    <row r="66" spans="2:23" s="2" customFormat="1" ht="9.75" customHeight="1">
      <c r="B66" s="1" t="s">
        <v>106</v>
      </c>
      <c r="H66" s="78" t="s">
        <v>102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W66" s="12" t="s">
        <v>103</v>
      </c>
    </row>
  </sheetData>
  <sheetProtection/>
  <mergeCells count="57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5:U65"/>
    <mergeCell ref="H66:U66"/>
    <mergeCell ref="A57:U57"/>
    <mergeCell ref="A58:U58"/>
    <mergeCell ref="A59:U59"/>
    <mergeCell ref="A60:U60"/>
    <mergeCell ref="H63:U63"/>
    <mergeCell ref="H64:U64"/>
    <mergeCell ref="A61:U61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5"/>
  <sheetViews>
    <sheetView tabSelected="1" zoomScalePageLayoutView="0" workbookViewId="0" topLeftCell="A16">
      <selection activeCell="X35" sqref="X3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8" t="s">
        <v>107</v>
      </c>
      <c r="X1" s="88"/>
    </row>
    <row r="2" spans="23:24" s="1" customFormat="1" ht="6.75" customHeight="1">
      <c r="W2" s="88"/>
      <c r="X2" s="88"/>
    </row>
    <row r="3" spans="8:24" s="2" customFormat="1" ht="12" customHeight="1">
      <c r="H3" s="95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s="2" customFormat="1" ht="12" customHeight="1">
      <c r="A4" s="3" t="s">
        <v>2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="2" customFormat="1" ht="6" customHeight="1"/>
    <row r="6" spans="1:24" s="2" customFormat="1" ht="12" customHeight="1">
      <c r="A6" s="3" t="s">
        <v>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s="2" customFormat="1" ht="12" customHeight="1">
      <c r="A8" s="3" t="s">
        <v>4</v>
      </c>
      <c r="S8" s="91">
        <v>199</v>
      </c>
      <c r="T8" s="91"/>
      <c r="U8" s="91"/>
      <c r="V8" s="91"/>
      <c r="W8" s="91"/>
      <c r="X8" s="91"/>
    </row>
    <row r="9" s="2" customFormat="1" ht="6.75" customHeight="1"/>
    <row r="10" spans="1:24" s="2" customFormat="1" ht="5.25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 t="s">
        <v>6</v>
      </c>
      <c r="T10" s="93"/>
      <c r="U10" s="93"/>
      <c r="V10" s="93"/>
      <c r="W10" s="93"/>
      <c r="X10" s="93"/>
    </row>
    <row r="11" spans="1:24" s="2" customFormat="1" ht="12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3"/>
      <c r="U11" s="93"/>
      <c r="V11" s="93"/>
      <c r="W11" s="93"/>
      <c r="X11" s="93"/>
    </row>
    <row r="12" spans="1:24" s="2" customFormat="1" ht="12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4"/>
      <c r="T12" s="94"/>
      <c r="U12" s="94"/>
      <c r="V12" s="94"/>
      <c r="W12" s="94"/>
      <c r="X12" s="94"/>
    </row>
    <row r="13" s="5" customFormat="1" ht="4.5" customHeight="1"/>
    <row r="14" spans="1:24" s="2" customFormat="1" ht="12.75" customHeight="1">
      <c r="A14" s="85" t="s">
        <v>196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2" customFormat="1" ht="12" customHeight="1">
      <c r="A15" s="86" t="s">
        <v>266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="2" customFormat="1" ht="12" customHeight="1">
      <c r="X16" s="6" t="s">
        <v>8</v>
      </c>
    </row>
    <row r="17" spans="1:24" s="2" customFormat="1" ht="23.25" customHeight="1">
      <c r="A17" s="87" t="s">
        <v>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97" t="s">
        <v>195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s="2" customFormat="1" ht="12.75" customHeight="1">
      <c r="A19" s="79" t="s">
        <v>183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9" t="s">
        <v>33</v>
      </c>
      <c r="W19" s="20">
        <f>SUM(W21:W25)</f>
        <v>1235541</v>
      </c>
      <c r="X19" s="20">
        <f>SUM(X21:X25)</f>
        <v>638156</v>
      </c>
    </row>
    <row r="20" spans="1:24" s="2" customFormat="1" ht="12.75" customHeight="1">
      <c r="A20" s="98" t="s">
        <v>169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10"/>
      <c r="W20" s="24"/>
      <c r="X20" s="24" t="s">
        <v>19</v>
      </c>
    </row>
    <row r="21" spans="1:24" s="2" customFormat="1" ht="12.75" customHeight="1">
      <c r="A21" s="99" t="s">
        <v>194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" t="s">
        <v>35</v>
      </c>
      <c r="W21" s="19">
        <v>1223947</v>
      </c>
      <c r="X21" s="19">
        <v>615753</v>
      </c>
    </row>
    <row r="22" spans="1:24" s="2" customFormat="1" ht="12.75" customHeight="1">
      <c r="A22" s="99" t="s">
        <v>193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" t="s">
        <v>37</v>
      </c>
      <c r="W22" s="19">
        <v>9818</v>
      </c>
      <c r="X22" s="19">
        <v>22403</v>
      </c>
    </row>
    <row r="23" spans="1:24" s="2" customFormat="1" ht="12.75" customHeight="1">
      <c r="A23" s="99" t="s">
        <v>192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" t="s">
        <v>39</v>
      </c>
      <c r="W23" s="19" t="s">
        <v>19</v>
      </c>
      <c r="X23" s="19" t="s">
        <v>19</v>
      </c>
    </row>
    <row r="24" spans="1:24" s="2" customFormat="1" ht="12.75" customHeight="1">
      <c r="A24" s="99" t="s">
        <v>191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" t="s">
        <v>41</v>
      </c>
      <c r="W24" s="22" t="s">
        <v>19</v>
      </c>
      <c r="X24" s="19" t="s">
        <v>19</v>
      </c>
    </row>
    <row r="25" spans="1:24" s="2" customFormat="1" ht="12.75" customHeight="1">
      <c r="A25" s="99" t="s">
        <v>173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" t="s">
        <v>43</v>
      </c>
      <c r="W25" s="19">
        <v>1776</v>
      </c>
      <c r="X25" s="19" t="s">
        <v>19</v>
      </c>
    </row>
    <row r="26" spans="1:24" s="2" customFormat="1" ht="12.75" customHeight="1">
      <c r="A26" s="84" t="s">
        <v>171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9" t="s">
        <v>53</v>
      </c>
      <c r="W26" s="20">
        <f>SUM(W28:W34)</f>
        <v>1484571</v>
      </c>
      <c r="X26" s="20">
        <f>SUM(X28:X34)</f>
        <v>1473087</v>
      </c>
    </row>
    <row r="27" spans="1:24" s="2" customFormat="1" ht="12.75" customHeight="1">
      <c r="A27" s="98" t="s">
        <v>169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"/>
      <c r="W27" s="24"/>
      <c r="X27" s="24" t="s">
        <v>19</v>
      </c>
    </row>
    <row r="28" spans="1:24" s="2" customFormat="1" ht="12.75" customHeight="1">
      <c r="A28" s="99" t="s">
        <v>190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" t="s">
        <v>55</v>
      </c>
      <c r="W28" s="19">
        <v>801234</v>
      </c>
      <c r="X28" s="19">
        <v>877867</v>
      </c>
    </row>
    <row r="29" spans="1:24" s="2" customFormat="1" ht="12.75" customHeight="1">
      <c r="A29" s="99" t="s">
        <v>189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" t="s">
        <v>57</v>
      </c>
      <c r="W29" s="22" t="s">
        <v>19</v>
      </c>
      <c r="X29" s="76" t="s">
        <v>19</v>
      </c>
    </row>
    <row r="30" spans="1:24" s="2" customFormat="1" ht="12.75" customHeight="1">
      <c r="A30" s="99" t="s">
        <v>188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" t="s">
        <v>59</v>
      </c>
      <c r="W30" s="19">
        <v>387621</v>
      </c>
      <c r="X30" s="19">
        <v>318600</v>
      </c>
    </row>
    <row r="31" spans="1:24" s="2" customFormat="1" ht="12.75" customHeight="1">
      <c r="A31" s="99" t="s">
        <v>187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" t="s">
        <v>61</v>
      </c>
      <c r="W31" s="19">
        <v>50777</v>
      </c>
      <c r="X31" s="19">
        <v>56761</v>
      </c>
    </row>
    <row r="32" spans="1:24" s="2" customFormat="1" ht="12.75" customHeight="1">
      <c r="A32" s="99" t="s">
        <v>186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" t="s">
        <v>63</v>
      </c>
      <c r="W32" s="22" t="s">
        <v>19</v>
      </c>
      <c r="X32" s="19" t="s">
        <v>19</v>
      </c>
    </row>
    <row r="33" spans="1:24" s="2" customFormat="1" ht="12.75" customHeight="1">
      <c r="A33" s="99" t="s">
        <v>185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" t="s">
        <v>65</v>
      </c>
      <c r="W33" s="19">
        <v>241501</v>
      </c>
      <c r="X33" s="19">
        <v>219043</v>
      </c>
    </row>
    <row r="34" spans="1:24" s="2" customFormat="1" ht="12.75" customHeight="1">
      <c r="A34" s="99" t="s">
        <v>156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" t="s">
        <v>67</v>
      </c>
      <c r="W34" s="19">
        <v>3438</v>
      </c>
      <c r="X34" s="19">
        <v>816</v>
      </c>
    </row>
    <row r="35" spans="1:24" s="2" customFormat="1" ht="21.75" customHeight="1">
      <c r="A35" s="100" t="s">
        <v>184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" t="s">
        <v>73</v>
      </c>
      <c r="W35" s="25">
        <f>W26-W19</f>
        <v>249030</v>
      </c>
      <c r="X35" s="25">
        <f>X26-X19</f>
        <v>834931</v>
      </c>
    </row>
    <row r="36" spans="1:24" s="2" customFormat="1" ht="12.75" customHeight="1">
      <c r="A36" s="101" t="s">
        <v>259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s="2" customFormat="1" ht="12.75" customHeight="1">
      <c r="A37" s="79" t="s">
        <v>183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9" t="s">
        <v>93</v>
      </c>
      <c r="W37" s="13" t="s">
        <v>19</v>
      </c>
      <c r="X37" s="13" t="s">
        <v>19</v>
      </c>
    </row>
    <row r="38" spans="1:24" s="2" customFormat="1" ht="12.75" customHeight="1">
      <c r="A38" s="98" t="s">
        <v>169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0"/>
      <c r="W38" s="17" t="s">
        <v>19</v>
      </c>
      <c r="X38" s="17" t="s">
        <v>19</v>
      </c>
    </row>
    <row r="39" spans="1:24" s="2" customFormat="1" ht="12.75" customHeight="1">
      <c r="A39" s="99" t="s">
        <v>182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" t="s">
        <v>95</v>
      </c>
      <c r="W39" s="11" t="s">
        <v>19</v>
      </c>
      <c r="X39" s="11" t="s">
        <v>19</v>
      </c>
    </row>
    <row r="40" spans="1:24" s="2" customFormat="1" ht="12.75" customHeight="1">
      <c r="A40" s="102" t="s">
        <v>181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" t="s">
        <v>97</v>
      </c>
      <c r="W40" s="11" t="s">
        <v>19</v>
      </c>
      <c r="X40" s="11" t="s">
        <v>19</v>
      </c>
    </row>
    <row r="41" spans="1:24" s="2" customFormat="1" ht="12.75" customHeight="1">
      <c r="A41" s="102" t="s">
        <v>180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" t="s">
        <v>99</v>
      </c>
      <c r="W41" s="11" t="s">
        <v>19</v>
      </c>
      <c r="X41" s="11" t="s">
        <v>19</v>
      </c>
    </row>
    <row r="42" spans="1:24" s="2" customFormat="1" ht="12.75" customHeight="1">
      <c r="A42" s="99" t="s">
        <v>179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" t="s">
        <v>178</v>
      </c>
      <c r="W42" s="11" t="s">
        <v>19</v>
      </c>
      <c r="X42" s="11" t="s">
        <v>19</v>
      </c>
    </row>
    <row r="43" spans="1:24" s="2" customFormat="1" ht="12" customHeight="1">
      <c r="A43" s="103" t="s">
        <v>177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" t="s">
        <v>176</v>
      </c>
      <c r="W43" s="11" t="s">
        <v>19</v>
      </c>
      <c r="X43" s="11" t="s">
        <v>19</v>
      </c>
    </row>
    <row r="44" spans="1:24" s="14" customFormat="1" ht="12" customHeight="1">
      <c r="A44" s="104" t="s">
        <v>175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6" t="s">
        <v>174</v>
      </c>
      <c r="W44" s="15" t="s">
        <v>19</v>
      </c>
      <c r="X44" s="15" t="s">
        <v>19</v>
      </c>
    </row>
    <row r="45" spans="1:24" s="2" customFormat="1" ht="12" customHeight="1">
      <c r="A45" s="99" t="s">
        <v>173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" t="s">
        <v>172</v>
      </c>
      <c r="W45" s="11" t="s">
        <v>19</v>
      </c>
      <c r="X45" s="11" t="s">
        <v>19</v>
      </c>
    </row>
    <row r="46" spans="1:24" s="2" customFormat="1" ht="12.75" customHeight="1">
      <c r="A46" s="79" t="s">
        <v>171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9" t="s">
        <v>170</v>
      </c>
      <c r="W46" s="20">
        <v>55394</v>
      </c>
      <c r="X46" s="20">
        <v>23129</v>
      </c>
    </row>
    <row r="47" spans="1:24" s="2" customFormat="1" ht="12.75" customHeight="1">
      <c r="A47" s="106" t="s">
        <v>169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"/>
      <c r="W47" s="24" t="s">
        <v>19</v>
      </c>
      <c r="X47" s="24" t="s">
        <v>19</v>
      </c>
    </row>
    <row r="48" spans="1:24" s="2" customFormat="1" ht="12.75" customHeight="1">
      <c r="A48" s="102" t="s">
        <v>168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" t="s">
        <v>167</v>
      </c>
      <c r="W48" s="19">
        <v>55394</v>
      </c>
      <c r="X48" s="19">
        <v>23129</v>
      </c>
    </row>
    <row r="49" spans="1:24" s="2" customFormat="1" ht="12.75" customHeight="1">
      <c r="A49" s="99" t="s">
        <v>166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" t="s">
        <v>165</v>
      </c>
      <c r="W49" s="11" t="s">
        <v>19</v>
      </c>
      <c r="X49" s="11" t="s">
        <v>19</v>
      </c>
    </row>
    <row r="50" spans="1:24" s="2" customFormat="1" ht="12.75" customHeight="1">
      <c r="A50" s="99" t="s">
        <v>164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" t="s">
        <v>163</v>
      </c>
      <c r="W50" s="11" t="s">
        <v>19</v>
      </c>
      <c r="X50" s="11" t="s">
        <v>19</v>
      </c>
    </row>
    <row r="51" spans="1:24" s="2" customFormat="1" ht="12.75" customHeight="1">
      <c r="A51" s="99" t="s">
        <v>162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" t="s">
        <v>161</v>
      </c>
      <c r="W51" s="11" t="s">
        <v>19</v>
      </c>
      <c r="X51" s="11" t="s">
        <v>19</v>
      </c>
    </row>
    <row r="52" spans="1:24" s="2" customFormat="1" ht="12.75" customHeight="1">
      <c r="A52" s="99" t="s">
        <v>160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" t="s">
        <v>159</v>
      </c>
      <c r="W52" s="11" t="s">
        <v>19</v>
      </c>
      <c r="X52" s="11" t="s">
        <v>19</v>
      </c>
    </row>
    <row r="53" spans="1:24" s="14" customFormat="1" ht="15" customHeight="1">
      <c r="A53" s="105" t="s">
        <v>158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6" t="s">
        <v>157</v>
      </c>
      <c r="W53" s="15" t="s">
        <v>19</v>
      </c>
      <c r="X53" s="15" t="s">
        <v>19</v>
      </c>
    </row>
    <row r="54" spans="1:24" s="2" customFormat="1" ht="12.75" customHeight="1">
      <c r="A54" s="102" t="s">
        <v>156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" t="s">
        <v>155</v>
      </c>
      <c r="W54" s="11" t="s">
        <v>19</v>
      </c>
      <c r="X54" s="11" t="s">
        <v>19</v>
      </c>
    </row>
    <row r="55" spans="1:24" s="2" customFormat="1" ht="24.75" customHeight="1">
      <c r="A55" s="82" t="s">
        <v>154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9" t="s">
        <v>153</v>
      </c>
      <c r="W55" s="74" t="s">
        <v>270</v>
      </c>
      <c r="X55" s="74" t="s">
        <v>271</v>
      </c>
    </row>
    <row r="56" s="2" customFormat="1" ht="15.75" customHeight="1"/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  <rowBreaks count="1" manualBreakCount="1">
    <brk id="5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"/>
  <sheetViews>
    <sheetView zoomScalePageLayoutView="0" workbookViewId="0" topLeftCell="A1">
      <selection activeCell="X17" sqref="X1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="2" customFormat="1" ht="15" customHeight="1">
      <c r="X1" s="6" t="s">
        <v>8</v>
      </c>
    </row>
    <row r="2" spans="1:24" s="2" customFormat="1" ht="25.5" customHeight="1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7" t="s">
        <v>10</v>
      </c>
      <c r="W2" s="7" t="s">
        <v>109</v>
      </c>
      <c r="X2" s="8" t="s">
        <v>110</v>
      </c>
    </row>
    <row r="3" spans="1:24" s="2" customFormat="1" ht="12.75" customHeight="1">
      <c r="A3" s="97" t="s">
        <v>197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s="2" customFormat="1" ht="12.75" customHeight="1">
      <c r="A4" s="80" t="s">
        <v>183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9" t="s">
        <v>198</v>
      </c>
      <c r="W4" s="20">
        <f>SUM(W6:W9)</f>
        <v>736582</v>
      </c>
      <c r="X4" s="20">
        <f>SUM(X6:X9)</f>
        <v>1073574</v>
      </c>
    </row>
    <row r="5" spans="1:24" s="2" customFormat="1" ht="12.75" customHeight="1">
      <c r="A5" s="106" t="s">
        <v>169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"/>
      <c r="W5" s="24"/>
      <c r="X5" s="17" t="s">
        <v>19</v>
      </c>
    </row>
    <row r="6" spans="1:24" s="2" customFormat="1" ht="12.75" customHeight="1">
      <c r="A6" s="102" t="s">
        <v>199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" t="s">
        <v>200</v>
      </c>
      <c r="W6" s="19"/>
      <c r="X6" s="11" t="s">
        <v>19</v>
      </c>
    </row>
    <row r="7" spans="1:24" s="2" customFormat="1" ht="12.75" customHeight="1">
      <c r="A7" s="102" t="s">
        <v>201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" t="s">
        <v>202</v>
      </c>
      <c r="W7" s="19"/>
      <c r="X7" s="11" t="s">
        <v>19</v>
      </c>
    </row>
    <row r="8" spans="1:24" s="2" customFormat="1" ht="12.75" customHeight="1">
      <c r="A8" s="102" t="s">
        <v>203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" t="s">
        <v>204</v>
      </c>
      <c r="W8" s="19"/>
      <c r="X8" s="11" t="s">
        <v>19</v>
      </c>
    </row>
    <row r="9" spans="1:24" s="2" customFormat="1" ht="12.75" customHeight="1">
      <c r="A9" s="102" t="s">
        <v>173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" t="s">
        <v>205</v>
      </c>
      <c r="W9" s="19">
        <v>736582</v>
      </c>
      <c r="X9" s="19">
        <v>1073574</v>
      </c>
    </row>
    <row r="10" spans="1:24" s="2" customFormat="1" ht="12.75" customHeight="1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9" t="s">
        <v>206</v>
      </c>
      <c r="W10" s="20">
        <f>SUM(W12:W15)</f>
        <v>428492</v>
      </c>
      <c r="X10" s="20">
        <f>SUM(X12:X15)</f>
        <v>229037</v>
      </c>
    </row>
    <row r="11" spans="1:24" s="2" customFormat="1" ht="12.75" customHeight="1">
      <c r="A11" s="106" t="s">
        <v>169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"/>
      <c r="W11" s="24"/>
      <c r="X11" s="17" t="s">
        <v>19</v>
      </c>
    </row>
    <row r="12" spans="1:24" s="2" customFormat="1" ht="12.75" customHeight="1">
      <c r="A12" s="99" t="s">
        <v>207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" t="s">
        <v>208</v>
      </c>
      <c r="W12" s="19">
        <v>428492</v>
      </c>
      <c r="X12" s="19">
        <v>229037</v>
      </c>
    </row>
    <row r="13" spans="1:24" s="2" customFormat="1" ht="12.75" customHeight="1">
      <c r="A13" s="99" t="s">
        <v>209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" t="s">
        <v>210</v>
      </c>
      <c r="W13" s="22" t="s">
        <v>19</v>
      </c>
      <c r="X13" s="11" t="s">
        <v>19</v>
      </c>
    </row>
    <row r="14" spans="1:24" s="2" customFormat="1" ht="12.75" customHeight="1">
      <c r="A14" s="99" t="s">
        <v>211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" t="s">
        <v>212</v>
      </c>
      <c r="W14" s="22" t="s">
        <v>19</v>
      </c>
      <c r="X14" s="11" t="s">
        <v>19</v>
      </c>
    </row>
    <row r="15" spans="1:24" s="2" customFormat="1" ht="12.75" customHeight="1">
      <c r="A15" s="99" t="s">
        <v>213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" t="s">
        <v>214</v>
      </c>
      <c r="W15" s="19" t="s">
        <v>19</v>
      </c>
      <c r="X15" s="19" t="s">
        <v>19</v>
      </c>
    </row>
    <row r="16" spans="1:24" s="2" customFormat="1" ht="24" customHeight="1">
      <c r="A16" s="107" t="s">
        <v>215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" t="s">
        <v>216</v>
      </c>
      <c r="W16" s="20">
        <f>W4-W10</f>
        <v>308090</v>
      </c>
      <c r="X16" s="20">
        <f>X4-X10</f>
        <v>844537</v>
      </c>
    </row>
    <row r="17" spans="1:24" s="2" customFormat="1" ht="23.25" customHeight="1">
      <c r="A17" s="108" t="s">
        <v>262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9" t="s">
        <v>130</v>
      </c>
      <c r="W17" s="20">
        <v>3666</v>
      </c>
      <c r="X17" s="74" t="s">
        <v>272</v>
      </c>
    </row>
    <row r="18" spans="1:24" s="2" customFormat="1" ht="12" customHeight="1">
      <c r="A18" s="82" t="s">
        <v>217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10" t="s">
        <v>132</v>
      </c>
      <c r="W18" s="19">
        <v>274</v>
      </c>
      <c r="X18" s="19">
        <v>13797</v>
      </c>
    </row>
    <row r="19" spans="1:24" s="2" customFormat="1" ht="12" customHeight="1">
      <c r="A19" s="82" t="s">
        <v>218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10" t="s">
        <v>134</v>
      </c>
      <c r="W19" s="19">
        <v>3940</v>
      </c>
      <c r="X19" s="19">
        <v>274</v>
      </c>
    </row>
    <row r="20" s="2" customFormat="1" ht="18" customHeight="1"/>
    <row r="21" spans="1:23" s="2" customFormat="1" ht="12.75" customHeight="1">
      <c r="A21" s="3" t="s">
        <v>100</v>
      </c>
      <c r="H21" s="77" t="s">
        <v>101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W21" s="4"/>
    </row>
    <row r="22" spans="8:23" s="2" customFormat="1" ht="10.5" customHeight="1">
      <c r="H22" s="78" t="s">
        <v>102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W22" s="12" t="s">
        <v>103</v>
      </c>
    </row>
    <row r="23" spans="1:23" s="2" customFormat="1" ht="12.75" customHeight="1">
      <c r="A23" s="3" t="s">
        <v>104</v>
      </c>
      <c r="H23" s="77" t="s">
        <v>105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W23" s="4"/>
    </row>
    <row r="24" spans="8:23" s="2" customFormat="1" ht="9.75" customHeight="1">
      <c r="H24" s="78" t="s">
        <v>102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W24" s="12" t="s">
        <v>103</v>
      </c>
    </row>
    <row r="25" s="2" customFormat="1" ht="12.75" customHeight="1">
      <c r="B25" s="1" t="s">
        <v>106</v>
      </c>
    </row>
    <row r="26" s="2" customFormat="1" ht="12.75" customHeight="1"/>
    <row r="27" s="2" customFormat="1" ht="12.75" customHeight="1"/>
  </sheetData>
  <sheetProtection/>
  <mergeCells count="22">
    <mergeCell ref="A2:U2"/>
    <mergeCell ref="A3:X3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A13:U13"/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5"/>
  <sheetViews>
    <sheetView zoomScalePageLayoutView="0" workbookViewId="0" topLeftCell="A1">
      <selection activeCell="X28" sqref="X2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8" t="s">
        <v>107</v>
      </c>
      <c r="X1" s="88"/>
    </row>
    <row r="2" spans="23:24" s="1" customFormat="1" ht="6.75" customHeight="1">
      <c r="W2" s="88"/>
      <c r="X2" s="88"/>
    </row>
    <row r="3" spans="8:24" ht="12" customHeight="1">
      <c r="H3" s="95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ht="12" customHeight="1">
      <c r="A4" s="3" t="s">
        <v>2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="2" customFormat="1" ht="6" customHeight="1"/>
    <row r="6" spans="1:24" ht="12" customHeight="1">
      <c r="A6" s="3" t="s">
        <v>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ht="12" customHeight="1">
      <c r="A8" s="3" t="s">
        <v>4</v>
      </c>
      <c r="S8" s="91">
        <v>199</v>
      </c>
      <c r="T8" s="91"/>
      <c r="U8" s="91"/>
      <c r="V8" s="91"/>
      <c r="W8" s="91"/>
      <c r="X8" s="91"/>
    </row>
    <row r="9" s="2" customFormat="1" ht="6.75" customHeight="1"/>
    <row r="10" spans="1:24" s="2" customFormat="1" ht="5.25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 t="s">
        <v>6</v>
      </c>
      <c r="T10" s="93"/>
      <c r="U10" s="93"/>
      <c r="V10" s="93"/>
      <c r="W10" s="93"/>
      <c r="X10" s="93"/>
    </row>
    <row r="11" spans="1:24" ht="12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3"/>
      <c r="U11" s="93"/>
      <c r="V11" s="93"/>
      <c r="W11" s="93"/>
      <c r="X11" s="93"/>
    </row>
    <row r="12" spans="1:24" ht="12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4"/>
      <c r="T12" s="94"/>
      <c r="U12" s="94"/>
      <c r="V12" s="94"/>
      <c r="W12" s="94"/>
      <c r="X12" s="94"/>
    </row>
    <row r="13" s="5" customFormat="1" ht="4.5" customHeight="1"/>
    <row r="14" spans="1:24" s="2" customFormat="1" ht="12.75" customHeight="1">
      <c r="A14" s="85" t="s">
        <v>108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2" customFormat="1" ht="12" customHeight="1">
      <c r="A15" s="86" t="s">
        <v>266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="2" customFormat="1" ht="12" customHeight="1">
      <c r="X16" s="6" t="s">
        <v>8</v>
      </c>
    </row>
    <row r="17" spans="1:24" ht="23.25" customHeight="1">
      <c r="A17" s="87" t="s">
        <v>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79" t="s">
        <v>111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0" t="s">
        <v>112</v>
      </c>
      <c r="W18" s="19">
        <v>1541858</v>
      </c>
      <c r="X18" s="19">
        <v>1501670</v>
      </c>
    </row>
    <row r="19" spans="1:24" s="2" customFormat="1" ht="12.75" customHeight="1">
      <c r="A19" s="98" t="s">
        <v>113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0" t="s">
        <v>114</v>
      </c>
      <c r="W19" s="19">
        <v>1278000</v>
      </c>
      <c r="X19" s="19">
        <v>1101750</v>
      </c>
    </row>
    <row r="20" spans="1:24" s="2" customFormat="1" ht="12.75" customHeight="1">
      <c r="A20" s="111" t="s">
        <v>115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9" t="s">
        <v>116</v>
      </c>
      <c r="W20" s="20">
        <f>W18-W19</f>
        <v>263858</v>
      </c>
      <c r="X20" s="20">
        <f>X18-X19</f>
        <v>399920</v>
      </c>
    </row>
    <row r="21" spans="1:24" s="2" customFormat="1" ht="12.75" customHeight="1">
      <c r="A21" s="84" t="s">
        <v>117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10" t="s">
        <v>118</v>
      </c>
      <c r="W21" s="19" t="s">
        <v>19</v>
      </c>
      <c r="X21" s="19" t="s">
        <v>19</v>
      </c>
    </row>
    <row r="22" spans="1:24" s="2" customFormat="1" ht="12.75" customHeight="1">
      <c r="A22" s="84" t="s">
        <v>119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10" t="s">
        <v>120</v>
      </c>
      <c r="W22" s="19">
        <v>27335</v>
      </c>
      <c r="X22" s="19">
        <v>32701</v>
      </c>
    </row>
    <row r="23" spans="1:24" s="2" customFormat="1" ht="12.75" customHeight="1">
      <c r="A23" s="84" t="s">
        <v>121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10" t="s">
        <v>122</v>
      </c>
      <c r="W23" s="19">
        <v>29590</v>
      </c>
      <c r="X23" s="19">
        <v>27044</v>
      </c>
    </row>
    <row r="24" spans="1:24" s="2" customFormat="1" ht="12.75" customHeight="1">
      <c r="A24" s="84" t="s">
        <v>123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10" t="s">
        <v>124</v>
      </c>
      <c r="W24" s="19">
        <v>170916</v>
      </c>
      <c r="X24" s="19">
        <v>184195</v>
      </c>
    </row>
    <row r="25" spans="1:24" s="2" customFormat="1" ht="12.75" customHeight="1">
      <c r="A25" s="84" t="s">
        <v>125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0" t="s">
        <v>126</v>
      </c>
      <c r="W25" s="19">
        <v>60119</v>
      </c>
      <c r="X25" s="19">
        <v>81557</v>
      </c>
    </row>
    <row r="26" spans="1:24" s="2" customFormat="1" ht="12.75" customHeight="1">
      <c r="A26" s="98" t="s">
        <v>127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" t="s">
        <v>128</v>
      </c>
      <c r="W26" s="19">
        <v>3383</v>
      </c>
      <c r="X26" s="19">
        <v>13186</v>
      </c>
    </row>
    <row r="27" spans="1:24" s="2" customFormat="1" ht="12.75" customHeight="1">
      <c r="A27" s="84" t="s">
        <v>129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0" t="s">
        <v>130</v>
      </c>
      <c r="W27" s="19" t="s">
        <v>19</v>
      </c>
      <c r="X27" s="19" t="s">
        <v>19</v>
      </c>
    </row>
    <row r="28" spans="1:24" ht="23.25" customHeight="1">
      <c r="A28" s="107" t="s">
        <v>131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9" t="s">
        <v>132</v>
      </c>
      <c r="W28" s="20">
        <f>W20+W22-W23-W24-W25-W26</f>
        <v>27185</v>
      </c>
      <c r="X28" s="20">
        <f>X20+X22-X23-X24-X25-X26</f>
        <v>126639</v>
      </c>
    </row>
    <row r="29" spans="1:24" s="2" customFormat="1" ht="12.75" customHeight="1">
      <c r="A29" s="84" t="s">
        <v>133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0" t="s">
        <v>134</v>
      </c>
      <c r="W29" s="19" t="s">
        <v>19</v>
      </c>
      <c r="X29" s="19" t="s">
        <v>19</v>
      </c>
    </row>
    <row r="30" spans="1:24" s="2" customFormat="1" ht="12.75" customHeight="1">
      <c r="A30" s="111" t="s">
        <v>135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9" t="s">
        <v>136</v>
      </c>
      <c r="W30" s="20">
        <f>W28</f>
        <v>27185</v>
      </c>
      <c r="X30" s="20">
        <f>X28</f>
        <v>126639</v>
      </c>
    </row>
    <row r="31" spans="1:24" s="2" customFormat="1" ht="12.75" customHeight="1">
      <c r="A31" s="84" t="s">
        <v>137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" t="s">
        <v>138</v>
      </c>
      <c r="W31" s="22">
        <v>3346</v>
      </c>
      <c r="X31" s="22">
        <v>25900</v>
      </c>
    </row>
    <row r="32" spans="1:24" s="18" customFormat="1" ht="23.25" customHeight="1">
      <c r="A32" s="107" t="s">
        <v>139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8" t="s">
        <v>140</v>
      </c>
      <c r="W32" s="21">
        <f>W30-W31</f>
        <v>23839</v>
      </c>
      <c r="X32" s="21">
        <f>X30-X31</f>
        <v>100739</v>
      </c>
    </row>
    <row r="33" spans="1:24" s="2" customFormat="1" ht="12.75" customHeight="1">
      <c r="A33" s="84" t="s">
        <v>141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0" t="s">
        <v>142</v>
      </c>
      <c r="W33" s="19" t="s">
        <v>19</v>
      </c>
      <c r="X33" s="19" t="s">
        <v>19</v>
      </c>
    </row>
    <row r="34" spans="1:24" s="2" customFormat="1" ht="21.75" customHeight="1">
      <c r="A34" s="107" t="s">
        <v>143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9" t="s">
        <v>144</v>
      </c>
      <c r="W34" s="20">
        <f>W32</f>
        <v>23839</v>
      </c>
      <c r="X34" s="20">
        <f>X32</f>
        <v>100739</v>
      </c>
    </row>
    <row r="35" spans="1:24" s="2" customFormat="1" ht="12.75" customHeight="1">
      <c r="A35" s="112" t="s">
        <v>145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0" t="s">
        <v>146</v>
      </c>
      <c r="W35" s="19" t="s">
        <v>19</v>
      </c>
      <c r="X35" s="19" t="s">
        <v>19</v>
      </c>
    </row>
    <row r="36" spans="1:24" s="2" customFormat="1" ht="12.75" customHeight="1">
      <c r="A36" s="79" t="s">
        <v>147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0" t="s">
        <v>148</v>
      </c>
      <c r="W36" s="19" t="s">
        <v>19</v>
      </c>
      <c r="X36" s="19" t="s">
        <v>19</v>
      </c>
    </row>
    <row r="37" spans="1:24" s="2" customFormat="1" ht="12.75" customHeight="1">
      <c r="A37" s="98" t="s">
        <v>149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0" t="s">
        <v>150</v>
      </c>
      <c r="W37" s="19" t="s">
        <v>19</v>
      </c>
      <c r="X37" s="19" t="s">
        <v>19</v>
      </c>
    </row>
    <row r="38" spans="1:24" s="2" customFormat="1" ht="12.75" customHeight="1">
      <c r="A38" s="111" t="s">
        <v>151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9" t="s">
        <v>152</v>
      </c>
      <c r="W38" s="20">
        <f>W34</f>
        <v>23839</v>
      </c>
      <c r="X38" s="20">
        <f>X34</f>
        <v>100739</v>
      </c>
    </row>
    <row r="39" spans="1:24" s="2" customFormat="1" ht="12.75" customHeight="1">
      <c r="A39" s="113" t="s">
        <v>260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9">
        <v>250</v>
      </c>
      <c r="W39" s="20">
        <f>W38*1000/214732</f>
        <v>111.01745431514632</v>
      </c>
      <c r="X39" s="20">
        <f>X38*1000/214732</f>
        <v>469.13827468658604</v>
      </c>
    </row>
    <row r="40" s="2" customFormat="1" ht="18" customHeight="1"/>
    <row r="41" spans="1:23" s="2" customFormat="1" ht="12.75" customHeight="1">
      <c r="A41" s="3" t="s">
        <v>100</v>
      </c>
      <c r="H41" s="77" t="s">
        <v>101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W41" s="4"/>
    </row>
    <row r="42" spans="8:23" s="2" customFormat="1" ht="10.5" customHeight="1">
      <c r="H42" s="78" t="s">
        <v>102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W42" s="12" t="s">
        <v>103</v>
      </c>
    </row>
    <row r="43" spans="1:23" s="2" customFormat="1" ht="12.75" customHeight="1">
      <c r="A43" s="3" t="s">
        <v>104</v>
      </c>
      <c r="H43" s="77" t="s">
        <v>105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W43" s="4"/>
    </row>
    <row r="44" spans="8:23" s="2" customFormat="1" ht="9.75" customHeight="1">
      <c r="H44" s="78" t="s">
        <v>102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W44" s="12" t="s">
        <v>103</v>
      </c>
    </row>
    <row r="45" s="2" customFormat="1" ht="12.75" customHeight="1">
      <c r="B45" s="1" t="s">
        <v>106</v>
      </c>
    </row>
    <row r="46" s="2" customFormat="1" ht="12.75" customHeight="1"/>
  </sheetData>
  <sheetProtection/>
  <mergeCells count="35">
    <mergeCell ref="H44:U44"/>
    <mergeCell ref="A33:U33"/>
    <mergeCell ref="A34:U34"/>
    <mergeCell ref="A35:U35"/>
    <mergeCell ref="A36:U36"/>
    <mergeCell ref="A37:U37"/>
    <mergeCell ref="A39:U39"/>
    <mergeCell ref="A30:U30"/>
    <mergeCell ref="A31:U31"/>
    <mergeCell ref="A32:U32"/>
    <mergeCell ref="H41:U41"/>
    <mergeCell ref="H42:U42"/>
    <mergeCell ref="H43:U43"/>
    <mergeCell ref="A38:U38"/>
    <mergeCell ref="A24:U24"/>
    <mergeCell ref="A25:U25"/>
    <mergeCell ref="A26:U26"/>
    <mergeCell ref="A27:U27"/>
    <mergeCell ref="A28:U28"/>
    <mergeCell ref="A29:U29"/>
    <mergeCell ref="A18:U18"/>
    <mergeCell ref="A19:U19"/>
    <mergeCell ref="A20:U20"/>
    <mergeCell ref="A21:U21"/>
    <mergeCell ref="A22:U22"/>
    <mergeCell ref="A23:U23"/>
    <mergeCell ref="A14:X14"/>
    <mergeCell ref="A15:X15"/>
    <mergeCell ref="A17:U17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7"/>
  <sheetViews>
    <sheetView zoomScalePageLayoutView="0" workbookViewId="0" topLeftCell="A1">
      <selection activeCell="Q32" sqref="Q32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pans="20:22" s="2" customFormat="1" ht="14.25" customHeight="1">
      <c r="T1" s="88" t="s">
        <v>107</v>
      </c>
      <c r="U1" s="88"/>
      <c r="V1" s="88"/>
    </row>
    <row r="2" spans="20:22" s="1" customFormat="1" ht="6.75" customHeight="1">
      <c r="T2" s="88"/>
      <c r="U2" s="88"/>
      <c r="V2" s="88"/>
    </row>
    <row r="3" spans="8:22" ht="12" customHeight="1">
      <c r="H3" s="95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12" customHeight="1">
      <c r="A4" s="3" t="s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="2" customFormat="1" ht="6" customHeight="1"/>
    <row r="6" spans="1:22" ht="12" customHeight="1">
      <c r="A6" s="3" t="s">
        <v>3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="2" customFormat="1" ht="6" customHeight="1"/>
    <row r="8" spans="1:22" ht="12" customHeight="1">
      <c r="A8" s="3" t="s">
        <v>4</v>
      </c>
      <c r="Q8" s="115">
        <v>199</v>
      </c>
      <c r="R8" s="115"/>
      <c r="S8" s="115"/>
      <c r="T8" s="115"/>
      <c r="U8" s="115"/>
      <c r="V8" s="115"/>
    </row>
    <row r="9" s="2" customFormat="1" ht="6.75" customHeight="1"/>
    <row r="10" spans="1:22" s="2" customFormat="1" ht="5.25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6" t="s">
        <v>6</v>
      </c>
      <c r="R10" s="116"/>
      <c r="S10" s="116"/>
      <c r="T10" s="116"/>
      <c r="U10" s="116"/>
      <c r="V10" s="116"/>
    </row>
    <row r="11" spans="1:22" ht="12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16"/>
      <c r="R11" s="116"/>
      <c r="S11" s="116"/>
      <c r="T11" s="116"/>
      <c r="U11" s="116"/>
      <c r="V11" s="116"/>
    </row>
    <row r="12" spans="1:22" ht="12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6"/>
      <c r="R12" s="116"/>
      <c r="S12" s="116"/>
      <c r="T12" s="116"/>
      <c r="U12" s="116"/>
      <c r="V12" s="116"/>
    </row>
    <row r="13" s="5" customFormat="1" ht="4.5" customHeight="1"/>
    <row r="14" spans="1:19" s="2" customFormat="1" ht="12.75" customHeight="1">
      <c r="A14" s="85" t="s">
        <v>251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</row>
    <row r="15" spans="1:19" s="2" customFormat="1" ht="12" customHeight="1">
      <c r="A15" s="86" t="s">
        <v>266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="2" customFormat="1" ht="12" customHeight="1" thickBot="1">
      <c r="V16" s="6" t="s">
        <v>8</v>
      </c>
    </row>
    <row r="17" spans="1:22" s="2" customFormat="1" ht="18" customHeight="1">
      <c r="A17" s="117" t="s">
        <v>250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21" t="s">
        <v>249</v>
      </c>
      <c r="P17" s="121"/>
      <c r="Q17" s="124" t="s">
        <v>248</v>
      </c>
      <c r="R17" s="124"/>
      <c r="S17" s="124"/>
      <c r="T17" s="124"/>
      <c r="U17" s="125" t="s">
        <v>141</v>
      </c>
      <c r="V17" s="127" t="s">
        <v>247</v>
      </c>
    </row>
    <row r="18" spans="1:22" s="2" customFormat="1" ht="27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22"/>
      <c r="P18" s="123"/>
      <c r="Q18" s="26" t="s">
        <v>86</v>
      </c>
      <c r="R18" s="26" t="s">
        <v>246</v>
      </c>
      <c r="S18" s="27" t="s">
        <v>245</v>
      </c>
      <c r="T18" s="27" t="s">
        <v>244</v>
      </c>
      <c r="U18" s="126"/>
      <c r="V18" s="128"/>
    </row>
    <row r="19" spans="1:22" s="2" customFormat="1" ht="18" customHeight="1">
      <c r="A19" s="129" t="s">
        <v>243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 t="s">
        <v>242</v>
      </c>
      <c r="P19" s="130"/>
      <c r="Q19" s="29" t="s">
        <v>241</v>
      </c>
      <c r="R19" s="29" t="s">
        <v>240</v>
      </c>
      <c r="S19" s="28" t="s">
        <v>239</v>
      </c>
      <c r="T19" s="28" t="s">
        <v>238</v>
      </c>
      <c r="U19" s="28" t="s">
        <v>237</v>
      </c>
      <c r="V19" s="30" t="s">
        <v>236</v>
      </c>
    </row>
    <row r="20" spans="1:22" s="2" customFormat="1" ht="18" customHeight="1">
      <c r="A20" s="131" t="s">
        <v>235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 t="s">
        <v>112</v>
      </c>
      <c r="P20" s="132"/>
      <c r="Q20" s="31">
        <v>653399</v>
      </c>
      <c r="R20" s="32" t="s">
        <v>19</v>
      </c>
      <c r="S20" s="75" t="s">
        <v>264</v>
      </c>
      <c r="T20" s="33">
        <v>596549</v>
      </c>
      <c r="U20" s="33" t="s">
        <v>19</v>
      </c>
      <c r="V20" s="34">
        <f>T20</f>
        <v>596549</v>
      </c>
    </row>
    <row r="21" spans="1:22" ht="12" customHeight="1">
      <c r="A21" s="133" t="s">
        <v>224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2" t="s">
        <v>114</v>
      </c>
      <c r="P21" s="132"/>
      <c r="Q21" s="35" t="s">
        <v>19</v>
      </c>
      <c r="R21" s="36" t="s">
        <v>19</v>
      </c>
      <c r="S21" s="37" t="s">
        <v>19</v>
      </c>
      <c r="T21" s="33" t="s">
        <v>19</v>
      </c>
      <c r="U21" s="38" t="s">
        <v>19</v>
      </c>
      <c r="V21" s="34" t="s">
        <v>19</v>
      </c>
    </row>
    <row r="22" spans="1:22" ht="12" customHeight="1">
      <c r="A22" s="131" t="s">
        <v>234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97" t="s">
        <v>116</v>
      </c>
      <c r="P22" s="97"/>
      <c r="Q22" s="39">
        <v>653399</v>
      </c>
      <c r="R22" s="40" t="s">
        <v>19</v>
      </c>
      <c r="S22" s="75" t="s">
        <v>264</v>
      </c>
      <c r="T22" s="33">
        <f>T20</f>
        <v>596549</v>
      </c>
      <c r="U22" s="33" t="s">
        <v>19</v>
      </c>
      <c r="V22" s="34">
        <f>T22</f>
        <v>596549</v>
      </c>
    </row>
    <row r="23" spans="1:22" ht="12" customHeight="1">
      <c r="A23" s="133" t="s">
        <v>222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2" t="s">
        <v>233</v>
      </c>
      <c r="P23" s="132"/>
      <c r="Q23" s="35" t="s">
        <v>19</v>
      </c>
      <c r="R23" s="36" t="s">
        <v>19</v>
      </c>
      <c r="S23" s="37" t="s">
        <v>19</v>
      </c>
      <c r="T23" s="42" t="s">
        <v>19</v>
      </c>
      <c r="U23" s="37" t="s">
        <v>19</v>
      </c>
      <c r="V23" s="43" t="s">
        <v>19</v>
      </c>
    </row>
    <row r="24" spans="1:22" ht="12" customHeight="1">
      <c r="A24" s="134" t="s">
        <v>220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2" t="s">
        <v>232</v>
      </c>
      <c r="P24" s="132"/>
      <c r="Q24" s="35" t="s">
        <v>19</v>
      </c>
      <c r="R24" s="36" t="s">
        <v>19</v>
      </c>
      <c r="S24" s="37" t="s">
        <v>19</v>
      </c>
      <c r="T24" s="42" t="s">
        <v>19</v>
      </c>
      <c r="U24" s="37" t="s">
        <v>19</v>
      </c>
      <c r="V24" s="43" t="s">
        <v>19</v>
      </c>
    </row>
    <row r="25" spans="1:22" ht="23.25" customHeight="1">
      <c r="A25" s="134" t="s">
        <v>231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 t="s">
        <v>230</v>
      </c>
      <c r="P25" s="135"/>
      <c r="Q25" s="35" t="s">
        <v>19</v>
      </c>
      <c r="R25" s="36" t="s">
        <v>19</v>
      </c>
      <c r="S25" s="37" t="s">
        <v>19</v>
      </c>
      <c r="T25" s="42" t="s">
        <v>19</v>
      </c>
      <c r="U25" s="37" t="s">
        <v>19</v>
      </c>
      <c r="V25" s="43" t="s">
        <v>19</v>
      </c>
    </row>
    <row r="26" spans="1:22" ht="34.5" customHeight="1">
      <c r="A26" s="131" t="s">
        <v>229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97" t="s">
        <v>118</v>
      </c>
      <c r="P26" s="97"/>
      <c r="Q26" s="44" t="s">
        <v>19</v>
      </c>
      <c r="R26" s="40" t="s">
        <v>19</v>
      </c>
      <c r="S26" s="9" t="s">
        <v>19</v>
      </c>
      <c r="T26" s="9" t="s">
        <v>19</v>
      </c>
      <c r="U26" s="9" t="s">
        <v>19</v>
      </c>
      <c r="V26" s="45" t="s">
        <v>19</v>
      </c>
    </row>
    <row r="27" spans="1:22" ht="12" customHeight="1">
      <c r="A27" s="134" t="s">
        <v>151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2" t="s">
        <v>120</v>
      </c>
      <c r="P27" s="132"/>
      <c r="Q27" s="35" t="s">
        <v>19</v>
      </c>
      <c r="R27" s="36" t="s">
        <v>19</v>
      </c>
      <c r="S27" s="33">
        <v>23839</v>
      </c>
      <c r="T27" s="33">
        <f>S27</f>
        <v>23839</v>
      </c>
      <c r="U27" s="38" t="s">
        <v>19</v>
      </c>
      <c r="V27" s="34">
        <f>T27</f>
        <v>23839</v>
      </c>
    </row>
    <row r="28" spans="1:22" ht="23.25" customHeight="1">
      <c r="A28" s="131" t="s">
        <v>228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6" t="s">
        <v>122</v>
      </c>
      <c r="P28" s="136"/>
      <c r="Q28" s="44" t="s">
        <v>19</v>
      </c>
      <c r="R28" s="40" t="s">
        <v>19</v>
      </c>
      <c r="S28" s="41">
        <f>S27</f>
        <v>23839</v>
      </c>
      <c r="T28" s="41">
        <f>T27</f>
        <v>23839</v>
      </c>
      <c r="U28" s="41" t="s">
        <v>19</v>
      </c>
      <c r="V28" s="142">
        <f>V27</f>
        <v>23839</v>
      </c>
    </row>
    <row r="29" spans="1:22" ht="12" customHeight="1">
      <c r="A29" s="134" t="s">
        <v>227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7" t="s">
        <v>124</v>
      </c>
      <c r="P29" s="137"/>
      <c r="Q29" s="46" t="s">
        <v>19</v>
      </c>
      <c r="R29" s="47" t="s">
        <v>19</v>
      </c>
      <c r="S29" s="48" t="s">
        <v>19</v>
      </c>
      <c r="T29" s="49" t="s">
        <v>19</v>
      </c>
      <c r="U29" s="48" t="s">
        <v>19</v>
      </c>
      <c r="V29" s="50" t="s">
        <v>19</v>
      </c>
    </row>
    <row r="30" spans="1:22" ht="12" customHeight="1">
      <c r="A30" s="134" t="s">
        <v>226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2" t="s">
        <v>126</v>
      </c>
      <c r="P30" s="132"/>
      <c r="Q30" s="35" t="s">
        <v>19</v>
      </c>
      <c r="R30" s="36" t="s">
        <v>19</v>
      </c>
      <c r="S30" s="37" t="s">
        <v>19</v>
      </c>
      <c r="T30" s="42" t="s">
        <v>19</v>
      </c>
      <c r="U30" s="37" t="s">
        <v>19</v>
      </c>
      <c r="V30" s="43" t="s">
        <v>19</v>
      </c>
    </row>
    <row r="31" spans="1:22" ht="23.25" customHeight="1">
      <c r="A31" s="134" t="s">
        <v>90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2" t="s">
        <v>128</v>
      </c>
      <c r="P31" s="132"/>
      <c r="Q31" s="35" t="s">
        <v>19</v>
      </c>
      <c r="R31" s="36" t="s">
        <v>19</v>
      </c>
      <c r="S31" s="37" t="s">
        <v>19</v>
      </c>
      <c r="T31" s="42" t="s">
        <v>19</v>
      </c>
      <c r="U31" s="37" t="s">
        <v>19</v>
      </c>
      <c r="V31" s="43" t="s">
        <v>19</v>
      </c>
    </row>
    <row r="32" spans="1:22" ht="23.25" customHeight="1">
      <c r="A32" s="131" t="s">
        <v>267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7" t="s">
        <v>130</v>
      </c>
      <c r="P32" s="97"/>
      <c r="Q32" s="31">
        <v>653399</v>
      </c>
      <c r="R32" s="32" t="s">
        <v>19</v>
      </c>
      <c r="S32" s="75" t="s">
        <v>263</v>
      </c>
      <c r="T32" s="33">
        <v>620388</v>
      </c>
      <c r="U32" s="33" t="s">
        <v>19</v>
      </c>
      <c r="V32" s="34">
        <f>T32</f>
        <v>620388</v>
      </c>
    </row>
    <row r="33" spans="1:22" ht="12" customHeight="1">
      <c r="A33" s="131" t="s">
        <v>225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97" t="s">
        <v>132</v>
      </c>
      <c r="P33" s="97"/>
      <c r="Q33" s="31">
        <v>653398</v>
      </c>
      <c r="R33" s="32" t="s">
        <v>19</v>
      </c>
      <c r="S33" s="75" t="s">
        <v>269</v>
      </c>
      <c r="T33" s="33">
        <v>495810</v>
      </c>
      <c r="U33" s="33" t="s">
        <v>19</v>
      </c>
      <c r="V33" s="34">
        <f>T33</f>
        <v>495810</v>
      </c>
    </row>
    <row r="34" spans="1:22" ht="12" customHeight="1">
      <c r="A34" s="134" t="s">
        <v>224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7" t="s">
        <v>134</v>
      </c>
      <c r="P34" s="137"/>
      <c r="Q34" s="51" t="s">
        <v>19</v>
      </c>
      <c r="R34" s="47" t="s">
        <v>19</v>
      </c>
      <c r="S34" s="48" t="s">
        <v>19</v>
      </c>
      <c r="T34" s="52" t="s">
        <v>19</v>
      </c>
      <c r="U34" s="53" t="s">
        <v>19</v>
      </c>
      <c r="V34" s="54" t="s">
        <v>19</v>
      </c>
    </row>
    <row r="35" spans="1:22" ht="12" customHeight="1">
      <c r="A35" s="131" t="s">
        <v>223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97" t="s">
        <v>136</v>
      </c>
      <c r="P35" s="97"/>
      <c r="Q35" s="39">
        <v>653398</v>
      </c>
      <c r="R35" s="40" t="s">
        <v>19</v>
      </c>
      <c r="S35" s="75" t="s">
        <v>269</v>
      </c>
      <c r="T35" s="55">
        <f>T33</f>
        <v>495810</v>
      </c>
      <c r="U35" s="41" t="s">
        <v>19</v>
      </c>
      <c r="V35" s="55">
        <f>T35</f>
        <v>495810</v>
      </c>
    </row>
    <row r="36" spans="1:22" ht="12" customHeight="1">
      <c r="A36" s="134" t="s">
        <v>222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7" t="s">
        <v>221</v>
      </c>
      <c r="P36" s="137"/>
      <c r="Q36" s="51" t="s">
        <v>19</v>
      </c>
      <c r="R36" s="47" t="s">
        <v>19</v>
      </c>
      <c r="S36" s="48" t="s">
        <v>19</v>
      </c>
      <c r="T36" s="49" t="s">
        <v>19</v>
      </c>
      <c r="U36" s="48" t="s">
        <v>19</v>
      </c>
      <c r="V36" s="50" t="s">
        <v>19</v>
      </c>
    </row>
    <row r="37" spans="1:22" ht="12" customHeight="1" thickBot="1">
      <c r="A37" s="138" t="s">
        <v>220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 t="s">
        <v>219</v>
      </c>
      <c r="P37" s="139"/>
      <c r="Q37" s="56" t="s">
        <v>19</v>
      </c>
      <c r="R37" s="57" t="s">
        <v>19</v>
      </c>
      <c r="S37" s="58" t="s">
        <v>19</v>
      </c>
      <c r="T37" s="59" t="s">
        <v>19</v>
      </c>
      <c r="U37" s="58" t="s">
        <v>19</v>
      </c>
      <c r="V37" s="60" t="s">
        <v>19</v>
      </c>
    </row>
  </sheetData>
  <sheetProtection/>
  <mergeCells count="51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9"/>
  <sheetViews>
    <sheetView zoomScalePageLayoutView="0" workbookViewId="0" topLeftCell="A1">
      <selection activeCell="T13" sqref="T13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="2" customFormat="1" ht="18" customHeight="1" thickBot="1">
      <c r="V1" s="6" t="s">
        <v>8</v>
      </c>
    </row>
    <row r="2" spans="1:22" s="2" customFormat="1" ht="18" customHeight="1">
      <c r="A2" s="117" t="s">
        <v>250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21" t="s">
        <v>249</v>
      </c>
      <c r="P2" s="121"/>
      <c r="Q2" s="124" t="s">
        <v>248</v>
      </c>
      <c r="R2" s="124"/>
      <c r="S2" s="124"/>
      <c r="T2" s="124"/>
      <c r="U2" s="125" t="s">
        <v>141</v>
      </c>
      <c r="V2" s="127" t="s">
        <v>247</v>
      </c>
    </row>
    <row r="3" spans="1:22" ht="23.2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22"/>
      <c r="P3" s="123"/>
      <c r="Q3" s="26" t="s">
        <v>86</v>
      </c>
      <c r="R3" s="26" t="s">
        <v>246</v>
      </c>
      <c r="S3" s="27" t="s">
        <v>245</v>
      </c>
      <c r="T3" s="27" t="s">
        <v>244</v>
      </c>
      <c r="U3" s="126"/>
      <c r="V3" s="128"/>
    </row>
    <row r="4" spans="1:22" s="2" customFormat="1" ht="18" customHeight="1">
      <c r="A4" s="129" t="s">
        <v>243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 t="s">
        <v>242</v>
      </c>
      <c r="P4" s="130"/>
      <c r="Q4" s="29" t="s">
        <v>241</v>
      </c>
      <c r="R4" s="29" t="s">
        <v>240</v>
      </c>
      <c r="S4" s="28" t="s">
        <v>239</v>
      </c>
      <c r="T4" s="28" t="s">
        <v>238</v>
      </c>
      <c r="U4" s="28" t="s">
        <v>237</v>
      </c>
      <c r="V4" s="30" t="s">
        <v>236</v>
      </c>
    </row>
    <row r="5" spans="1:22" ht="23.25" customHeight="1">
      <c r="A5" s="134" t="s">
        <v>231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2" t="s">
        <v>258</v>
      </c>
      <c r="P5" s="132"/>
      <c r="Q5" s="61" t="s">
        <v>19</v>
      </c>
      <c r="R5" s="61" t="s">
        <v>19</v>
      </c>
      <c r="S5" s="61" t="s">
        <v>19</v>
      </c>
      <c r="T5" s="61" t="s">
        <v>19</v>
      </c>
      <c r="U5" s="61" t="s">
        <v>19</v>
      </c>
      <c r="V5" s="62" t="s">
        <v>19</v>
      </c>
    </row>
    <row r="6" spans="1:22" ht="34.5" customHeight="1">
      <c r="A6" s="131" t="s">
        <v>257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97" t="s">
        <v>138</v>
      </c>
      <c r="P6" s="97"/>
      <c r="Q6" s="13" t="s">
        <v>19</v>
      </c>
      <c r="R6" s="13" t="s">
        <v>19</v>
      </c>
      <c r="S6" s="13" t="s">
        <v>19</v>
      </c>
      <c r="T6" s="13" t="s">
        <v>19</v>
      </c>
      <c r="U6" s="13" t="s">
        <v>19</v>
      </c>
      <c r="V6" s="63" t="s">
        <v>19</v>
      </c>
    </row>
    <row r="7" spans="1:22" s="2" customFormat="1" ht="18" customHeight="1">
      <c r="A7" s="134" t="s">
        <v>256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2" t="s">
        <v>140</v>
      </c>
      <c r="P7" s="132"/>
      <c r="Q7" s="61" t="s">
        <v>19</v>
      </c>
      <c r="R7" s="61" t="s">
        <v>19</v>
      </c>
      <c r="S7" s="68">
        <v>100739</v>
      </c>
      <c r="T7" s="68">
        <f>S7</f>
        <v>100739</v>
      </c>
      <c r="U7" s="69" t="s">
        <v>19</v>
      </c>
      <c r="V7" s="68">
        <f>T7</f>
        <v>100739</v>
      </c>
    </row>
    <row r="8" spans="1:22" ht="23.25" customHeight="1">
      <c r="A8" s="131" t="s">
        <v>255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97" t="s">
        <v>142</v>
      </c>
      <c r="P8" s="97"/>
      <c r="Q8" s="13" t="s">
        <v>19</v>
      </c>
      <c r="R8" s="13" t="s">
        <v>19</v>
      </c>
      <c r="S8" s="70">
        <f>S7</f>
        <v>100739</v>
      </c>
      <c r="T8" s="70">
        <f>S7</f>
        <v>100739</v>
      </c>
      <c r="U8" s="71" t="s">
        <v>19</v>
      </c>
      <c r="V8" s="70">
        <f>V7</f>
        <v>100739</v>
      </c>
    </row>
    <row r="9" spans="1:22" s="2" customFormat="1" ht="18" customHeight="1">
      <c r="A9" s="134" t="s">
        <v>227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7" t="s">
        <v>254</v>
      </c>
      <c r="P9" s="137"/>
      <c r="Q9" s="61" t="s">
        <v>19</v>
      </c>
      <c r="R9" s="61" t="s">
        <v>19</v>
      </c>
      <c r="S9" s="61" t="s">
        <v>19</v>
      </c>
      <c r="T9" s="61" t="s">
        <v>19</v>
      </c>
      <c r="U9" s="61" t="s">
        <v>19</v>
      </c>
      <c r="V9" s="62" t="s">
        <v>19</v>
      </c>
    </row>
    <row r="10" spans="1:22" s="2" customFormat="1" ht="18" customHeight="1">
      <c r="A10" s="134" t="s">
        <v>226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2" t="s">
        <v>253</v>
      </c>
      <c r="P10" s="132"/>
      <c r="Q10" s="61" t="s">
        <v>19</v>
      </c>
      <c r="R10" s="61" t="s">
        <v>19</v>
      </c>
      <c r="S10" s="61" t="s">
        <v>19</v>
      </c>
      <c r="T10" s="61" t="s">
        <v>19</v>
      </c>
      <c r="U10" s="61" t="s">
        <v>19</v>
      </c>
      <c r="V10" s="62" t="s">
        <v>19</v>
      </c>
    </row>
    <row r="11" spans="1:22" ht="23.25" customHeight="1">
      <c r="A11" s="134" t="s">
        <v>90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7" t="s">
        <v>252</v>
      </c>
      <c r="P11" s="137"/>
      <c r="Q11" s="61" t="s">
        <v>19</v>
      </c>
      <c r="R11" s="61" t="s">
        <v>19</v>
      </c>
      <c r="S11" s="61" t="s">
        <v>19</v>
      </c>
      <c r="T11" s="61" t="s">
        <v>19</v>
      </c>
      <c r="U11" s="61" t="s">
        <v>19</v>
      </c>
      <c r="V11" s="62" t="s">
        <v>19</v>
      </c>
    </row>
    <row r="12" spans="1:22" ht="34.5" customHeight="1" thickBot="1">
      <c r="A12" s="140" t="s">
        <v>268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 t="s">
        <v>144</v>
      </c>
      <c r="P12" s="141"/>
      <c r="Q12" s="64">
        <v>653398</v>
      </c>
      <c r="R12" s="65" t="s">
        <v>19</v>
      </c>
      <c r="S12" s="143" t="s">
        <v>264</v>
      </c>
      <c r="T12" s="66">
        <v>596548</v>
      </c>
      <c r="U12" s="64" t="s">
        <v>19</v>
      </c>
      <c r="V12" s="67">
        <f>T12</f>
        <v>596548</v>
      </c>
    </row>
    <row r="13" s="2" customFormat="1" ht="18" customHeight="1"/>
    <row r="14" s="2" customFormat="1" ht="18" customHeight="1"/>
    <row r="15" spans="1:18" s="2" customFormat="1" ht="12.75" customHeight="1">
      <c r="A15" s="3" t="s">
        <v>100</v>
      </c>
      <c r="H15" s="77" t="s">
        <v>101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8:18" s="2" customFormat="1" ht="10.5" customHeight="1">
      <c r="H16" s="78" t="s">
        <v>102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s="2" customFormat="1" ht="12.75" customHeight="1">
      <c r="A17" s="3" t="s">
        <v>104</v>
      </c>
      <c r="H17" s="77" t="s">
        <v>105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8:18" s="2" customFormat="1" ht="9.75" customHeight="1">
      <c r="H18" s="78" t="s">
        <v>102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="2" customFormat="1" ht="12.75" customHeight="1">
      <c r="B19" s="1" t="s">
        <v>106</v>
      </c>
    </row>
    <row r="20" s="2" customFormat="1" ht="12.75" customHeight="1"/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2021-06-03T10:55:19Z</cp:lastPrinted>
  <dcterms:created xsi:type="dcterms:W3CDTF">2020-05-26T09:30:57Z</dcterms:created>
  <dcterms:modified xsi:type="dcterms:W3CDTF">2021-06-03T13:41:23Z</dcterms:modified>
  <cp:category/>
  <cp:version/>
  <cp:contentType/>
  <cp:contentStatus/>
  <cp:revision>1</cp:revision>
</cp:coreProperties>
</file>