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" yWindow="0" windowWidth="27690" windowHeight="13020" tabRatio="100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>
    <definedName name="_Hlk144731180" localSheetId="0">'Ф1'!$A$9</definedName>
    <definedName name="_Ref520888359" localSheetId="2">'Ф3'!$B$4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<sst xmlns="http://schemas.openxmlformats.org/spreadsheetml/2006/main" count="159" uniqueCount="111">
  <si>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</si>
  <si>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</si>
  <si>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</si>
  <si>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</si>
  <si>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</si>
  <si>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</si>
  <si>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</si>
  <si>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</si>
  <si>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</si>
  <si>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</si>
  <si>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</si>
  <si>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</si>
  <si>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</si>
  <si>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</si>
  <si>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</si>
  <si>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</si>
  <si>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</si>
  <si>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</si>
  <si>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</si>
  <si>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</si>
  <si>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</si>
  <si>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</si>
  <si>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</si>
  <si>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</si>
  <si>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</si>
  <si>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>Уменьшение товарно-материальных запасов</t>
  </si>
  <si>
    <t xml:space="preserve">Денежные средства, полученные от операционной деятельности </t>
  </si>
  <si>
    <t>Подоходный налог уплаченный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</si>
  <si>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</si>
  <si>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</si>
  <si>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</si>
  <si>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</si>
  <si>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</si>
  <si>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</si>
  <si>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</si>
  <si>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</si>
  <si>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</si>
  <si>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</si>
  <si>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</si>
  <si>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</si>
  <si>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</si>
  <si>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</si>
  <si>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</si>
  <si>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</si>
  <si>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</si>
  <si>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</si>
  <si>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</si>
  <si>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-</t>
  </si>
  <si>
    <t>ИТОГО ОБЯЗАТЕЛЬСТВА</t>
  </si>
  <si>
    <t>ИТОГО ОБЯЗАТЕЛЬСТВА И КАПИТАЛ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</si>
  <si>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</si>
  <si>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</si>
  <si>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</si>
  <si>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</si>
  <si>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</si>
  <si>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</si>
  <si>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</si>
  <si>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</si>
  <si>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</si>
  <si>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</si>
  <si>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</si>
  <si>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Расходы по подоходному налогу</t>
  </si>
  <si>
    <t>Прибыль за период</t>
  </si>
  <si>
    <t>Уменьшение дебиторской задолженности</t>
  </si>
  <si>
    <t>Уменьшение кредиторской задолженности</t>
  </si>
  <si>
    <t>Предоплата по текущему корпоративному подоходному налогу</t>
  </si>
  <si>
    <t>АО "АЛМАТИНСКИЕ ЭЛЕКТРИЧЕСКИЕ СТАНЦИИ"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</si>
  <si>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</si>
  <si>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</si>
  <si>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</si>
  <si>
    <t>Прочие резервы</t>
  </si>
  <si>
    <t>___________________________________</t>
  </si>
  <si>
    <t>_____________________________</t>
  </si>
  <si>
    <t>_________________________________</t>
  </si>
  <si>
    <t>Приобретение нематериальных активов</t>
  </si>
  <si>
    <t xml:space="preserve">Приобретение основных средств </t>
  </si>
  <si>
    <t>Чистые денежные средства, полученные от финансовой деятельности</t>
  </si>
  <si>
    <t>Чистое увеличение/(уменьшение) денежных средств и их эквивалентов</t>
  </si>
  <si>
    <t>Увеличение налогов к уплате</t>
  </si>
  <si>
    <t xml:space="preserve">Прочий совокупный доход </t>
  </si>
  <si>
    <t>Итого совокупный доход за год</t>
  </si>
  <si>
    <t>Эмиссия акций</t>
  </si>
  <si>
    <t>Дивиденды объявленные</t>
  </si>
  <si>
    <t>Прибыль за год</t>
  </si>
  <si>
    <t>Прочий совокупный убыток за год</t>
  </si>
  <si>
    <t>Убыток от выбытия основных средств</t>
  </si>
  <si>
    <t>Денежные средства и их эквиваленты на начало года</t>
  </si>
  <si>
    <t>Денежные средства и их эквиваленты на конец года</t>
  </si>
  <si>
    <t>________________________________</t>
  </si>
  <si>
    <t>___________________________</t>
  </si>
  <si>
    <t>Прим</t>
  </si>
  <si>
    <t>________________________</t>
  </si>
  <si>
    <t>Дивиденды акционерам</t>
  </si>
  <si>
    <t>Влияние обменных курсов валют к тенге</t>
  </si>
  <si>
    <t>31 декабря 2014г.</t>
  </si>
  <si>
    <t>31 марта 2015г.</t>
  </si>
  <si>
    <t>Три месяца, закончившиеся 31 марта 2014г.</t>
  </si>
  <si>
    <t>Три месяца, закончившиеся 31 марта 2015г.</t>
  </si>
  <si>
    <t>Остаток на 1 января 2014г.</t>
  </si>
  <si>
    <t xml:space="preserve">Остаток на 31 марта 2014г. </t>
  </si>
  <si>
    <t xml:space="preserve">Остаток на 31 декабря 2014г. </t>
  </si>
  <si>
    <t xml:space="preserve">Остаток на 31 марта 2015г. </t>
  </si>
  <si>
    <t>Балансовая стоимость одной простой  акции, рассчитанная на основании данных финансовой отчетности на 31 марта 2015г составила 20.45 тыс.тг</t>
  </si>
  <si>
    <t>На 31 марта 2015 года базовая прибыль на 1 простую акцию - 0,86 тыс.тг (на 31 марта 2014 года  - 1,17 тыс.тг).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</si>
  <si>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</si>
  <si>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</si>
  <si>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</si>
  <si>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</si>
  <si>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Прочий совокупный убыток</t>
  </si>
  <si>
    <t>Итого совокупный доход за период</t>
  </si>
  <si>
    <t>Стоимость текущих услуг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</si>
</sst>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2" fillId="0" borderId="8" xfId="0" applyNumberFormat="1" applyFont="1" applyFill="1" applyBorder="1" applyAlignment="1">
      <alignment wrapText="1"/>
    </xf>
    <xf numFmtId="3" fontId="42" fillId="0" borderId="18" xfId="0" applyNumberFormat="1" applyFont="1" applyFill="1" applyBorder="1" applyAlignment="1">
      <alignment wrapText="1"/>
    </xf>
    <xf numFmtId="3" fontId="42" fillId="0" borderId="7" xfId="0" applyNumberFormat="1" applyFont="1" applyFill="1" applyBorder="1" applyAlignment="1">
      <alignment wrapText="1"/>
    </xf>
    <xf numFmtId="3" fontId="42" fillId="0" borderId="19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wrapText="1"/>
    </xf>
    <xf numFmtId="3" fontId="42" fillId="0" borderId="21" xfId="0" applyNumberFormat="1" applyFont="1" applyFill="1" applyBorder="1" applyAlignment="1">
      <alignment wrapText="1"/>
    </xf>
    <xf numFmtId="3" fontId="42" fillId="0" borderId="9" xfId="0" applyNumberFormat="1" applyFont="1" applyFill="1" applyBorder="1" applyAlignment="1">
      <alignment wrapText="1"/>
    </xf>
    <xf numFmtId="3" fontId="42" fillId="0" borderId="2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25" xfId="0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0" fontId="2" fillId="0" borderId="25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2" fillId="0" borderId="23" xfId="0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0" fontId="42" fillId="0" borderId="2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24" xfId="0" applyFont="1" applyFill="1" applyBorder="1" applyAlignment="1">
      <alignment horizontal="left" wrapText="1" indent="1"/>
    </xf>
    <xf numFmtId="3" fontId="23" fillId="0" borderId="7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 wrapText="1" inden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3" fontId="2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3" fontId="5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!%20&#1060;&#1080;&#1085;&#1072;&#1085;&#1089;&#1086;&#1074;&#1099;&#1077;%20&#1086;&#1090;&#1095;&#1077;&#1090;&#1099;\2015\&#1084;&#1072;&#1088;&#1090;2015&#1075;\&#1041;&#1072;&#1083;&#1072;&#1085;&#1089;&#1056;&#1072;&#1079;&#1074;&#1077;&#1088;%20&#1085;&#1072;%2001.04.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6">
          <cell r="E16">
            <v>2310065.44294</v>
          </cell>
        </row>
        <row r="23">
          <cell r="E23">
            <v>6872275.374770001</v>
          </cell>
        </row>
        <row r="24">
          <cell r="E24">
            <v>-47044.33407</v>
          </cell>
        </row>
        <row r="26">
          <cell r="E26">
            <v>2199.39272</v>
          </cell>
        </row>
        <row r="28">
          <cell r="E28">
            <v>28248.38764</v>
          </cell>
        </row>
        <row r="29">
          <cell r="E29">
            <v>5000750.872940001</v>
          </cell>
        </row>
        <row r="38">
          <cell r="E38">
            <v>66314.08193</v>
          </cell>
        </row>
        <row r="40">
          <cell r="E40">
            <v>1051458.0387400002</v>
          </cell>
        </row>
        <row r="41">
          <cell r="E41">
            <v>10000</v>
          </cell>
        </row>
        <row r="43">
          <cell r="E43">
            <v>1993140.1348100002</v>
          </cell>
        </row>
        <row r="57">
          <cell r="E57">
            <v>4660543.476240001</v>
          </cell>
        </row>
        <row r="81">
          <cell r="E81">
            <v>55863460.68799999</v>
          </cell>
        </row>
        <row r="87">
          <cell r="E87">
            <v>23866455.045519996</v>
          </cell>
        </row>
        <row r="99">
          <cell r="E99">
            <v>234267.19412</v>
          </cell>
        </row>
        <row r="104">
          <cell r="E104">
            <v>47.739</v>
          </cell>
        </row>
        <row r="109">
          <cell r="E109">
            <v>11644657.23498</v>
          </cell>
        </row>
        <row r="113">
          <cell r="E113">
            <v>318190.39713</v>
          </cell>
        </row>
        <row r="122">
          <cell r="E122">
            <v>97837.40540999999</v>
          </cell>
        </row>
        <row r="128">
          <cell r="E128">
            <v>7119392.106020001</v>
          </cell>
        </row>
        <row r="131">
          <cell r="E131">
            <v>362200.65944</v>
          </cell>
        </row>
        <row r="136">
          <cell r="E136">
            <v>490381.5982700001</v>
          </cell>
        </row>
        <row r="139">
          <cell r="E139">
            <v>46947.63</v>
          </cell>
        </row>
        <row r="140">
          <cell r="E140">
            <v>655736.98072</v>
          </cell>
        </row>
        <row r="142">
          <cell r="E142">
            <v>68000</v>
          </cell>
        </row>
        <row r="146">
          <cell r="E146">
            <v>250454.15275</v>
          </cell>
        </row>
        <row r="147">
          <cell r="E147">
            <v>23658.47546</v>
          </cell>
        </row>
        <row r="150">
          <cell r="E150">
            <v>15073074.55979</v>
          </cell>
        </row>
        <row r="156">
          <cell r="E156">
            <v>4332245.37931</v>
          </cell>
        </row>
        <row r="157">
          <cell r="E157">
            <v>769970.125</v>
          </cell>
        </row>
        <row r="158">
          <cell r="E158">
            <v>445049.02991000004</v>
          </cell>
        </row>
        <row r="166">
          <cell r="E166">
            <v>-184714.011</v>
          </cell>
        </row>
        <row r="167">
          <cell r="E167">
            <v>30186624.81211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46.00390625" style="1" customWidth="1"/>
    <col min="2" max="2" width="5.625" style="114" customWidth="1"/>
    <col min="3" max="3" width="20.25390625" style="1" customWidth="1"/>
    <col min="4" max="4" width="20.875" style="1" customWidth="1"/>
    <col min="5" max="6" width="9.125" style="1" customWidth="1"/>
    <col min="7" max="7" width="13.875" style="115" customWidth="1"/>
    <col min="8" max="16384" width="9.125" style="1" customWidth="1"/>
  </cols>
  <sheetData>
    <row r="1" spans="1:2" ht="12.75">
      <c r="A1" s="23" t="s">
        <v>66</v>
      </c>
      <c r="B1" s="110"/>
    </row>
    <row r="2" spans="1:2" ht="12.75">
      <c r="A2" s="23" t="s">
        <v>104</v>
      </c>
      <c r="B2" s="110"/>
    </row>
    <row r="3" spans="1:2" ht="12.75">
      <c r="A3" s="23"/>
      <c r="B3" s="110"/>
    </row>
    <row r="4" spans="1:4" ht="12.75">
      <c r="A4" s="24" t="s">
        <v>54</v>
      </c>
      <c r="B4" s="111" t="s">
        <v>90</v>
      </c>
      <c r="C4" s="79" t="s">
        <v>95</v>
      </c>
      <c r="D4" s="79" t="s">
        <v>94</v>
      </c>
    </row>
    <row r="6" spans="1:4" ht="17.25" customHeight="1">
      <c r="A6" s="25" t="s">
        <v>34</v>
      </c>
      <c r="B6" s="18"/>
      <c r="C6" s="25"/>
      <c r="D6" s="25"/>
    </row>
    <row r="7" spans="1:4" ht="7.5" customHeight="1">
      <c r="A7" s="25"/>
      <c r="B7" s="18"/>
      <c r="C7" s="25"/>
      <c r="D7" s="25"/>
    </row>
    <row r="8" spans="1:4" ht="12.75" customHeight="1">
      <c r="A8" s="25" t="s">
        <v>2</v>
      </c>
      <c r="B8" s="102"/>
      <c r="C8" s="25"/>
      <c r="D8" s="25"/>
    </row>
    <row r="9" spans="1:4" ht="12.75" customHeight="1">
      <c r="A9" s="19" t="s">
        <v>9</v>
      </c>
      <c r="B9" s="103">
        <v>6</v>
      </c>
      <c r="C9" s="26">
        <f>'[1]Баланс'!$E$81+'[1]Баланс'!$E$87</f>
        <v>79729915.73351999</v>
      </c>
      <c r="D9" s="26">
        <v>75140631.3</v>
      </c>
    </row>
    <row r="10" spans="1:4" ht="12.75" customHeight="1">
      <c r="A10" s="19" t="s">
        <v>10</v>
      </c>
      <c r="B10" s="103">
        <v>6</v>
      </c>
      <c r="C10" s="26">
        <f>'[1]Баланс'!$E$99</f>
        <v>234267.19412</v>
      </c>
      <c r="D10" s="26">
        <v>256741.36054999995</v>
      </c>
    </row>
    <row r="11" spans="1:4" ht="12.75" customHeight="1">
      <c r="A11" s="19" t="s">
        <v>0</v>
      </c>
      <c r="B11" s="103">
        <v>7</v>
      </c>
      <c r="C11" s="26">
        <f>'[1]Баланс'!$E$57+'[1]Баланс'!$E$104</f>
        <v>4660591.215240001</v>
      </c>
      <c r="D11" s="26">
        <v>4584310.8</v>
      </c>
    </row>
    <row r="12" spans="1:4" ht="18.75" customHeight="1">
      <c r="A12" s="27" t="s">
        <v>36</v>
      </c>
      <c r="B12" s="104"/>
      <c r="C12" s="28">
        <f>SUM(C9:C11)</f>
        <v>84624774.14288</v>
      </c>
      <c r="D12" s="29">
        <f>SUM(D9:D11)</f>
        <v>79981683.46055</v>
      </c>
    </row>
    <row r="13" spans="1:4" ht="12.75">
      <c r="A13" s="19"/>
      <c r="B13" s="103"/>
      <c r="C13" s="26"/>
      <c r="D13" s="26"/>
    </row>
    <row r="14" spans="1:4" ht="12.75" customHeight="1">
      <c r="A14" s="25" t="s">
        <v>4</v>
      </c>
      <c r="B14" s="102"/>
      <c r="C14" s="26"/>
      <c r="D14" s="26"/>
    </row>
    <row r="15" spans="1:4" ht="12.75" customHeight="1">
      <c r="A15" s="19" t="s">
        <v>6</v>
      </c>
      <c r="B15" s="103">
        <v>8</v>
      </c>
      <c r="C15" s="26">
        <f>'[1]Баланс'!$E$29</f>
        <v>5000750.872940001</v>
      </c>
      <c r="D15" s="26">
        <v>4956648.73106</v>
      </c>
    </row>
    <row r="16" spans="1:4" ht="12.75" customHeight="1">
      <c r="A16" s="19" t="s">
        <v>1</v>
      </c>
      <c r="B16" s="103">
        <v>13</v>
      </c>
      <c r="C16" s="26">
        <f>'[1]Баланс'!$E$23+'[1]Баланс'!$E$24+'[1]Баланс'!$E$26+'[1]Баланс'!$E$28+'[1]Баланс'!$E$38+'[1]Баланс'!$E$40+'[1]Баланс'!$E$41+'[1]Баланс'!$E$43</f>
        <v>9976591.076540003</v>
      </c>
      <c r="D16" s="26">
        <v>5951536.65</v>
      </c>
    </row>
    <row r="17" spans="1:4" ht="15" customHeight="1">
      <c r="A17" s="19" t="s">
        <v>8</v>
      </c>
      <c r="B17" s="103">
        <v>4</v>
      </c>
      <c r="C17" s="26">
        <f>'[1]Баланс'!$E$16</f>
        <v>2310065.44294</v>
      </c>
      <c r="D17" s="26">
        <v>4244812.4430100005</v>
      </c>
    </row>
    <row r="18" spans="1:4" ht="24" customHeight="1">
      <c r="A18" s="19" t="s">
        <v>65</v>
      </c>
      <c r="B18" s="103">
        <v>5</v>
      </c>
      <c r="C18" s="34" t="s">
        <v>47</v>
      </c>
      <c r="D18" s="26">
        <v>405759.15</v>
      </c>
    </row>
    <row r="19" spans="1:4" ht="19.5" customHeight="1">
      <c r="A19" s="27" t="s">
        <v>37</v>
      </c>
      <c r="B19" s="104"/>
      <c r="C19" s="28">
        <f>SUM(C15:C18)</f>
        <v>17287407.392420005</v>
      </c>
      <c r="D19" s="29">
        <f>SUM(D15:D18)</f>
        <v>15558756.974070001</v>
      </c>
    </row>
    <row r="20" spans="1:4" ht="8.25" customHeight="1" thickBot="1">
      <c r="A20" s="25"/>
      <c r="B20" s="102"/>
      <c r="C20" s="30"/>
      <c r="D20" s="30"/>
    </row>
    <row r="21" spans="1:4" ht="17.25" customHeight="1" thickBot="1">
      <c r="A21" s="31" t="s">
        <v>38</v>
      </c>
      <c r="B21" s="105"/>
      <c r="C21" s="32">
        <f>C12+C19</f>
        <v>101912181.5353</v>
      </c>
      <c r="D21" s="33">
        <f>D12+D19</f>
        <v>95540440.43462</v>
      </c>
    </row>
    <row r="22" spans="1:4" ht="9" customHeight="1">
      <c r="A22" s="19"/>
      <c r="B22" s="103"/>
      <c r="C22" s="26"/>
      <c r="D22" s="26"/>
    </row>
    <row r="23" spans="1:4" ht="12.75">
      <c r="A23" s="25" t="s">
        <v>39</v>
      </c>
      <c r="B23" s="102"/>
      <c r="C23" s="30"/>
      <c r="D23" s="30"/>
    </row>
    <row r="24" spans="1:4" ht="9" customHeight="1">
      <c r="A24" s="19"/>
      <c r="B24" s="103"/>
      <c r="C24" s="26"/>
      <c r="D24" s="26"/>
    </row>
    <row r="25" spans="1:4" ht="12.75" customHeight="1">
      <c r="A25" s="19" t="s">
        <v>14</v>
      </c>
      <c r="B25" s="103">
        <v>17</v>
      </c>
      <c r="C25" s="26">
        <v>30212475</v>
      </c>
      <c r="D25" s="26">
        <v>30212475</v>
      </c>
    </row>
    <row r="26" spans="1:4" ht="12.75" customHeight="1">
      <c r="A26" s="19" t="s">
        <v>15</v>
      </c>
      <c r="B26" s="103"/>
      <c r="C26" s="26">
        <f>'[1]Баланс'!$E$167</f>
        <v>30186624.81211</v>
      </c>
      <c r="D26" s="26">
        <v>27672231.03</v>
      </c>
    </row>
    <row r="27" spans="1:8" ht="13.5" customHeight="1" thickBot="1">
      <c r="A27" s="19" t="s">
        <v>70</v>
      </c>
      <c r="B27" s="103"/>
      <c r="C27" s="26">
        <f>'[1]Баланс'!$E$166</f>
        <v>-184714.011</v>
      </c>
      <c r="D27" s="26">
        <v>-184714.011</v>
      </c>
      <c r="F27" s="46"/>
      <c r="H27" s="46"/>
    </row>
    <row r="28" spans="1:4" ht="18" customHeight="1" thickBot="1">
      <c r="A28" s="31" t="s">
        <v>40</v>
      </c>
      <c r="B28" s="105"/>
      <c r="C28" s="32">
        <f>SUM(C25:C27)</f>
        <v>60214385.80111</v>
      </c>
      <c r="D28" s="33">
        <f>SUM(D25:D27)</f>
        <v>57699992.019</v>
      </c>
    </row>
    <row r="29" spans="1:4" ht="12.75">
      <c r="A29" s="19"/>
      <c r="B29" s="103"/>
      <c r="C29" s="26"/>
      <c r="D29" s="26"/>
    </row>
    <row r="30" spans="1:4" ht="12.75" customHeight="1">
      <c r="A30" s="25" t="s">
        <v>41</v>
      </c>
      <c r="B30" s="102"/>
      <c r="C30" s="26"/>
      <c r="D30" s="26"/>
    </row>
    <row r="31" spans="1:4" ht="8.25" customHeight="1">
      <c r="A31" s="19"/>
      <c r="B31" s="103"/>
      <c r="C31" s="26"/>
      <c r="D31" s="26"/>
    </row>
    <row r="32" spans="1:4" ht="12.75" customHeight="1">
      <c r="A32" s="25" t="s">
        <v>3</v>
      </c>
      <c r="B32" s="102"/>
      <c r="C32" s="26"/>
      <c r="D32" s="26"/>
    </row>
    <row r="33" spans="1:4" ht="14.25" customHeight="1">
      <c r="A33" s="19" t="s">
        <v>42</v>
      </c>
      <c r="B33" s="103"/>
      <c r="C33" s="26">
        <f>'[1]Баланс'!$E$158</f>
        <v>445049.02991000004</v>
      </c>
      <c r="D33" s="26">
        <v>445049.03</v>
      </c>
    </row>
    <row r="34" spans="1:4" ht="12.75">
      <c r="A34" s="19" t="s">
        <v>11</v>
      </c>
      <c r="B34" s="103">
        <v>14</v>
      </c>
      <c r="C34" s="26">
        <f>'[1]Баланс'!$E$150</f>
        <v>15073074.55979</v>
      </c>
      <c r="D34" s="26">
        <v>11644606.09</v>
      </c>
    </row>
    <row r="35" spans="1:4" ht="15.75" customHeight="1">
      <c r="A35" s="19" t="s">
        <v>43</v>
      </c>
      <c r="B35" s="103"/>
      <c r="C35" s="26">
        <f>'[1]Баланс'!$E$157</f>
        <v>769970.125</v>
      </c>
      <c r="D35" s="26">
        <v>769970.125</v>
      </c>
    </row>
    <row r="36" spans="1:4" ht="24" customHeight="1">
      <c r="A36" s="124" t="s">
        <v>44</v>
      </c>
      <c r="B36" s="103">
        <v>15</v>
      </c>
      <c r="C36" s="26">
        <f>'[1]Баланс'!$E$156</f>
        <v>4332245.37931</v>
      </c>
      <c r="D36" s="26">
        <v>4168710.03</v>
      </c>
    </row>
    <row r="37" spans="1:4" ht="16.5" customHeight="1">
      <c r="A37" s="27" t="s">
        <v>45</v>
      </c>
      <c r="B37" s="104"/>
      <c r="C37" s="28">
        <f>SUM(C33:C36)</f>
        <v>20620339.09401</v>
      </c>
      <c r="D37" s="29">
        <f>SUM(D33:D36)</f>
        <v>17028335.275</v>
      </c>
    </row>
    <row r="38" spans="1:4" ht="9.75" customHeight="1">
      <c r="A38" s="19"/>
      <c r="B38" s="103"/>
      <c r="C38" s="26"/>
      <c r="D38" s="26"/>
    </row>
    <row r="39" spans="1:4" ht="12.75" customHeight="1">
      <c r="A39" s="25" t="s">
        <v>5</v>
      </c>
      <c r="B39" s="102"/>
      <c r="C39" s="26"/>
      <c r="D39" s="26"/>
    </row>
    <row r="40" spans="1:4" ht="12.75">
      <c r="A40" s="19" t="s">
        <v>11</v>
      </c>
      <c r="B40" s="103">
        <v>14</v>
      </c>
      <c r="C40" s="26">
        <f>'[1]Баланс'!$E$109+'[1]Баланс'!$E$136</f>
        <v>12135038.833250001</v>
      </c>
      <c r="D40" s="26">
        <v>11159071.140439998</v>
      </c>
    </row>
    <row r="41" spans="1:4" ht="12.75" customHeight="1">
      <c r="A41" s="19" t="s">
        <v>13</v>
      </c>
      <c r="B41" s="103">
        <v>13</v>
      </c>
      <c r="C41" s="26">
        <f>'[1]Баланс'!$E$122+'[1]Баланс'!$E$128+'[1]Баланс'!$E$131+'[1]Баланс'!$E$140+'[1]Баланс'!$E$146+'[1]Баланс'!$E$147</f>
        <v>8509279.779800002</v>
      </c>
      <c r="D41" s="26">
        <v>9098183.5</v>
      </c>
    </row>
    <row r="42" spans="1:4" ht="15" customHeight="1">
      <c r="A42" s="19" t="s">
        <v>43</v>
      </c>
      <c r="B42" s="103"/>
      <c r="C42" s="26">
        <f>'[1]Баланс'!$E$139</f>
        <v>46947.63</v>
      </c>
      <c r="D42" s="26">
        <v>46947.63</v>
      </c>
    </row>
    <row r="43" spans="1:4" ht="15" customHeight="1">
      <c r="A43" s="19" t="s">
        <v>16</v>
      </c>
      <c r="B43" s="103"/>
      <c r="C43" s="26">
        <f>'[1]Баланс'!$E$142</f>
        <v>68000</v>
      </c>
      <c r="D43" s="26">
        <v>68000</v>
      </c>
    </row>
    <row r="44" spans="1:4" ht="12.75" customHeight="1">
      <c r="A44" s="19" t="s">
        <v>46</v>
      </c>
      <c r="B44" s="103"/>
      <c r="C44" s="26">
        <f>'[1]Баланс'!$E$113</f>
        <v>318190.39713</v>
      </c>
      <c r="D44" s="26">
        <v>439910.75</v>
      </c>
    </row>
    <row r="45" spans="1:4" ht="20.25" customHeight="1">
      <c r="A45" s="27" t="s">
        <v>7</v>
      </c>
      <c r="B45" s="104"/>
      <c r="C45" s="28">
        <f>SUM(C40:C44)</f>
        <v>21077456.640180003</v>
      </c>
      <c r="D45" s="29">
        <f>SUM(D40:D44)</f>
        <v>20812113.020439997</v>
      </c>
    </row>
    <row r="46" spans="1:4" ht="6.75" customHeight="1">
      <c r="A46" s="25"/>
      <c r="B46" s="102"/>
      <c r="C46" s="30"/>
      <c r="D46" s="30"/>
    </row>
    <row r="47" spans="1:4" ht="12.75" customHeight="1">
      <c r="A47" s="27" t="s">
        <v>48</v>
      </c>
      <c r="B47" s="104"/>
      <c r="C47" s="28">
        <f>C37+C45</f>
        <v>41697795.73419</v>
      </c>
      <c r="D47" s="29">
        <f>D37+D45</f>
        <v>37840448.295439996</v>
      </c>
    </row>
    <row r="48" spans="1:4" ht="9" customHeight="1" thickBot="1">
      <c r="A48" s="25"/>
      <c r="B48" s="102"/>
      <c r="C48" s="30"/>
      <c r="D48" s="30"/>
    </row>
    <row r="49" spans="1:8" ht="22.5" customHeight="1" thickBot="1">
      <c r="A49" s="31" t="s">
        <v>49</v>
      </c>
      <c r="B49" s="105"/>
      <c r="C49" s="32">
        <f>C28+C37+C45</f>
        <v>101912181.5353</v>
      </c>
      <c r="D49" s="33">
        <f>D28+D37+D45</f>
        <v>95540440.31444</v>
      </c>
      <c r="H49" s="115"/>
    </row>
    <row r="50" spans="1:4" ht="9" customHeight="1">
      <c r="A50" s="25"/>
      <c r="B50" s="25"/>
      <c r="C50" s="30"/>
      <c r="D50" s="30"/>
    </row>
    <row r="51" spans="1:4" ht="47.25" customHeight="1">
      <c r="A51" s="20" t="s">
        <v>102</v>
      </c>
      <c r="B51" s="20"/>
      <c r="C51" s="123"/>
      <c r="D51" s="123"/>
    </row>
    <row r="52" spans="1:4" ht="16.5" customHeight="1">
      <c r="A52" s="20"/>
      <c r="B52" s="20"/>
      <c r="C52" s="80"/>
      <c r="D52" s="19"/>
    </row>
    <row r="53" spans="1:5" ht="20.25" customHeight="1">
      <c r="A53" s="35" t="s">
        <v>71</v>
      </c>
      <c r="B53" s="35"/>
      <c r="C53" s="35"/>
      <c r="D53" s="125" t="s">
        <v>91</v>
      </c>
      <c r="E53" s="125"/>
    </row>
    <row r="54" spans="1:4" ht="15">
      <c r="A54" s="21" t="s">
        <v>50</v>
      </c>
      <c r="B54" s="44"/>
      <c r="C54" s="36"/>
      <c r="D54" s="21" t="s">
        <v>52</v>
      </c>
    </row>
    <row r="55" spans="1:4" ht="33" customHeight="1">
      <c r="A55" s="21" t="s">
        <v>51</v>
      </c>
      <c r="B55" s="44"/>
      <c r="C55" s="36"/>
      <c r="D55" s="37" t="s">
        <v>53</v>
      </c>
    </row>
    <row r="56" spans="1:4" ht="12.75" customHeight="1">
      <c r="A56" s="38"/>
      <c r="B56" s="112"/>
      <c r="C56" s="20"/>
      <c r="D56" s="20"/>
    </row>
    <row r="57" spans="1:4" ht="12.75" customHeight="1">
      <c r="A57" s="38"/>
      <c r="B57" s="112"/>
      <c r="C57" s="20"/>
      <c r="D57" s="20"/>
    </row>
    <row r="58" spans="1:4" ht="15">
      <c r="A58" s="39"/>
      <c r="B58" s="113"/>
      <c r="C58" s="39"/>
      <c r="D58" s="39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G38" sqref="G38"/>
    </sheetView>
  </sheetViews>
  <sheetFormatPr defaultColWidth="9.00390625" defaultRowHeight="12.75"/>
  <cols>
    <col min="1" max="1" width="34.125" style="1" customWidth="1"/>
    <col min="2" max="2" width="5.875" style="1" customWidth="1"/>
    <col min="3" max="4" width="21.75390625" style="1" customWidth="1"/>
    <col min="5" max="16384" width="9.125" style="1" customWidth="1"/>
  </cols>
  <sheetData>
    <row r="1" spans="1:2" ht="12.75">
      <c r="A1" s="23" t="s">
        <v>66</v>
      </c>
      <c r="B1" s="23"/>
    </row>
    <row r="2" spans="1:2" ht="12.75">
      <c r="A2" s="23" t="s">
        <v>105</v>
      </c>
      <c r="B2" s="23"/>
    </row>
    <row r="3" spans="1:4" ht="46.5" customHeight="1">
      <c r="A3" s="126" t="s">
        <v>54</v>
      </c>
      <c r="B3" s="78"/>
      <c r="C3" s="79" t="s">
        <v>97</v>
      </c>
      <c r="D3" s="79" t="s">
        <v>96</v>
      </c>
    </row>
    <row r="4" spans="1:4" ht="30.75" customHeight="1" thickBot="1">
      <c r="A4" s="127"/>
      <c r="B4" s="40" t="s">
        <v>90</v>
      </c>
      <c r="C4" s="40"/>
      <c r="D4" s="40"/>
    </row>
    <row r="5" spans="1:4" ht="12.75">
      <c r="A5" s="20"/>
      <c r="B5" s="20"/>
      <c r="C5" s="35"/>
      <c r="D5" s="35"/>
    </row>
    <row r="6" spans="1:4" ht="12.75" customHeight="1">
      <c r="A6" s="20" t="s">
        <v>55</v>
      </c>
      <c r="B6" s="106">
        <v>9</v>
      </c>
      <c r="C6" s="41">
        <v>17442989.69</v>
      </c>
      <c r="D6" s="41">
        <v>17826372.74</v>
      </c>
    </row>
    <row r="7" spans="1:4" ht="12.75">
      <c r="A7" s="20" t="s">
        <v>56</v>
      </c>
      <c r="B7" s="106">
        <v>10</v>
      </c>
      <c r="C7" s="41">
        <v>-13407182.01</v>
      </c>
      <c r="D7" s="41">
        <v>-13194659.67</v>
      </c>
    </row>
    <row r="8" spans="1:4" ht="13.5" thickBot="1">
      <c r="A8" s="42"/>
      <c r="B8" s="107"/>
      <c r="C8" s="43"/>
      <c r="D8" s="43"/>
    </row>
    <row r="9" spans="1:4" ht="12.75" customHeight="1">
      <c r="A9" s="44"/>
      <c r="B9" s="108"/>
      <c r="C9" s="45"/>
      <c r="D9" s="45"/>
    </row>
    <row r="10" spans="1:4" ht="12.75" customHeight="1">
      <c r="A10" s="44" t="s">
        <v>57</v>
      </c>
      <c r="B10" s="108"/>
      <c r="C10" s="45">
        <f>SUM(C6:C7)</f>
        <v>4035807.6800000016</v>
      </c>
      <c r="D10" s="45">
        <f>SUM(D6:D7)</f>
        <v>4631713.069999998</v>
      </c>
    </row>
    <row r="11" spans="1:4" ht="12.75" customHeight="1">
      <c r="A11" s="20"/>
      <c r="B11" s="106"/>
      <c r="C11" s="41"/>
      <c r="D11" s="41"/>
    </row>
    <row r="12" spans="1:4" ht="12.75" customHeight="1">
      <c r="A12" s="20" t="s">
        <v>58</v>
      </c>
      <c r="B12" s="106"/>
      <c r="C12" s="41">
        <v>47152.69</v>
      </c>
      <c r="D12" s="41">
        <v>16791.96</v>
      </c>
    </row>
    <row r="13" spans="1:4" ht="12.75" customHeight="1">
      <c r="A13" s="20" t="s">
        <v>35</v>
      </c>
      <c r="B13" s="106">
        <v>11</v>
      </c>
      <c r="C13" s="41">
        <v>-527347.58</v>
      </c>
      <c r="D13" s="41">
        <v>-368287.94</v>
      </c>
    </row>
    <row r="14" spans="1:4" ht="12.75" customHeight="1">
      <c r="A14" s="20" t="s">
        <v>59</v>
      </c>
      <c r="B14" s="106"/>
      <c r="C14" s="41">
        <v>-960.63</v>
      </c>
      <c r="D14" s="41">
        <v>-2902.53</v>
      </c>
    </row>
    <row r="15" spans="1:4" ht="13.5" customHeight="1" thickBot="1">
      <c r="A15" s="42"/>
      <c r="B15" s="107"/>
      <c r="C15" s="43"/>
      <c r="D15" s="43"/>
    </row>
    <row r="16" spans="1:4" ht="12.75" customHeight="1">
      <c r="A16" s="44"/>
      <c r="B16" s="108"/>
      <c r="C16" s="45"/>
      <c r="D16" s="45"/>
    </row>
    <row r="17" spans="1:4" ht="12.75" customHeight="1">
      <c r="A17" s="44" t="s">
        <v>60</v>
      </c>
      <c r="B17" s="108"/>
      <c r="C17" s="45">
        <f>SUM(C10:C14)</f>
        <v>3554652.1600000015</v>
      </c>
      <c r="D17" s="45">
        <f>SUM(D10:D14)</f>
        <v>4277314.559999998</v>
      </c>
    </row>
    <row r="18" spans="1:4" ht="12.75" customHeight="1">
      <c r="A18" s="20"/>
      <c r="B18" s="106"/>
      <c r="C18" s="41"/>
      <c r="D18" s="41"/>
    </row>
    <row r="19" spans="1:4" ht="12.75" customHeight="1">
      <c r="A19" s="20" t="s">
        <v>22</v>
      </c>
      <c r="B19" s="106"/>
      <c r="C19" s="41">
        <v>116270.09</v>
      </c>
      <c r="D19" s="41">
        <v>2857.19</v>
      </c>
    </row>
    <row r="20" spans="1:4" ht="12.75" customHeight="1">
      <c r="A20" s="20" t="s">
        <v>21</v>
      </c>
      <c r="B20" s="106">
        <v>12</v>
      </c>
      <c r="C20" s="41">
        <v>-509714.81</v>
      </c>
      <c r="D20" s="41">
        <v>-283174.16</v>
      </c>
    </row>
    <row r="21" spans="1:4" ht="13.5" customHeight="1" thickBot="1">
      <c r="A21" s="42"/>
      <c r="B21" s="107"/>
      <c r="C21" s="43"/>
      <c r="D21" s="43"/>
    </row>
    <row r="22" spans="1:4" ht="12.75" customHeight="1">
      <c r="A22" s="44"/>
      <c r="B22" s="108"/>
      <c r="C22" s="45"/>
      <c r="D22" s="45"/>
    </row>
    <row r="23" spans="1:4" ht="12.75" customHeight="1">
      <c r="A23" s="44" t="s">
        <v>18</v>
      </c>
      <c r="B23" s="108"/>
      <c r="C23" s="45">
        <f>SUM(C17:C20)</f>
        <v>3161207.4400000013</v>
      </c>
      <c r="D23" s="45">
        <f>SUM(D17:D20)</f>
        <v>3996997.589999998</v>
      </c>
    </row>
    <row r="24" spans="1:4" ht="8.25" customHeight="1">
      <c r="A24" s="20"/>
      <c r="B24" s="106"/>
      <c r="C24" s="41"/>
      <c r="D24" s="41"/>
    </row>
    <row r="25" spans="1:4" ht="12.75" customHeight="1">
      <c r="A25" s="20" t="s">
        <v>61</v>
      </c>
      <c r="B25" s="106"/>
      <c r="C25" s="41">
        <v>-646813.66</v>
      </c>
      <c r="D25" s="41">
        <v>-560218.22</v>
      </c>
    </row>
    <row r="26" spans="1:4" ht="13.5" customHeight="1" thickBot="1">
      <c r="A26" s="42"/>
      <c r="B26" s="107"/>
      <c r="C26" s="43"/>
      <c r="D26" s="43"/>
    </row>
    <row r="27" spans="1:4" ht="12.75" customHeight="1">
      <c r="A27" s="44"/>
      <c r="B27" s="108"/>
      <c r="C27" s="45"/>
      <c r="D27" s="45"/>
    </row>
    <row r="28" spans="1:4" ht="12.75" customHeight="1">
      <c r="A28" s="44" t="s">
        <v>62</v>
      </c>
      <c r="B28" s="108"/>
      <c r="C28" s="45">
        <f>SUM(C23:C25)</f>
        <v>2514393.780000001</v>
      </c>
      <c r="D28" s="45">
        <f>SUM(D23:D25)</f>
        <v>3436779.3699999982</v>
      </c>
    </row>
    <row r="29" spans="1:4" ht="13.5" thickBot="1">
      <c r="A29" s="47"/>
      <c r="B29" s="109"/>
      <c r="C29" s="48"/>
      <c r="D29" s="48"/>
    </row>
    <row r="30" spans="1:4" ht="13.5" customHeight="1" thickTop="1">
      <c r="A30" s="44"/>
      <c r="B30" s="108"/>
      <c r="C30" s="45"/>
      <c r="D30" s="45"/>
    </row>
    <row r="31" spans="1:4" ht="12.75" customHeight="1">
      <c r="A31" s="20" t="s">
        <v>84</v>
      </c>
      <c r="B31" s="106"/>
      <c r="C31" s="49"/>
      <c r="D31" s="49"/>
    </row>
    <row r="32" spans="1:4" ht="13.5" customHeight="1" thickBot="1">
      <c r="A32" s="42"/>
      <c r="B32" s="107"/>
      <c r="C32" s="43"/>
      <c r="D32" s="43"/>
    </row>
    <row r="33" spans="1:4" ht="12.75" customHeight="1">
      <c r="A33" s="44"/>
      <c r="B33" s="108"/>
      <c r="C33" s="45"/>
      <c r="D33" s="45"/>
    </row>
    <row r="34" spans="1:4" ht="12.75" customHeight="1">
      <c r="A34" s="44" t="s">
        <v>80</v>
      </c>
      <c r="B34" s="108"/>
      <c r="C34" s="45">
        <f>C28+C31</f>
        <v>2514393.780000001</v>
      </c>
      <c r="D34" s="45">
        <f>D28+D31</f>
        <v>3436779.3699999982</v>
      </c>
    </row>
    <row r="35" spans="1:4" ht="13.5" customHeight="1" thickBot="1">
      <c r="A35" s="47"/>
      <c r="B35" s="109"/>
      <c r="C35" s="50"/>
      <c r="D35" s="50"/>
    </row>
    <row r="36" spans="1:2" ht="13.5" customHeight="1" thickTop="1">
      <c r="A36" s="51"/>
      <c r="B36" s="51"/>
    </row>
    <row r="37" spans="1:2" ht="12.75" customHeight="1">
      <c r="A37" s="52" t="s">
        <v>103</v>
      </c>
      <c r="B37" s="52"/>
    </row>
    <row r="38" spans="1:2" ht="12.75" customHeight="1">
      <c r="A38" s="51"/>
      <c r="B38" s="51"/>
    </row>
    <row r="39" spans="1:2" ht="12.75" customHeight="1">
      <c r="A39" s="51"/>
      <c r="B39" s="51"/>
    </row>
    <row r="40" spans="1:2" ht="12.75" customHeight="1">
      <c r="A40" s="51"/>
      <c r="B40" s="51"/>
    </row>
    <row r="41" spans="1:8" ht="24" customHeight="1">
      <c r="A41" s="35" t="s">
        <v>73</v>
      </c>
      <c r="B41" s="35"/>
      <c r="D41" s="125" t="s">
        <v>72</v>
      </c>
      <c r="E41" s="125"/>
      <c r="H41" s="122"/>
    </row>
    <row r="42" spans="1:4" ht="15">
      <c r="A42" s="21" t="s">
        <v>50</v>
      </c>
      <c r="B42" s="21"/>
      <c r="C42" s="36"/>
      <c r="D42" s="21" t="s">
        <v>52</v>
      </c>
    </row>
    <row r="43" spans="1:4" ht="30" customHeight="1">
      <c r="A43" s="21" t="s">
        <v>51</v>
      </c>
      <c r="B43" s="21"/>
      <c r="C43" s="36"/>
      <c r="D43" s="37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J34" sqref="J34"/>
    </sheetView>
  </sheetViews>
  <sheetFormatPr defaultColWidth="9.00390625" defaultRowHeight="12.75"/>
  <cols>
    <col min="1" max="1" width="2.625" style="1" customWidth="1"/>
    <col min="2" max="2" width="45.625" style="1" customWidth="1"/>
    <col min="3" max="4" width="18.875" style="1" customWidth="1"/>
    <col min="5" max="5" width="9.125" style="1" customWidth="1"/>
    <col min="6" max="6" width="10.125" style="1" bestFit="1" customWidth="1"/>
    <col min="7" max="7" width="9.75390625" style="1" bestFit="1" customWidth="1"/>
    <col min="8" max="16384" width="9.125" style="1" customWidth="1"/>
  </cols>
  <sheetData>
    <row r="1" ht="12.75">
      <c r="A1" s="23" t="s">
        <v>66</v>
      </c>
    </row>
    <row r="2" ht="12.75">
      <c r="A2" s="23" t="s">
        <v>106</v>
      </c>
    </row>
    <row r="3" ht="12" customHeight="1"/>
    <row r="4" spans="1:5" ht="36" customHeight="1">
      <c r="A4" s="35"/>
      <c r="B4" s="53" t="s">
        <v>54</v>
      </c>
      <c r="C4" s="101" t="s">
        <v>97</v>
      </c>
      <c r="D4" s="101" t="s">
        <v>96</v>
      </c>
      <c r="E4" s="35"/>
    </row>
    <row r="5" spans="1:5" ht="12.75">
      <c r="A5" s="35"/>
      <c r="B5" s="54"/>
      <c r="C5" s="2"/>
      <c r="D5" s="2"/>
      <c r="E5" s="35"/>
    </row>
    <row r="6" spans="1:5" ht="22.5" customHeight="1">
      <c r="A6" s="35"/>
      <c r="B6" s="8" t="s">
        <v>17</v>
      </c>
      <c r="C6" s="3"/>
      <c r="D6" s="3"/>
      <c r="E6" s="35"/>
    </row>
    <row r="7" spans="1:5" ht="12.75">
      <c r="A7" s="35"/>
      <c r="B7" s="4"/>
      <c r="C7" s="4"/>
      <c r="D7" s="4"/>
      <c r="E7" s="35"/>
    </row>
    <row r="8" spans="1:5" ht="12.75" customHeight="1">
      <c r="A8" s="35"/>
      <c r="B8" s="3" t="s">
        <v>18</v>
      </c>
      <c r="C8" s="5">
        <v>3161207.44</v>
      </c>
      <c r="D8" s="5">
        <v>3436779</v>
      </c>
      <c r="E8" s="35"/>
    </row>
    <row r="9" spans="1:5" ht="12.75">
      <c r="A9" s="35"/>
      <c r="B9" s="55"/>
      <c r="C9" s="6"/>
      <c r="D9" s="6"/>
      <c r="E9" s="35"/>
    </row>
    <row r="10" spans="1:5" ht="12.75" customHeight="1">
      <c r="A10" s="35"/>
      <c r="B10" s="3" t="s">
        <v>19</v>
      </c>
      <c r="C10" s="3"/>
      <c r="D10" s="3"/>
      <c r="E10" s="35"/>
    </row>
    <row r="11" spans="1:5" ht="9.75" customHeight="1">
      <c r="A11" s="35"/>
      <c r="B11" s="4"/>
      <c r="C11" s="4"/>
      <c r="D11" s="4"/>
      <c r="E11" s="35"/>
    </row>
    <row r="12" spans="1:5" ht="15" customHeight="1">
      <c r="A12" s="35"/>
      <c r="B12" s="3" t="s">
        <v>20</v>
      </c>
      <c r="C12" s="5">
        <v>1609746.7</v>
      </c>
      <c r="D12" s="5">
        <v>1528881</v>
      </c>
      <c r="E12" s="35"/>
    </row>
    <row r="13" spans="1:5" ht="15" customHeight="1">
      <c r="A13" s="35"/>
      <c r="B13" s="3" t="s">
        <v>85</v>
      </c>
      <c r="C13" s="5"/>
      <c r="D13" s="5">
        <v>3827</v>
      </c>
      <c r="E13" s="35"/>
    </row>
    <row r="14" spans="1:5" ht="25.5" customHeight="1">
      <c r="A14" s="35"/>
      <c r="B14" s="3" t="s">
        <v>110</v>
      </c>
      <c r="C14" s="5"/>
      <c r="D14" s="5">
        <v>-1959</v>
      </c>
      <c r="E14" s="35"/>
    </row>
    <row r="15" spans="1:5" ht="12.75" customHeight="1">
      <c r="A15" s="35"/>
      <c r="B15" s="3" t="s">
        <v>21</v>
      </c>
      <c r="C15" s="5">
        <v>509714.81</v>
      </c>
      <c r="D15" s="5">
        <v>283174</v>
      </c>
      <c r="E15" s="35"/>
    </row>
    <row r="16" spans="1:8" ht="22.5" customHeight="1">
      <c r="A16" s="35"/>
      <c r="B16" s="8" t="s">
        <v>23</v>
      </c>
      <c r="C16" s="7">
        <f>SUM(C8:C15)</f>
        <v>5280668.949999999</v>
      </c>
      <c r="D16" s="7">
        <f>SUM(D8:D15)</f>
        <v>5250702</v>
      </c>
      <c r="E16" s="35"/>
      <c r="F16" s="46"/>
      <c r="G16" s="46"/>
      <c r="H16" s="46"/>
    </row>
    <row r="17" spans="1:5" ht="14.25" customHeight="1">
      <c r="A17" s="35"/>
      <c r="B17" s="8" t="s">
        <v>24</v>
      </c>
      <c r="C17" s="8"/>
      <c r="D17" s="8"/>
      <c r="E17" s="35"/>
    </row>
    <row r="18" spans="1:5" ht="15" customHeight="1">
      <c r="A18" s="35"/>
      <c r="B18" s="3" t="s">
        <v>63</v>
      </c>
      <c r="C18" s="5">
        <v>-4025054.08</v>
      </c>
      <c r="D18" s="5">
        <v>-331157</v>
      </c>
      <c r="E18" s="35"/>
    </row>
    <row r="19" spans="1:5" ht="15" customHeight="1">
      <c r="A19" s="35"/>
      <c r="B19" s="3" t="s">
        <v>25</v>
      </c>
      <c r="C19" s="5">
        <v>-44101.87</v>
      </c>
      <c r="D19" s="5">
        <v>1854940</v>
      </c>
      <c r="E19" s="35"/>
    </row>
    <row r="20" spans="1:5" ht="15" customHeight="1">
      <c r="A20" s="35"/>
      <c r="B20" s="3" t="s">
        <v>64</v>
      </c>
      <c r="C20" s="5">
        <v>750221.57</v>
      </c>
      <c r="D20" s="5">
        <v>-401489.08</v>
      </c>
      <c r="E20" s="35"/>
    </row>
    <row r="21" spans="1:5" ht="15" customHeight="1">
      <c r="A21" s="35"/>
      <c r="B21" s="3" t="s">
        <v>78</v>
      </c>
      <c r="C21" s="5">
        <v>-152239.85</v>
      </c>
      <c r="D21" s="5">
        <v>1045371</v>
      </c>
      <c r="E21" s="35"/>
    </row>
    <row r="22" spans="1:5" ht="12.75">
      <c r="A22" s="35"/>
      <c r="B22" s="19"/>
      <c r="C22" s="4"/>
      <c r="D22" s="4"/>
      <c r="E22" s="35"/>
    </row>
    <row r="23" spans="1:7" ht="24" customHeight="1">
      <c r="A23" s="35"/>
      <c r="B23" s="8" t="s">
        <v>26</v>
      </c>
      <c r="C23" s="7">
        <f>SUM(C16:C21)</f>
        <v>1809494.7199999988</v>
      </c>
      <c r="D23" s="7">
        <f>SUM(D16:D21)</f>
        <v>7418366.92</v>
      </c>
      <c r="E23" s="35"/>
      <c r="G23" s="46"/>
    </row>
    <row r="24" spans="1:5" ht="12.75" customHeight="1">
      <c r="A24" s="35"/>
      <c r="B24" s="3" t="s">
        <v>27</v>
      </c>
      <c r="C24" s="9">
        <v>-47000</v>
      </c>
      <c r="D24" s="5">
        <v>-269750</v>
      </c>
      <c r="E24" s="35"/>
    </row>
    <row r="25" spans="1:5" ht="12.75" customHeight="1">
      <c r="A25" s="35"/>
      <c r="B25" s="3" t="s">
        <v>28</v>
      </c>
      <c r="C25" s="5">
        <v>-143198.81</v>
      </c>
      <c r="D25" s="5">
        <v>-144959</v>
      </c>
      <c r="E25" s="35"/>
    </row>
    <row r="26" spans="1:5" ht="12.75">
      <c r="A26" s="35"/>
      <c r="B26" s="19"/>
      <c r="C26" s="4"/>
      <c r="D26" s="4"/>
      <c r="E26" s="35"/>
    </row>
    <row r="27" spans="1:7" ht="26.25" customHeight="1">
      <c r="A27" s="35"/>
      <c r="B27" s="56" t="s">
        <v>29</v>
      </c>
      <c r="C27" s="10">
        <f>SUM(C23:C25)</f>
        <v>1619295.9099999988</v>
      </c>
      <c r="D27" s="11">
        <f>SUM(D23:D25)</f>
        <v>7003657.92</v>
      </c>
      <c r="E27" s="35"/>
      <c r="F27" s="46"/>
      <c r="G27" s="46"/>
    </row>
    <row r="28" spans="1:5" ht="12.75">
      <c r="A28" s="35"/>
      <c r="B28" s="19"/>
      <c r="C28" s="4"/>
      <c r="D28" s="4"/>
      <c r="E28" s="35"/>
    </row>
    <row r="29" spans="1:5" ht="22.5" customHeight="1">
      <c r="A29" s="35"/>
      <c r="B29" s="8" t="s">
        <v>30</v>
      </c>
      <c r="C29" s="3"/>
      <c r="D29" s="3"/>
      <c r="E29" s="35"/>
    </row>
    <row r="30" spans="1:5" ht="15" customHeight="1">
      <c r="A30" s="35"/>
      <c r="B30" s="3" t="s">
        <v>75</v>
      </c>
      <c r="C30" s="5">
        <v>-7389523.05</v>
      </c>
      <c r="D30" s="5">
        <v>-4462127.33</v>
      </c>
      <c r="E30" s="35"/>
    </row>
    <row r="31" spans="1:5" ht="15" customHeight="1">
      <c r="A31" s="35"/>
      <c r="B31" s="3" t="s">
        <v>74</v>
      </c>
      <c r="C31" s="9">
        <v>-2678.89</v>
      </c>
      <c r="D31" s="9" t="s">
        <v>47</v>
      </c>
      <c r="E31" s="35"/>
    </row>
    <row r="32" spans="1:5" ht="10.5" customHeight="1">
      <c r="A32" s="35"/>
      <c r="B32" s="19"/>
      <c r="C32" s="4"/>
      <c r="D32" s="4"/>
      <c r="E32" s="35"/>
    </row>
    <row r="33" spans="1:5" ht="23.25" customHeight="1">
      <c r="A33" s="35"/>
      <c r="B33" s="56" t="s">
        <v>67</v>
      </c>
      <c r="C33" s="10">
        <f>SUM(C30:C31)</f>
        <v>-7392201.9399999995</v>
      </c>
      <c r="D33" s="11">
        <f>SUM(D30:D31)</f>
        <v>-4462127.33</v>
      </c>
      <c r="E33" s="35"/>
    </row>
    <row r="34" spans="1:5" ht="12.75">
      <c r="A34" s="35"/>
      <c r="B34" s="19"/>
      <c r="C34" s="4"/>
      <c r="D34" s="4"/>
      <c r="E34" s="35"/>
    </row>
    <row r="35" spans="1:5" ht="22.5" customHeight="1">
      <c r="A35" s="35"/>
      <c r="B35" s="8" t="s">
        <v>31</v>
      </c>
      <c r="C35" s="3"/>
      <c r="D35" s="3"/>
      <c r="E35" s="35"/>
    </row>
    <row r="36" spans="1:5" ht="12.75" customHeight="1">
      <c r="A36" s="35"/>
      <c r="B36" s="3" t="s">
        <v>32</v>
      </c>
      <c r="C36" s="5">
        <v>5443519.74</v>
      </c>
      <c r="D36" s="5">
        <v>3500000</v>
      </c>
      <c r="E36" s="35"/>
    </row>
    <row r="37" spans="1:5" ht="12.75" customHeight="1">
      <c r="A37" s="35"/>
      <c r="B37" s="3" t="s">
        <v>33</v>
      </c>
      <c r="C37" s="5">
        <v>-1605518.83</v>
      </c>
      <c r="D37" s="5">
        <v>-4987085.54</v>
      </c>
      <c r="E37" s="35"/>
    </row>
    <row r="38" spans="1:5" ht="12.75">
      <c r="A38" s="35"/>
      <c r="B38" s="19"/>
      <c r="C38" s="4"/>
      <c r="D38" s="4"/>
      <c r="E38" s="35"/>
    </row>
    <row r="39" spans="1:5" ht="26.25" customHeight="1">
      <c r="A39" s="35"/>
      <c r="B39" s="56" t="s">
        <v>76</v>
      </c>
      <c r="C39" s="10">
        <f>SUM(C36:C37)</f>
        <v>3838000.91</v>
      </c>
      <c r="D39" s="11">
        <f>SUM(D36:D37)</f>
        <v>-1487085.54</v>
      </c>
      <c r="E39" s="35"/>
    </row>
    <row r="40" spans="1:5" s="119" customFormat="1" ht="12" thickBot="1">
      <c r="A40" s="117"/>
      <c r="B40" s="118" t="s">
        <v>93</v>
      </c>
      <c r="C40" s="120">
        <v>158.1</v>
      </c>
      <c r="D40" s="3"/>
      <c r="E40" s="117"/>
    </row>
    <row r="41" spans="1:5" ht="24.75" customHeight="1" thickBot="1">
      <c r="A41" s="35"/>
      <c r="B41" s="57" t="s">
        <v>77</v>
      </c>
      <c r="C41" s="12">
        <f>C27+C33+C39+C40</f>
        <v>-1934747.020000001</v>
      </c>
      <c r="D41" s="13">
        <f>D27+D33+D39+D40</f>
        <v>1054445.0499999998</v>
      </c>
      <c r="E41" s="35"/>
    </row>
    <row r="42" spans="1:5" ht="9" customHeight="1" thickBot="1">
      <c r="A42" s="35"/>
      <c r="B42" s="4"/>
      <c r="C42" s="4"/>
      <c r="D42" s="4"/>
      <c r="E42" s="35"/>
    </row>
    <row r="43" spans="1:5" ht="24.75" customHeight="1">
      <c r="A43" s="35"/>
      <c r="B43" s="58" t="s">
        <v>86</v>
      </c>
      <c r="C43" s="14">
        <v>4244812.44</v>
      </c>
      <c r="D43" s="15">
        <v>2255057.429</v>
      </c>
      <c r="E43" s="35"/>
    </row>
    <row r="44" spans="1:8" ht="26.25" customHeight="1" thickBot="1">
      <c r="A44" s="35"/>
      <c r="B44" s="59" t="s">
        <v>87</v>
      </c>
      <c r="C44" s="16">
        <f>C41+C43</f>
        <v>2310065.4199999995</v>
      </c>
      <c r="D44" s="17">
        <f>D41+D43</f>
        <v>3309502.479</v>
      </c>
      <c r="E44" s="35"/>
      <c r="H44" s="46"/>
    </row>
    <row r="45" spans="1:5" ht="12.75">
      <c r="A45" s="35"/>
      <c r="B45" s="25"/>
      <c r="C45" s="18"/>
      <c r="D45" s="18"/>
      <c r="E45" s="35"/>
    </row>
    <row r="46" spans="1:5" ht="12.75">
      <c r="A46" s="20"/>
      <c r="B46" s="20"/>
      <c r="C46" s="19"/>
      <c r="D46" s="121"/>
      <c r="E46" s="20"/>
    </row>
    <row r="47" spans="1:5" ht="12.75">
      <c r="A47" s="20"/>
      <c r="B47" s="20"/>
      <c r="C47" s="19"/>
      <c r="D47" s="20"/>
      <c r="E47" s="20"/>
    </row>
    <row r="48" spans="1:5" ht="18" customHeight="1">
      <c r="A48" s="20"/>
      <c r="B48" s="35" t="s">
        <v>73</v>
      </c>
      <c r="D48" s="129" t="s">
        <v>89</v>
      </c>
      <c r="E48" s="129"/>
    </row>
    <row r="49" spans="1:5" ht="15">
      <c r="A49" s="39"/>
      <c r="B49" s="21" t="s">
        <v>50</v>
      </c>
      <c r="D49" s="21" t="s">
        <v>52</v>
      </c>
      <c r="E49" s="39"/>
    </row>
    <row r="50" spans="1:5" ht="30" customHeight="1">
      <c r="A50" s="51"/>
      <c r="B50" s="21" t="s">
        <v>51</v>
      </c>
      <c r="D50" s="128" t="s">
        <v>53</v>
      </c>
      <c r="E50" s="128"/>
    </row>
    <row r="51" spans="1:4" ht="12.75">
      <c r="A51" s="60"/>
      <c r="B51" s="22"/>
      <c r="C51" s="22"/>
      <c r="D51" s="22"/>
    </row>
    <row r="52" spans="1:4" ht="12.75">
      <c r="A52" s="61"/>
      <c r="B52" s="25"/>
      <c r="C52" s="22"/>
      <c r="D52" s="22"/>
    </row>
    <row r="53" spans="1:4" ht="12.75">
      <c r="A53" s="61"/>
      <c r="B53" s="25"/>
      <c r="C53" s="22"/>
      <c r="D53" s="22"/>
    </row>
  </sheetData>
  <sheetProtection/>
  <mergeCells count="2">
    <mergeCell ref="D50:E50"/>
    <mergeCell ref="D48:E48"/>
  </mergeCells>
  <printOptions/>
  <pageMargins left="0.7874015748031497" right="0.35433070866141736" top="0.2362204724409449" bottom="0.2755905511811024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115" customWidth="1"/>
    <col min="9" max="9" width="13.00390625" style="115" customWidth="1"/>
    <col min="10" max="16384" width="9.125" style="1" customWidth="1"/>
  </cols>
  <sheetData>
    <row r="1" ht="12.75">
      <c r="A1" s="23" t="s">
        <v>66</v>
      </c>
    </row>
    <row r="2" ht="12.75">
      <c r="A2" s="23" t="s">
        <v>107</v>
      </c>
    </row>
    <row r="3" ht="12.75">
      <c r="A3" s="23"/>
    </row>
    <row r="4" spans="1:5" ht="25.5">
      <c r="A4" s="53" t="s">
        <v>54</v>
      </c>
      <c r="B4" s="62" t="s">
        <v>14</v>
      </c>
      <c r="C4" s="62" t="s">
        <v>70</v>
      </c>
      <c r="D4" s="63" t="s">
        <v>15</v>
      </c>
      <c r="E4" s="63" t="s">
        <v>12</v>
      </c>
    </row>
    <row r="5" spans="1:5" ht="12.75">
      <c r="A5" s="53"/>
      <c r="B5" s="64"/>
      <c r="C5" s="64"/>
      <c r="D5" s="64"/>
      <c r="E5" s="64"/>
    </row>
    <row r="6" spans="1:5" ht="13.5" thickBot="1">
      <c r="A6" s="53"/>
      <c r="B6" s="64"/>
      <c r="C6" s="64"/>
      <c r="D6" s="64"/>
      <c r="E6" s="64"/>
    </row>
    <row r="7" spans="1:9" s="68" customFormat="1" ht="15" customHeight="1" thickBot="1">
      <c r="A7" s="65" t="s">
        <v>98</v>
      </c>
      <c r="B7" s="66">
        <v>30212475</v>
      </c>
      <c r="C7" s="66">
        <v>-155963.3</v>
      </c>
      <c r="D7" s="66">
        <v>25381060</v>
      </c>
      <c r="E7" s="67">
        <v>55437571.7</v>
      </c>
      <c r="H7" s="116"/>
      <c r="I7" s="116"/>
    </row>
    <row r="8" spans="1:5" ht="12.75">
      <c r="A8" s="69"/>
      <c r="B8" s="34"/>
      <c r="C8" s="34"/>
      <c r="D8" s="34"/>
      <c r="E8" s="70"/>
    </row>
    <row r="9" spans="1:5" ht="12.75">
      <c r="A9" s="69" t="s">
        <v>83</v>
      </c>
      <c r="B9" s="34" t="s">
        <v>47</v>
      </c>
      <c r="C9" s="34" t="s">
        <v>47</v>
      </c>
      <c r="D9" s="34">
        <v>3436778.4</v>
      </c>
      <c r="E9" s="34">
        <f>SUM(B9:D9)</f>
        <v>3436778.4</v>
      </c>
    </row>
    <row r="10" spans="1:5" ht="12.75">
      <c r="A10" s="69" t="s">
        <v>108</v>
      </c>
      <c r="B10" s="34" t="s">
        <v>47</v>
      </c>
      <c r="C10" s="34" t="s">
        <v>47</v>
      </c>
      <c r="D10" s="34" t="s">
        <v>47</v>
      </c>
      <c r="E10" s="70" t="s">
        <v>47</v>
      </c>
    </row>
    <row r="11" spans="1:5" ht="12.75">
      <c r="A11" s="69"/>
      <c r="B11" s="34"/>
      <c r="C11" s="34"/>
      <c r="D11" s="34"/>
      <c r="E11" s="70"/>
    </row>
    <row r="12" spans="1:9" s="68" customFormat="1" ht="18" customHeight="1">
      <c r="A12" s="71" t="s">
        <v>109</v>
      </c>
      <c r="B12" s="72"/>
      <c r="C12" s="72"/>
      <c r="D12" s="72">
        <f>D9</f>
        <v>3436778.4</v>
      </c>
      <c r="E12" s="73">
        <f>SUM(B12:D12)</f>
        <v>3436778.4</v>
      </c>
      <c r="H12" s="116"/>
      <c r="I12" s="116"/>
    </row>
    <row r="13" spans="1:5" ht="12.75">
      <c r="A13" s="69"/>
      <c r="B13" s="34"/>
      <c r="C13" s="34"/>
      <c r="D13" s="34"/>
      <c r="E13" s="34"/>
    </row>
    <row r="14" spans="1:5" ht="12.75">
      <c r="A14" s="69" t="s">
        <v>81</v>
      </c>
      <c r="B14" s="34" t="s">
        <v>47</v>
      </c>
      <c r="C14" s="34" t="s">
        <v>47</v>
      </c>
      <c r="D14" s="34" t="s">
        <v>47</v>
      </c>
      <c r="E14" s="34" t="s">
        <v>47</v>
      </c>
    </row>
    <row r="15" spans="1:5" ht="12.75">
      <c r="A15" s="69" t="s">
        <v>92</v>
      </c>
      <c r="B15" s="34"/>
      <c r="C15" s="34"/>
      <c r="D15" s="34"/>
      <c r="E15" s="34"/>
    </row>
    <row r="16" spans="1:5" ht="13.5" thickBot="1">
      <c r="A16" s="69"/>
      <c r="B16" s="34"/>
      <c r="C16" s="34"/>
      <c r="D16" s="34"/>
      <c r="E16" s="70"/>
    </row>
    <row r="17" spans="1:9" s="68" customFormat="1" ht="15" customHeight="1" thickBot="1">
      <c r="A17" s="65" t="s">
        <v>99</v>
      </c>
      <c r="B17" s="66">
        <f>B7+B12</f>
        <v>30212475</v>
      </c>
      <c r="C17" s="66">
        <f>C7+C12</f>
        <v>-155963.3</v>
      </c>
      <c r="D17" s="66">
        <f>D7+D12</f>
        <v>28817838.4</v>
      </c>
      <c r="E17" s="67">
        <f>E7+E12+E15</f>
        <v>58874350.1</v>
      </c>
      <c r="H17" s="116"/>
      <c r="I17" s="116"/>
    </row>
    <row r="18" spans="1:9" s="68" customFormat="1" ht="15" customHeight="1" thickBot="1">
      <c r="A18" s="93"/>
      <c r="B18" s="94"/>
      <c r="C18" s="94"/>
      <c r="D18" s="94"/>
      <c r="E18" s="94"/>
      <c r="H18" s="116"/>
      <c r="I18" s="116"/>
    </row>
    <row r="19" spans="1:9" s="68" customFormat="1" ht="15" customHeight="1" thickBot="1">
      <c r="A19" s="65" t="s">
        <v>100</v>
      </c>
      <c r="B19" s="66">
        <v>30212475</v>
      </c>
      <c r="C19" s="66">
        <v>-184714</v>
      </c>
      <c r="D19" s="66">
        <v>27672231</v>
      </c>
      <c r="E19" s="67">
        <f>SUM(B19:D19)</f>
        <v>57699992</v>
      </c>
      <c r="H19" s="116"/>
      <c r="I19" s="116"/>
    </row>
    <row r="20" spans="1:5" ht="12.75">
      <c r="A20" s="74"/>
      <c r="B20" s="26"/>
      <c r="C20" s="26"/>
      <c r="D20" s="26"/>
      <c r="E20" s="70"/>
    </row>
    <row r="21" spans="1:5" ht="12.75">
      <c r="A21" s="69" t="s">
        <v>83</v>
      </c>
      <c r="B21" s="34" t="s">
        <v>47</v>
      </c>
      <c r="C21" s="34" t="s">
        <v>47</v>
      </c>
      <c r="D21" s="34">
        <v>2514394</v>
      </c>
      <c r="E21" s="34">
        <f>SUM(B21:D21)</f>
        <v>2514394</v>
      </c>
    </row>
    <row r="22" spans="1:5" ht="12.75">
      <c r="A22" s="69" t="s">
        <v>79</v>
      </c>
      <c r="B22" s="34" t="s">
        <v>47</v>
      </c>
      <c r="C22" s="34"/>
      <c r="D22" s="34" t="s">
        <v>47</v>
      </c>
      <c r="E22" s="34" t="s">
        <v>47</v>
      </c>
    </row>
    <row r="23" spans="1:5" ht="12.75">
      <c r="A23" s="69"/>
      <c r="B23" s="34"/>
      <c r="C23" s="34"/>
      <c r="D23" s="34"/>
      <c r="E23" s="70"/>
    </row>
    <row r="24" spans="1:9" s="68" customFormat="1" ht="19.5" customHeight="1">
      <c r="A24" s="71" t="s">
        <v>109</v>
      </c>
      <c r="B24" s="72" t="s">
        <v>47</v>
      </c>
      <c r="C24" s="72" t="s">
        <v>47</v>
      </c>
      <c r="D24" s="72">
        <f>D21</f>
        <v>2514394</v>
      </c>
      <c r="E24" s="73">
        <f>SUM(B24:D24)</f>
        <v>2514394</v>
      </c>
      <c r="H24" s="116"/>
      <c r="I24" s="116"/>
    </row>
    <row r="25" spans="1:5" ht="12.75">
      <c r="A25" s="69"/>
      <c r="B25" s="34"/>
      <c r="C25" s="34"/>
      <c r="D25" s="34"/>
      <c r="E25" s="34"/>
    </row>
    <row r="26" spans="1:5" ht="12.75">
      <c r="A26" s="69" t="s">
        <v>82</v>
      </c>
      <c r="B26" s="34"/>
      <c r="C26" s="34"/>
      <c r="D26" s="34"/>
      <c r="E26" s="34"/>
    </row>
    <row r="27" spans="1:5" ht="13.5" thickBot="1">
      <c r="A27" s="69"/>
      <c r="B27" s="34"/>
      <c r="C27" s="34"/>
      <c r="D27" s="34"/>
      <c r="E27" s="70"/>
    </row>
    <row r="28" spans="1:9" s="68" customFormat="1" ht="16.5" customHeight="1" thickBot="1">
      <c r="A28" s="65" t="s">
        <v>101</v>
      </c>
      <c r="B28" s="66">
        <f>B19</f>
        <v>30212475</v>
      </c>
      <c r="C28" s="66">
        <f>C19+C22</f>
        <v>-184714</v>
      </c>
      <c r="D28" s="66">
        <f>D19+D24+D26</f>
        <v>30186625</v>
      </c>
      <c r="E28" s="67">
        <f>SUM(B28:D28)</f>
        <v>60214386</v>
      </c>
      <c r="H28" s="116"/>
      <c r="I28" s="116"/>
    </row>
    <row r="29" spans="1:5" ht="12.75">
      <c r="A29" s="75"/>
      <c r="B29" s="5"/>
      <c r="C29" s="5"/>
      <c r="D29" s="5"/>
      <c r="E29" s="5"/>
    </row>
    <row r="30" spans="1:5" ht="12.75">
      <c r="A30" s="51"/>
      <c r="B30" s="46"/>
      <c r="C30" s="46"/>
      <c r="D30" s="115"/>
      <c r="E30" s="115"/>
    </row>
    <row r="31" spans="1:5" ht="24">
      <c r="A31" s="35" t="s">
        <v>88</v>
      </c>
      <c r="B31" s="46"/>
      <c r="C31" s="46"/>
      <c r="D31" s="125" t="s">
        <v>73</v>
      </c>
      <c r="E31" s="125"/>
    </row>
    <row r="32" spans="1:5" ht="15">
      <c r="A32" s="21" t="s">
        <v>50</v>
      </c>
      <c r="D32" s="76" t="s">
        <v>68</v>
      </c>
      <c r="E32" s="77"/>
    </row>
    <row r="33" spans="1:5" ht="30" customHeight="1">
      <c r="A33" s="21" t="s">
        <v>51</v>
      </c>
      <c r="D33" s="128" t="s">
        <v>69</v>
      </c>
      <c r="E33" s="128"/>
    </row>
    <row r="34" ht="12.75">
      <c r="A34" s="51"/>
    </row>
    <row r="36" spans="2:6" ht="12.75">
      <c r="B36" s="115"/>
      <c r="C36" s="115"/>
      <c r="D36" s="115"/>
      <c r="E36" s="115"/>
      <c r="F36" s="115"/>
    </row>
    <row r="37" spans="1:4" ht="12.75">
      <c r="A37" s="81"/>
      <c r="B37" s="82"/>
      <c r="C37" s="82"/>
      <c r="D37" s="82"/>
    </row>
    <row r="38" spans="1:4" ht="12.75">
      <c r="A38" s="83"/>
      <c r="B38" s="84"/>
      <c r="C38" s="84"/>
      <c r="D38" s="84"/>
    </row>
    <row r="39" spans="1:4" ht="12.75">
      <c r="A39" s="95"/>
      <c r="B39" s="87"/>
      <c r="C39" s="87"/>
      <c r="D39" s="87"/>
    </row>
    <row r="40" spans="1:4" ht="12.75">
      <c r="A40" s="85"/>
      <c r="B40" s="86"/>
      <c r="C40" s="86"/>
      <c r="D40" s="87"/>
    </row>
    <row r="41" spans="1:4" ht="12.75">
      <c r="A41" s="85"/>
      <c r="B41" s="86"/>
      <c r="C41" s="86"/>
      <c r="D41" s="87"/>
    </row>
    <row r="42" spans="1:4" ht="12.75">
      <c r="A42" s="85"/>
      <c r="B42" s="86"/>
      <c r="C42" s="86"/>
      <c r="D42" s="87"/>
    </row>
    <row r="43" spans="1:4" ht="12.75">
      <c r="A43" s="85"/>
      <c r="B43" s="86"/>
      <c r="C43" s="86"/>
      <c r="D43" s="87"/>
    </row>
    <row r="44" spans="1:4" ht="12.75">
      <c r="A44" s="85"/>
      <c r="B44" s="86"/>
      <c r="C44" s="86"/>
      <c r="D44" s="87"/>
    </row>
    <row r="45" spans="1:4" ht="12.75">
      <c r="A45" s="95"/>
      <c r="B45" s="87"/>
      <c r="C45" s="87"/>
      <c r="D45" s="87"/>
    </row>
    <row r="46" spans="1:4" ht="12.75">
      <c r="A46" s="88"/>
      <c r="B46" s="89"/>
      <c r="C46" s="89"/>
      <c r="D46" s="87"/>
    </row>
    <row r="47" spans="1:4" ht="12.75">
      <c r="A47" s="95"/>
      <c r="B47" s="96"/>
      <c r="C47" s="96"/>
      <c r="D47" s="96"/>
    </row>
    <row r="48" spans="1:4" ht="12.75">
      <c r="A48" s="85"/>
      <c r="B48" s="90"/>
      <c r="C48" s="90"/>
      <c r="D48" s="87"/>
    </row>
    <row r="49" spans="1:4" ht="12.75">
      <c r="A49" s="85"/>
      <c r="B49" s="90"/>
      <c r="C49" s="90"/>
      <c r="D49" s="87"/>
    </row>
    <row r="50" spans="1:4" ht="12.75">
      <c r="A50" s="85"/>
      <c r="B50" s="90"/>
      <c r="C50" s="90"/>
      <c r="D50" s="87"/>
    </row>
    <row r="51" spans="1:4" ht="12.75">
      <c r="A51" s="85"/>
      <c r="B51" s="90"/>
      <c r="C51" s="90"/>
      <c r="D51" s="87"/>
    </row>
    <row r="52" spans="1:4" ht="12.75">
      <c r="A52" s="85"/>
      <c r="B52" s="90"/>
      <c r="C52" s="90"/>
      <c r="D52" s="87"/>
    </row>
    <row r="53" spans="1:4" ht="12.75">
      <c r="A53" s="85"/>
      <c r="B53" s="90"/>
      <c r="C53" s="90"/>
      <c r="D53" s="87"/>
    </row>
    <row r="54" spans="1:4" ht="12.75">
      <c r="A54" s="95"/>
      <c r="B54" s="96"/>
      <c r="C54" s="96"/>
      <c r="D54" s="96"/>
    </row>
    <row r="55" spans="1:4" ht="12.75">
      <c r="A55" s="91"/>
      <c r="B55" s="92"/>
      <c r="C55" s="92"/>
      <c r="D55" s="92"/>
    </row>
    <row r="56" spans="1:4" ht="12.75">
      <c r="A56" s="97"/>
      <c r="B56" s="98"/>
      <c r="C56" s="98"/>
      <c r="D56" s="98"/>
    </row>
    <row r="57" spans="1:4" ht="12.75">
      <c r="A57" s="97"/>
      <c r="B57" s="98"/>
      <c r="C57" s="98"/>
      <c r="D57" s="98"/>
    </row>
    <row r="58" spans="1:4" ht="15">
      <c r="A58" s="99"/>
      <c r="B58" s="100"/>
      <c r="C58" s="99"/>
      <c r="D58" s="100"/>
    </row>
    <row r="59" spans="1:4" ht="15">
      <c r="A59" s="99"/>
      <c r="B59" s="100"/>
      <c r="C59" s="130"/>
      <c r="D59" s="130"/>
    </row>
    <row r="60" spans="1:4" ht="12.75">
      <c r="A60" s="22"/>
      <c r="B60" s="22"/>
      <c r="C60" s="22"/>
      <c r="D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  <row r="63" spans="1:4" ht="12.75">
      <c r="A63" s="22"/>
      <c r="B63" s="22"/>
      <c r="C63" s="22"/>
      <c r="D63" s="22"/>
    </row>
    <row r="64" spans="1:4" ht="12.75">
      <c r="A64" s="22"/>
      <c r="B64" s="22"/>
      <c r="C64" s="22"/>
      <c r="D64" s="22"/>
    </row>
    <row r="65" spans="1:4" ht="12.75">
      <c r="A65" s="22"/>
      <c r="B65" s="22"/>
      <c r="C65" s="22"/>
      <c r="D65" s="22"/>
    </row>
    <row r="66" spans="1:4" ht="12.75">
      <c r="A66" s="22"/>
      <c r="B66" s="22"/>
      <c r="C66" s="22"/>
      <c r="D66" s="22"/>
    </row>
    <row r="67" spans="1:4" ht="12.75">
      <c r="A67" s="22"/>
      <c r="B67" s="22"/>
      <c r="C67" s="22"/>
      <c r="D67" s="22"/>
    </row>
  </sheetData>
  <sheetProtection/>
  <mergeCells count="3">
    <mergeCell ref="D33:E33"/>
    <mergeCell ref="D31:E31"/>
    <mergeCell ref="C59:D59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dinarat</cp:lastModifiedBy>
  <cp:lastPrinted>2015-04-29T10:06:25Z</cp:lastPrinted>
  <dcterms:created xsi:type="dcterms:W3CDTF">2007-11-14T10:21:26Z</dcterms:created>
  <dcterms:modified xsi:type="dcterms:W3CDTF">2015-04-30T06:13:15Z</dcterms:modified>
  <cp:category/>
  <cp:version/>
  <cp:contentType/>
  <cp:contentStatus/>
</cp:coreProperties>
</file>