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521" windowWidth="13125" windowHeight="10725" tabRatio="1000" activeTab="3"/>
  </bookViews>
  <sheets>
    <sheet name="Ф1" sheetId="1" r:id="rId1"/>
    <sheet name="Ф2" sheetId="2" r:id="rId2"/>
    <sheet name="Ф3 " sheetId="3" r:id="rId3"/>
    <sheet name="Ф4" sheetId="4" r:id="rId4"/>
  </sheets>
  <externalReferences>
    <externalReference r:id="rId7"/>
  </externalReferences>
  <definedNames>
    <definedName name="_Hlk144731180" localSheetId="0">'Ф1'!$A$9</definedName>
    <definedName name="_Ref520888359" localSheetId="2">'Ф3 '!$B$4</definedName>
    <definedName name="_Toc143688162" localSheetId="0">'Ф1'!#REF!</definedName>
    <definedName name="_Toc185979186" localSheetId="0">'Ф1'!#REF!</definedName>
    <definedName name="_Toc414363594" localSheetId="0">'Ф1'!#REF!</definedName>
    <definedName name="EV__LASTREFTIME__" hidden="1">"(GMT+06:00)28.02.2011 18:52:23"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net">#REF!</definedName>
    <definedName name="po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extRefCopyRangeCount" hidden="1">3</definedName>
    <definedName name="А2">#REF!</definedName>
    <definedName name="д3">#REF!</definedName>
    <definedName name="д4">#REF!</definedName>
    <definedName name="Доз5">#REF!</definedName>
    <definedName name="доз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мм">#REF!</definedName>
    <definedName name="МРП">#REF!</definedName>
    <definedName name="_xlnm.Print_Area" localSheetId="2">'Ф3 '!$A$1:$E$65</definedName>
    <definedName name="прррррр">#REF!</definedName>
    <definedName name="титэмба">#REF!</definedName>
    <definedName name="юю">#REF!</definedName>
    <definedName name="явп">#REF!</definedName>
  </definedNames>
  <calcPr fullCalcOnLoad="1"/>
</workbook>
</file>

<file path=xl/sharedStrings.xml><?xml version="1.0" encoding="utf-8"?>
<sst xmlns="http://schemas.openxmlformats.org/spreadsheetml/2006/main" count="166" uniqueCount="119">
  <si>
    <t>Прочие долгосрочные активы</t>
  </si>
  <si>
    <t xml:space="preserve">Дебиторская задолженность </t>
  </si>
  <si>
    <t>Долгосрочные активы</t>
  </si>
  <si>
    <t>Долгосрочные обязательства</t>
  </si>
  <si>
    <t>Краткосрочные активы</t>
  </si>
  <si>
    <t>Краткосрочные обязательства</t>
  </si>
  <si>
    <t xml:space="preserve">Товарно-материальные запасы </t>
  </si>
  <si>
    <t>Итого краткосрочные обязательства</t>
  </si>
  <si>
    <t>Денежные средства и их эквиваленты</t>
  </si>
  <si>
    <t>Основные средства</t>
  </si>
  <si>
    <t>Нематериальные активы</t>
  </si>
  <si>
    <t>Займы</t>
  </si>
  <si>
    <t>Итого</t>
  </si>
  <si>
    <t>Кредиторская задолженность</t>
  </si>
  <si>
    <t>Акционерный капитал</t>
  </si>
  <si>
    <t>Нераспределенная прибыль</t>
  </si>
  <si>
    <t>Резервы по обязательствам и расходам</t>
  </si>
  <si>
    <t>Движение денежных средств от операционной деятельности</t>
  </si>
  <si>
    <t>Прибыль до налогообложения</t>
  </si>
  <si>
    <t>Корректировки на:</t>
  </si>
  <si>
    <t>Износ и амортизацию</t>
  </si>
  <si>
    <t>Финансовые расходы</t>
  </si>
  <si>
    <t>Финансовые доходы</t>
  </si>
  <si>
    <t>Движение денежных средств от операционной</t>
  </si>
  <si>
    <t>деятельности до изменений в оборотном капитале</t>
  </si>
  <si>
    <t xml:space="preserve">Денежные средства, полученные от операционной деятельности </t>
  </si>
  <si>
    <t>Подоходный налог уплаченный</t>
  </si>
  <si>
    <t>Проценты уплаченные</t>
  </si>
  <si>
    <t>Чистые денежные средства, полученные от операционной деятельности</t>
  </si>
  <si>
    <t>Движение денежных средств от инвестиционной деятельности</t>
  </si>
  <si>
    <t xml:space="preserve">Движение денежных средств от финансовой деятельности </t>
  </si>
  <si>
    <t>Поступление займов</t>
  </si>
  <si>
    <t>Погашение займов</t>
  </si>
  <si>
    <t>АКТИВЫ</t>
  </si>
  <si>
    <t>Общие и административные расходы</t>
  </si>
  <si>
    <t xml:space="preserve">Итого долгосрочные активы </t>
  </si>
  <si>
    <t xml:space="preserve">Итого краткосрочные активы </t>
  </si>
  <si>
    <t>ИТОГО АКТИВЫ</t>
  </si>
  <si>
    <t>КАПИТАЛ</t>
  </si>
  <si>
    <t>ИТОГО КАПИТАЛ</t>
  </si>
  <si>
    <t>ОБЯЗАТЕЛЬСТВА</t>
  </si>
  <si>
    <t>Резерв на восстановление золоотвалов</t>
  </si>
  <si>
    <t>Обязательство по вознаграждениям работникам</t>
  </si>
  <si>
    <t>Обязательство по отсроченному подоходному налогу</t>
  </si>
  <si>
    <t xml:space="preserve">Итого долгосрочные обязательства </t>
  </si>
  <si>
    <t xml:space="preserve">Прочие налоги к уплате </t>
  </si>
  <si>
    <t>-</t>
  </si>
  <si>
    <t>ИТОГО ОБЯЗАТЕЛЬСТВА</t>
  </si>
  <si>
    <t>ИТОГО ОБЯЗАТЕЛЬСТВА И КАПИТАЛ</t>
  </si>
  <si>
    <t>Мухамед-Рахимов Н.Т.</t>
  </si>
  <si>
    <t>Председатель Правления</t>
  </si>
  <si>
    <t>Нукушева Ж.О.</t>
  </si>
  <si>
    <t>Главный бухгалтер</t>
  </si>
  <si>
    <t>В тысячах казахстанских тенге</t>
  </si>
  <si>
    <t>Выручка</t>
  </si>
  <si>
    <t>Себестоимость продаж</t>
  </si>
  <si>
    <t>Валовая прибыль</t>
  </si>
  <si>
    <t>Прочие операционные доходы</t>
  </si>
  <si>
    <t>Прочие операционные расходы</t>
  </si>
  <si>
    <t>Операционная прибыль</t>
  </si>
  <si>
    <t>Расходы по подоходному налогу</t>
  </si>
  <si>
    <t>Прибыль за период</t>
  </si>
  <si>
    <t>Уменьшение кредиторской задолженности</t>
  </si>
  <si>
    <t>Предоплата по текущему корпоративному подоходному налогу</t>
  </si>
  <si>
    <t>АО "АЛМАТИНСКИЕ ЭЛЕКТРИЧЕСКИЕ СТАНЦИИ"</t>
  </si>
  <si>
    <t>Чистые денежные средства, использованные в инвестиционной деятельности</t>
  </si>
  <si>
    <t xml:space="preserve">       Нукушева Ж.О.</t>
  </si>
  <si>
    <t xml:space="preserve">       Главный бухгалтер</t>
  </si>
  <si>
    <t>Прочие резервы</t>
  </si>
  <si>
    <t>___________________________________</t>
  </si>
  <si>
    <t>_____________________________</t>
  </si>
  <si>
    <t>_________________________________</t>
  </si>
  <si>
    <t>Чистые денежные средства, полученные от финансовой деятельности</t>
  </si>
  <si>
    <t>Чистое увеличение/(уменьшение) денежных средств и их эквивалентов</t>
  </si>
  <si>
    <t xml:space="preserve">Прочий совокупный доход </t>
  </si>
  <si>
    <t>Итого совокупный доход за год</t>
  </si>
  <si>
    <t>Эмиссия акций</t>
  </si>
  <si>
    <t>Дивиденды объявленные</t>
  </si>
  <si>
    <t>Прибыль за год</t>
  </si>
  <si>
    <t>Прочий совокупный убыток за год</t>
  </si>
  <si>
    <t>Денежные средства и их эквиваленты на начало года</t>
  </si>
  <si>
    <t>Денежные средства и их эквиваленты на конец года</t>
  </si>
  <si>
    <t>________________________________</t>
  </si>
  <si>
    <t>___________________________</t>
  </si>
  <si>
    <t>Прим</t>
  </si>
  <si>
    <t>________________________</t>
  </si>
  <si>
    <t>31 декабря 2014г.</t>
  </si>
  <si>
    <t>Остаток на 1 января 2014г.</t>
  </si>
  <si>
    <t xml:space="preserve">Остаток на 31 декабря 2014г. </t>
  </si>
  <si>
    <t>Промежуточный отчет о финансовом положении</t>
  </si>
  <si>
    <t>Промежуточный отчет о прибыли или убытке и прочем совокупном доходе</t>
  </si>
  <si>
    <t>Промежуточный отчет о движении денежных средств</t>
  </si>
  <si>
    <t>Промежуточный отчет об изменениях в капитале</t>
  </si>
  <si>
    <t>Итого совокупный доход за период</t>
  </si>
  <si>
    <t>Прочий совокупный доход</t>
  </si>
  <si>
    <t>Убыток от обесценения и выбытия основных средств</t>
  </si>
  <si>
    <t>(Восстановление)/начисление резерва на обесценение дебиторской  задолженности и прочих текущихь активов</t>
  </si>
  <si>
    <t>(Увеличение)/уменьшение дебиторской задолженности</t>
  </si>
  <si>
    <t>(Увеличение)/меньшение товарно-материальных запасов</t>
  </si>
  <si>
    <t>Выплаченные вознаграждения работникам</t>
  </si>
  <si>
    <t>Увеличение/(уменьшение) налогов к уплате</t>
  </si>
  <si>
    <t>Размещение банковских вкладов</t>
  </si>
  <si>
    <t>Возврат банковских вкладов</t>
  </si>
  <si>
    <t>Приобретение инвестиций в ценные бумаги</t>
  </si>
  <si>
    <t>Поступления от продажи инвестиций в ценные бумаги</t>
  </si>
  <si>
    <t>Долгосрочные активы, предназначенные для передачи акционеру</t>
  </si>
  <si>
    <t xml:space="preserve">Остаток на 30 сентября 2015г. </t>
  </si>
  <si>
    <t>30 сентября 2015г.</t>
  </si>
  <si>
    <t xml:space="preserve">Остаток на 30 сентября 2014г. </t>
  </si>
  <si>
    <t>Балансовая стоимость одной простой  акции, рассчитанная на основании данных финансовой отчетности на 30 сентября 2015г составила 17.07 тыс.тг</t>
  </si>
  <si>
    <t>Обесценение</t>
  </si>
  <si>
    <t xml:space="preserve">Стоимость текущих услуг </t>
  </si>
  <si>
    <t>Дивиденды выплаченные акционерам</t>
  </si>
  <si>
    <t>Влияние обменных курсов валют к тенге</t>
  </si>
  <si>
    <t>Девять месяцев, закончившиеся 30 сентября 2015г.</t>
  </si>
  <si>
    <t>Девять месяцев, закончившиеся 30 сентября 2014г.</t>
  </si>
  <si>
    <t>На 30 сентября 2015 года базовая прибыль на 1 простую акцию - (2,37) тыс.тг (на 30 сентября 2014 года  - 0,95 тыс.тг).</t>
  </si>
  <si>
    <t>Приобретение основных средств и НМА</t>
  </si>
  <si>
    <t>девять месяцев, закончившиеся 30 сентября 2014г.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</si>
</sst>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[$-409]d\-mmm\-yy;@"/>
    <numFmt numFmtId="170" formatCode="dd/mm/yy;@"/>
    <numFmt numFmtId="171" formatCode="\+0.0;\-0.0"/>
    <numFmt numFmtId="172" formatCode="\+0.0%;\-0.0%"/>
    <numFmt numFmtId="173" formatCode="General_)"/>
    <numFmt numFmtId="174" formatCode="0%_);\(0%\)"/>
    <numFmt numFmtId="175" formatCode="_-&quot;$&quot;* #,##0.00_-;\-&quot;$&quot;* #,##0.00_-;_-&quot;$&quot;* &quot;-&quot;??_-;_-@_-"/>
    <numFmt numFmtId="176" formatCode="&quot;$&quot;#,##0"/>
    <numFmt numFmtId="177" formatCode="_-* #,##0\ _$_-;\-* #,##0\ _$_-;_-* &quot;-&quot;\ _$_-;_-@_-"/>
    <numFmt numFmtId="178" formatCode="#\ ##0_.\ &quot;zі&quot;\ 00\ &quot;gr&quot;;\(#\ ##0.00\z\і\)"/>
    <numFmt numFmtId="179" formatCode="#\ ##0&quot;zі&quot;00&quot;gr&quot;;\(#\ ##0.00\z\і\)"/>
    <numFmt numFmtId="180" formatCode="#\ ##0&quot;zі&quot;_.00&quot;gr&quot;;\(#\ ##0.00\z\і\)"/>
    <numFmt numFmtId="181" formatCode="#\ ##0&quot;zі&quot;.00&quot;gr&quot;;\(#\ ##0&quot;zі&quot;.00&quot;gr&quot;\)"/>
    <numFmt numFmtId="182" formatCode="&quot;$&quot;#,##0.0_);[Red]\(&quot;$&quot;#,##0.0\)"/>
    <numFmt numFmtId="183" formatCode="#,##0.0_);\(#,##0.0\)"/>
    <numFmt numFmtId="184" formatCode="0.0%;\(0.0%\)"/>
    <numFmt numFmtId="185" formatCode="[$-409]d\-mmm;@"/>
    <numFmt numFmtId="186" formatCode="_(#,##0;\(#,##0\);\-;&quot;  &quot;@"/>
    <numFmt numFmtId="187" formatCode="_(* #,##0,_);_(* \(#,##0,\);_(* &quot;-&quot;_);_(@_)"/>
    <numFmt numFmtId="188" formatCode="#,##0.00&quot; $&quot;;[Red]\-#,##0.00&quot; $&quot;"/>
    <numFmt numFmtId="189" formatCode="_-* #,##0_р_._-;\-* #,##0_р_._-;_-* &quot;-&quot;??_р_._-;_-@_-"/>
    <numFmt numFmtId="190" formatCode="#,##0_ ;\-#,##0\ "/>
    <numFmt numFmtId="191" formatCode="_(* #,##0.00_);_(* \(#,##0.00\);_(* &quot;-&quot;_);_(@_)"/>
    <numFmt numFmtId="192" formatCode="#,##0_ ;[Red]\-#,##0\ "/>
    <numFmt numFmtId="193" formatCode="#,##0.00_ ;\-#,##0.00\ "/>
    <numFmt numFmtId="194" formatCode="_(* #,##0.000,_);_(* \(#,##0.000,\);_(* &quot;-&quot;_);_(@_)"/>
    <numFmt numFmtId="195" formatCode="[=0]&quot;&quot;;General"/>
    <numFmt numFmtId="196" formatCode="_(* #,##0.0000_);_(* \(#,##0.0000\);_(* &quot;-&quot;_);_(@_)"/>
    <numFmt numFmtId="197" formatCode="_(* #,##0.000_);_(* \(#,##0.000\);_(* &quot;-&quot;_);_(@_)"/>
    <numFmt numFmtId="198" formatCode="0.000"/>
    <numFmt numFmtId="199" formatCode="#,##0.00_ ;[Red]\-#,##0.00\ "/>
    <numFmt numFmtId="200" formatCode="_-* #,##0.0000_р_._-;\-* #,##0.0000_р_._-;_-* &quot;-&quot;????_р_._-;_-@_-"/>
    <numFmt numFmtId="201" formatCode="#,##0.0"/>
    <numFmt numFmtId="202" formatCode="#,##0.00,"/>
    <numFmt numFmtId="203" formatCode="_(#,##0.00;\(#,##0.00\);\-;&quot;  &quot;@"/>
    <numFmt numFmtId="204" formatCode="_(* #,##0.00,_);_(* \(#,##0.00,\);_(* &quot;-&quot;_);_(@_)"/>
    <numFmt numFmtId="205" formatCode="#,##0.0000"/>
    <numFmt numFmtId="206" formatCode="#,##0.00;[Red]\-#,##0.00"/>
    <numFmt numFmtId="207" formatCode="_-* #,##0_-;\-* #,##0_-;_-* &quot;-&quot;??_-;_-@_-"/>
    <numFmt numFmtId="208" formatCode="[$-FC19]d\ mmmm\ yyyy\ &quot;г.&quot;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"/>
    <numFmt numFmtId="214" formatCode="000"/>
    <numFmt numFmtId="215" formatCode="#,##0,"/>
    <numFmt numFmtId="216" formatCode="0.00000"/>
    <numFmt numFmtId="217" formatCode="0.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sz val="7.5"/>
      <name val="Arial"/>
      <family val="2"/>
    </font>
    <font>
      <sz val="7"/>
      <name val="Arial"/>
      <family val="2"/>
    </font>
    <font>
      <i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Calibri"/>
      <family val="2"/>
    </font>
    <font>
      <sz val="8"/>
      <name val="Arial Cyr"/>
      <family val="0"/>
    </font>
    <font>
      <u val="single"/>
      <sz val="9.35"/>
      <color indexed="12"/>
      <name val="Calibri"/>
      <family val="2"/>
    </font>
    <font>
      <sz val="9"/>
      <color indexed="10"/>
      <name val="Arial"/>
      <family val="2"/>
    </font>
    <font>
      <u val="single"/>
      <sz val="9.35"/>
      <color theme="10"/>
      <name val="Calibr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9" fillId="0" borderId="0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>
      <protection/>
    </xf>
    <xf numFmtId="183" fontId="7" fillId="0" borderId="0" applyFill="0" applyBorder="0" applyAlignment="0">
      <protection/>
    </xf>
    <xf numFmtId="182" fontId="6" fillId="0" borderId="0" applyFill="0" applyBorder="0" applyAlignment="0">
      <protection/>
    </xf>
    <xf numFmtId="182" fontId="6" fillId="0" borderId="0" applyFill="0" applyBorder="0" applyAlignment="0">
      <protection/>
    </xf>
    <xf numFmtId="178" fontId="14" fillId="0" borderId="0" applyFill="0" applyBorder="0" applyAlignment="0">
      <protection/>
    </xf>
    <xf numFmtId="179" fontId="14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5" fillId="20" borderId="2" applyNumberFormat="0" applyAlignment="0" applyProtection="0"/>
    <xf numFmtId="165" fontId="0" fillId="8" borderId="3">
      <alignment vertical="center"/>
      <protection/>
    </xf>
    <xf numFmtId="0" fontId="16" fillId="21" borderId="4" applyNumberFormat="0" applyAlignment="0" applyProtection="0"/>
    <xf numFmtId="17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9" fontId="6" fillId="22" borderId="0" applyFont="0" applyFill="0" applyBorder="0" applyAlignment="0" applyProtection="0"/>
    <xf numFmtId="169" fontId="6" fillId="22" borderId="0" applyFont="0" applyFill="0" applyBorder="0" applyAlignment="0" applyProtection="0"/>
    <xf numFmtId="14" fontId="13" fillId="0" borderId="0" applyFill="0" applyBorder="0" applyAlignment="0">
      <protection/>
    </xf>
    <xf numFmtId="185" fontId="6" fillId="22" borderId="0" applyFont="0" applyFill="0" applyBorder="0" applyAlignment="0" applyProtection="0"/>
    <xf numFmtId="185" fontId="6" fillId="22" borderId="0" applyFont="0" applyFill="0" applyBorder="0" applyAlignment="0" applyProtection="0"/>
    <xf numFmtId="38" fontId="17" fillId="0" borderId="5">
      <alignment vertical="center"/>
      <protection/>
    </xf>
    <xf numFmtId="0" fontId="18" fillId="0" borderId="0" applyNumberFormat="0" applyFill="0" applyBorder="0" applyAlignment="0" applyProtection="0"/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9" fillId="0" borderId="0" applyNumberFormat="0" applyFill="0" applyBorder="0" applyAlignment="0" applyProtection="0"/>
    <xf numFmtId="10" fontId="20" fillId="23" borderId="6" applyNumberFormat="0" applyFill="0" applyBorder="0" applyAlignment="0" applyProtection="0"/>
    <xf numFmtId="0" fontId="21" fillId="4" borderId="0" applyNumberFormat="0" applyBorder="0" applyAlignment="0" applyProtection="0"/>
    <xf numFmtId="38" fontId="5" fillId="20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14" fontId="23" fillId="6" borderId="9">
      <alignment horizontal="center" vertical="center" wrapText="1"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86" fontId="6" fillId="24" borderId="6" applyNumberFormat="0" applyFont="0" applyAlignment="0">
      <protection locked="0"/>
    </xf>
    <xf numFmtId="10" fontId="5" fillId="25" borderId="6" applyNumberFormat="0" applyBorder="0" applyAlignment="0" applyProtection="0"/>
    <xf numFmtId="186" fontId="6" fillId="24" borderId="6" applyNumberFormat="0" applyFont="0" applyAlignment="0">
      <protection locked="0"/>
    </xf>
    <xf numFmtId="186" fontId="6" fillId="24" borderId="6" applyNumberFormat="0" applyFont="0" applyAlignment="0">
      <protection locked="0"/>
    </xf>
    <xf numFmtId="165" fontId="0" fillId="26" borderId="6" applyBorder="0">
      <alignment horizontal="center" vertical="center"/>
      <protection locked="0"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7" fillId="0" borderId="13" applyNumberFormat="0" applyFill="0" applyAlignment="0" applyProtection="0"/>
    <xf numFmtId="0" fontId="28" fillId="24" borderId="0" applyNumberFormat="0" applyBorder="0" applyAlignment="0" applyProtection="0"/>
    <xf numFmtId="188" fontId="6" fillId="0" borderId="0">
      <alignment/>
      <protection/>
    </xf>
    <xf numFmtId="188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1" fillId="25" borderId="14" applyNumberFormat="0" applyFont="0" applyAlignment="0" applyProtection="0"/>
    <xf numFmtId="187" fontId="6" fillId="22" borderId="0">
      <alignment/>
      <protection/>
    </xf>
    <xf numFmtId="187" fontId="6" fillId="22" borderId="0">
      <alignment/>
      <protection/>
    </xf>
    <xf numFmtId="0" fontId="30" fillId="20" borderId="15" applyNumberFormat="0" applyAlignment="0" applyProtection="0"/>
    <xf numFmtId="0" fontId="31" fillId="22" borderId="0">
      <alignment/>
      <protection/>
    </xf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1" fontId="7" fillId="0" borderId="0">
      <alignment/>
      <protection/>
    </xf>
    <xf numFmtId="172" fontId="7" fillId="0" borderId="0">
      <alignment/>
      <protection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9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176" fontId="32" fillId="0" borderId="6">
      <alignment horizontal="left" vertical="center"/>
      <protection locked="0"/>
    </xf>
    <xf numFmtId="49" fontId="13" fillId="0" borderId="0" applyFill="0" applyBorder="0" applyAlignment="0">
      <protection/>
    </xf>
    <xf numFmtId="180" fontId="14" fillId="0" borderId="0" applyFill="0" applyBorder="0" applyAlignment="0">
      <protection/>
    </xf>
    <xf numFmtId="181" fontId="14" fillId="0" borderId="0" applyFill="0" applyBorder="0" applyAlignment="0">
      <protection/>
    </xf>
    <xf numFmtId="0" fontId="33" fillId="0" borderId="0" applyFill="0" applyBorder="0" applyProtection="0">
      <alignment horizontal="left" vertical="top"/>
    </xf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73" fontId="0" fillId="0" borderId="17">
      <alignment/>
      <protection locked="0"/>
    </xf>
    <xf numFmtId="0" fontId="40" fillId="7" borderId="2" applyNumberFormat="0" applyAlignment="0" applyProtection="0"/>
    <xf numFmtId="0" fontId="30" fillId="20" borderId="15" applyNumberFormat="0" applyAlignment="0" applyProtection="0"/>
    <xf numFmtId="0" fontId="15" fillId="20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7" fillId="20" borderId="3">
      <alignment/>
      <protection/>
    </xf>
    <xf numFmtId="14" fontId="0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73" fontId="38" fillId="6" borderId="17">
      <alignment/>
      <protection/>
    </xf>
    <xf numFmtId="0" fontId="6" fillId="0" borderId="6">
      <alignment horizontal="right"/>
      <protection/>
    </xf>
    <xf numFmtId="0" fontId="6" fillId="0" borderId="6">
      <alignment horizontal="right"/>
      <protection/>
    </xf>
    <xf numFmtId="0" fontId="35" fillId="0" borderId="16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21" borderId="4" applyNumberForma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3" applyNumberFormat="0" applyFill="0" applyAlignment="0" applyProtection="0"/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4" fontId="6" fillId="0" borderId="6">
      <alignment/>
      <protection/>
    </xf>
    <xf numFmtId="4" fontId="6" fillId="0" borderId="6">
      <alignment/>
      <protection/>
    </xf>
    <xf numFmtId="44" fontId="9" fillId="0" borderId="0">
      <alignment/>
      <protection locked="0"/>
    </xf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3" fontId="42" fillId="0" borderId="8" xfId="0" applyNumberFormat="1" applyFont="1" applyFill="1" applyBorder="1" applyAlignment="1">
      <alignment wrapText="1"/>
    </xf>
    <xf numFmtId="3" fontId="42" fillId="0" borderId="18" xfId="0" applyNumberFormat="1" applyFont="1" applyFill="1" applyBorder="1" applyAlignment="1">
      <alignment wrapText="1"/>
    </xf>
    <xf numFmtId="3" fontId="42" fillId="0" borderId="7" xfId="0" applyNumberFormat="1" applyFont="1" applyFill="1" applyBorder="1" applyAlignment="1">
      <alignment wrapText="1"/>
    </xf>
    <xf numFmtId="3" fontId="42" fillId="0" borderId="19" xfId="0" applyNumberFormat="1" applyFont="1" applyFill="1" applyBorder="1" applyAlignment="1">
      <alignment wrapText="1"/>
    </xf>
    <xf numFmtId="3" fontId="42" fillId="0" borderId="20" xfId="0" applyNumberFormat="1" applyFont="1" applyFill="1" applyBorder="1" applyAlignment="1">
      <alignment wrapText="1"/>
    </xf>
    <xf numFmtId="3" fontId="42" fillId="0" borderId="21" xfId="0" applyNumberFormat="1" applyFont="1" applyFill="1" applyBorder="1" applyAlignment="1">
      <alignment wrapText="1"/>
    </xf>
    <xf numFmtId="3" fontId="42" fillId="0" borderId="9" xfId="0" applyNumberFormat="1" applyFont="1" applyFill="1" applyBorder="1" applyAlignment="1">
      <alignment wrapText="1"/>
    </xf>
    <xf numFmtId="3" fontId="42" fillId="0" borderId="22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8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wrapText="1"/>
    </xf>
    <xf numFmtId="0" fontId="2" fillId="0" borderId="23" xfId="0" applyFont="1" applyFill="1" applyBorder="1" applyAlignment="1">
      <alignment vertical="top" wrapText="1"/>
    </xf>
    <xf numFmtId="3" fontId="2" fillId="0" borderId="8" xfId="0" applyNumberFormat="1" applyFont="1" applyFill="1" applyBorder="1" applyAlignment="1">
      <alignment wrapText="1"/>
    </xf>
    <xf numFmtId="3" fontId="2" fillId="0" borderId="18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2" fillId="0" borderId="24" xfId="0" applyFont="1" applyFill="1" applyBorder="1" applyAlignment="1">
      <alignment vertical="top" wrapText="1"/>
    </xf>
    <xf numFmtId="3" fontId="2" fillId="0" borderId="7" xfId="0" applyNumberFormat="1" applyFont="1" applyFill="1" applyBorder="1" applyAlignment="1">
      <alignment wrapText="1"/>
    </xf>
    <xf numFmtId="3" fontId="2" fillId="0" borderId="19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49" fillId="0" borderId="0" xfId="0" applyFont="1" applyFill="1" applyAlignment="1">
      <alignment vertical="top" wrapText="1"/>
    </xf>
    <xf numFmtId="0" fontId="48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1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right" wrapText="1"/>
    </xf>
    <xf numFmtId="3" fontId="3" fillId="0" borderId="0" xfId="0" applyNumberFormat="1" applyFont="1" applyFill="1" applyAlignment="1">
      <alignment wrapText="1"/>
    </xf>
    <xf numFmtId="0" fontId="3" fillId="0" borderId="9" xfId="0" applyFont="1" applyFill="1" applyBorder="1" applyAlignment="1">
      <alignment vertical="top" wrapText="1"/>
    </xf>
    <xf numFmtId="3" fontId="3" fillId="0" borderId="9" xfId="0" applyNumberFormat="1" applyFont="1" applyFill="1" applyBorder="1" applyAlignment="1">
      <alignment wrapText="1"/>
    </xf>
    <xf numFmtId="0" fontId="2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/>
    </xf>
    <xf numFmtId="0" fontId="2" fillId="0" borderId="25" xfId="0" applyFont="1" applyFill="1" applyBorder="1" applyAlignment="1">
      <alignment vertical="top" wrapText="1"/>
    </xf>
    <xf numFmtId="3" fontId="2" fillId="0" borderId="25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horizontal="right" wrapText="1"/>
    </xf>
    <xf numFmtId="0" fontId="2" fillId="0" borderId="25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5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 wrapText="1"/>
    </xf>
    <xf numFmtId="0" fontId="42" fillId="0" borderId="23" xfId="0" applyFont="1" applyFill="1" applyBorder="1" applyAlignment="1">
      <alignment wrapText="1"/>
    </xf>
    <xf numFmtId="0" fontId="42" fillId="0" borderId="24" xfId="0" applyFont="1" applyFill="1" applyBorder="1" applyAlignment="1">
      <alignment wrapText="1"/>
    </xf>
    <xf numFmtId="0" fontId="42" fillId="0" borderId="26" xfId="0" applyFont="1" applyFill="1" applyBorder="1" applyAlignment="1">
      <alignment wrapText="1"/>
    </xf>
    <xf numFmtId="0" fontId="42" fillId="0" borderId="27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right" wrapText="1"/>
    </xf>
    <xf numFmtId="0" fontId="23" fillId="0" borderId="24" xfId="0" applyFont="1" applyFill="1" applyBorder="1" applyAlignment="1">
      <alignment horizontal="left" wrapText="1" indent="1"/>
    </xf>
    <xf numFmtId="3" fontId="23" fillId="0" borderId="7" xfId="0" applyNumberFormat="1" applyFont="1" applyFill="1" applyBorder="1" applyAlignment="1">
      <alignment horizontal="right" wrapText="1"/>
    </xf>
    <xf numFmtId="3" fontId="23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 indent="1"/>
    </xf>
    <xf numFmtId="3" fontId="2" fillId="0" borderId="0" xfId="0" applyNumberFormat="1" applyFont="1" applyFill="1" applyBorder="1" applyAlignment="1">
      <alignment horizontal="right" wrapText="1"/>
    </xf>
    <xf numFmtId="0" fontId="6" fillId="0" borderId="23" xfId="0" applyFont="1" applyFill="1" applyBorder="1" applyAlignment="1">
      <alignment horizontal="left" wrapText="1" indent="1"/>
    </xf>
    <xf numFmtId="3" fontId="6" fillId="0" borderId="8" xfId="0" applyNumberFormat="1" applyFont="1" applyFill="1" applyBorder="1" applyAlignment="1">
      <alignment horizontal="right" wrapText="1"/>
    </xf>
    <xf numFmtId="3" fontId="6" fillId="0" borderId="18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justify" wrapText="1"/>
    </xf>
    <xf numFmtId="0" fontId="42" fillId="0" borderId="0" xfId="0" applyFont="1" applyFill="1" applyBorder="1" applyAlignment="1">
      <alignment horizontal="justify" wrapText="1"/>
    </xf>
    <xf numFmtId="0" fontId="48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43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4" fontId="3" fillId="0" borderId="0" xfId="0" applyNumberFormat="1" applyFont="1" applyFill="1" applyAlignment="1">
      <alignment vertical="top" wrapText="1"/>
    </xf>
    <xf numFmtId="0" fontId="43" fillId="0" borderId="0" xfId="0" applyFont="1" applyBorder="1" applyAlignment="1">
      <alignment horizontal="left" wrapText="1" indent="1"/>
    </xf>
    <xf numFmtId="0" fontId="2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wrapText="1"/>
    </xf>
    <xf numFmtId="0" fontId="23" fillId="0" borderId="0" xfId="0" applyFont="1" applyFill="1" applyBorder="1" applyAlignment="1">
      <alignment horizontal="left" wrapText="1" indent="1"/>
    </xf>
    <xf numFmtId="3" fontId="2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8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 vertical="top" wrapText="1"/>
    </xf>
    <xf numFmtId="0" fontId="52" fillId="0" borderId="0" xfId="0" applyFont="1" applyFill="1" applyAlignment="1">
      <alignment wrapText="1"/>
    </xf>
    <xf numFmtId="0" fontId="51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53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vertical="top" wrapText="1"/>
    </xf>
    <xf numFmtId="2" fontId="0" fillId="0" borderId="0" xfId="0" applyNumberFormat="1" applyFill="1" applyAlignment="1">
      <alignment/>
    </xf>
    <xf numFmtId="3" fontId="58" fillId="0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>
      <alignment vertical="center"/>
    </xf>
    <xf numFmtId="0" fontId="3" fillId="27" borderId="0" xfId="0" applyFont="1" applyFill="1" applyAlignment="1">
      <alignment vertical="top" wrapText="1"/>
    </xf>
    <xf numFmtId="0" fontId="44" fillId="27" borderId="0" xfId="0" applyFont="1" applyFill="1" applyAlignment="1">
      <alignment/>
    </xf>
    <xf numFmtId="3" fontId="5" fillId="27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43" fillId="0" borderId="0" xfId="0" applyFont="1" applyFill="1" applyAlignment="1">
      <alignment wrapText="1"/>
    </xf>
    <xf numFmtId="0" fontId="43" fillId="0" borderId="9" xfId="0" applyFont="1" applyFill="1" applyBorder="1" applyAlignment="1">
      <alignment wrapText="1"/>
    </xf>
    <xf numFmtId="0" fontId="48" fillId="0" borderId="0" xfId="0" applyFont="1" applyFill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</cellXfs>
  <cellStyles count="198">
    <cellStyle name="Normal" xfId="0"/>
    <cellStyle name="&#13;&#10;JournalTemplate=C:\COMFO\CTALK\JOURSTD.TPL&#13;&#10;LbStateAddress=3 3 0 251 1 89 2 311&#13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" xfId="34"/>
    <cellStyle name="20% - Акцент2" xfId="35"/>
    <cellStyle name="20% - Акцент3" xfId="36"/>
    <cellStyle name="20% - Акцент4" xfId="37"/>
    <cellStyle name="20% - Акцент5" xfId="38"/>
    <cellStyle name="20% -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Акцент1" xfId="46"/>
    <cellStyle name="40% - Акцент2" xfId="47"/>
    <cellStyle name="40% - Акцент3" xfId="48"/>
    <cellStyle name="40% - Акцент4" xfId="49"/>
    <cellStyle name="40% - Акцент5" xfId="50"/>
    <cellStyle name="40% -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0) 2" xfId="74"/>
    <cellStyle name="Calc Percent (1)" xfId="75"/>
    <cellStyle name="Calc Percent (2)" xfId="76"/>
    <cellStyle name="Calc Units (0)" xfId="77"/>
    <cellStyle name="Calc Units (1)" xfId="78"/>
    <cellStyle name="Calc Units (2)" xfId="79"/>
    <cellStyle name="Calculation" xfId="80"/>
    <cellStyle name="Check" xfId="81"/>
    <cellStyle name="Check Cell" xfId="82"/>
    <cellStyle name="Comma [00]" xfId="83"/>
    <cellStyle name="Currency [00]" xfId="84"/>
    <cellStyle name="Date" xfId="85"/>
    <cellStyle name="Date 2" xfId="86"/>
    <cellStyle name="Date Short" xfId="87"/>
    <cellStyle name="Date without year" xfId="88"/>
    <cellStyle name="Date without year 2" xfId="89"/>
    <cellStyle name="DELTA" xfId="90"/>
    <cellStyle name="E&amp;Y House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xplanatory Text" xfId="97"/>
    <cellStyle name="From" xfId="98"/>
    <cellStyle name="Good" xfId="99"/>
    <cellStyle name="Grey" xfId="100"/>
    <cellStyle name="Header1" xfId="101"/>
    <cellStyle name="Header2" xfId="102"/>
    <cellStyle name="Heading" xfId="103"/>
    <cellStyle name="Heading 1" xfId="104"/>
    <cellStyle name="Heading 2" xfId="105"/>
    <cellStyle name="Heading 3" xfId="106"/>
    <cellStyle name="Heading 4" xfId="107"/>
    <cellStyle name="Input" xfId="108"/>
    <cellStyle name="Input [yellow]" xfId="109"/>
    <cellStyle name="Input 2" xfId="110"/>
    <cellStyle name="Input 3" xfId="111"/>
    <cellStyle name="Input_Cell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Linked Cell" xfId="118"/>
    <cellStyle name="Neutral" xfId="119"/>
    <cellStyle name="Normal - Style1" xfId="120"/>
    <cellStyle name="Normal - Style1 2" xfId="121"/>
    <cellStyle name="Normal 2" xfId="122"/>
    <cellStyle name="Normal_2008 10 01 VSDS" xfId="123"/>
    <cellStyle name="Normal1" xfId="124"/>
    <cellStyle name="normбlnм_laroux" xfId="125"/>
    <cellStyle name="Note" xfId="126"/>
    <cellStyle name="numbers" xfId="127"/>
    <cellStyle name="numbers 2" xfId="128"/>
    <cellStyle name="Output" xfId="129"/>
    <cellStyle name="paint" xfId="130"/>
    <cellStyle name="Percent (0)" xfId="131"/>
    <cellStyle name="Percent (0) 2" xfId="132"/>
    <cellStyle name="Percent [0]" xfId="133"/>
    <cellStyle name="Percent [00]" xfId="134"/>
    <cellStyle name="Percent [2]" xfId="135"/>
    <cellStyle name="Percent [2] 2" xfId="136"/>
    <cellStyle name="piw#" xfId="137"/>
    <cellStyle name="piw%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Price_Body" xfId="144"/>
    <cellStyle name="Rubles" xfId="145"/>
    <cellStyle name="stand_bord" xfId="146"/>
    <cellStyle name="Text Indent A" xfId="147"/>
    <cellStyle name="Text Indent B" xfId="148"/>
    <cellStyle name="Text Indent C" xfId="149"/>
    <cellStyle name="Tickmark" xfId="150"/>
    <cellStyle name="Title" xfId="151"/>
    <cellStyle name="Total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Беззащитный" xfId="160"/>
    <cellStyle name="Ввод " xfId="161"/>
    <cellStyle name="Вывод" xfId="162"/>
    <cellStyle name="Вычисление" xfId="163"/>
    <cellStyle name="Hyperlink" xfId="164"/>
    <cellStyle name="Гиперссылка 2" xfId="165"/>
    <cellStyle name="Гиперссылка 3" xfId="166"/>
    <cellStyle name="Группа" xfId="167"/>
    <cellStyle name="Дата" xfId="168"/>
    <cellStyle name="Currency" xfId="169"/>
    <cellStyle name="Currency [0]" xfId="170"/>
    <cellStyle name="Заголовок 1" xfId="171"/>
    <cellStyle name="Заголовок 2" xfId="172"/>
    <cellStyle name="Заголовок 3" xfId="173"/>
    <cellStyle name="Заголовок 4" xfId="174"/>
    <cellStyle name="Защитный" xfId="175"/>
    <cellStyle name="Звезды" xfId="176"/>
    <cellStyle name="Звезды 2" xfId="177"/>
    <cellStyle name="Итог" xfId="178"/>
    <cellStyle name="КАНДАГАЧ тел3-33-96" xfId="179"/>
    <cellStyle name="КАНДАГАЧ тел3-33-96 2" xfId="180"/>
    <cellStyle name="Контрольная ячейка" xfId="181"/>
    <cellStyle name="Название" xfId="182"/>
    <cellStyle name="Нейтральный" xfId="183"/>
    <cellStyle name="Обычный 2" xfId="184"/>
    <cellStyle name="Обычный 3" xfId="185"/>
    <cellStyle name="Обычный 4" xfId="186"/>
    <cellStyle name="Обычный 5" xfId="187"/>
    <cellStyle name="Обычный 6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2 2" xfId="194"/>
    <cellStyle name="Связанная ячейка" xfId="195"/>
    <cellStyle name="Стиль 1" xfId="196"/>
    <cellStyle name="Стиль 2" xfId="197"/>
    <cellStyle name="Стиль 3" xfId="198"/>
    <cellStyle name="Стиль_названий" xfId="199"/>
    <cellStyle name="Текст предупреждения" xfId="200"/>
    <cellStyle name="Тысячи [0]" xfId="201"/>
    <cellStyle name="Тысячи_010SN05" xfId="202"/>
    <cellStyle name="Comma" xfId="203"/>
    <cellStyle name="Comma [0]" xfId="204"/>
    <cellStyle name="Финансовый 2" xfId="205"/>
    <cellStyle name="Финансовый 3" xfId="206"/>
    <cellStyle name="Финансовый 3 2" xfId="207"/>
    <cellStyle name="Хороший" xfId="208"/>
    <cellStyle name="Цена" xfId="209"/>
    <cellStyle name="Цена 2" xfId="210"/>
    <cellStyle name="Џђћ–…ќ’ќ›‰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!%20&#1060;&#1080;&#1085;&#1072;&#1085;&#1089;&#1086;&#1074;&#1099;&#1077;%20&#1086;&#1090;&#1095;&#1077;&#1090;&#1099;\2015\&#1080;&#1102;&#1085;&#1100;2015&#1075;\&#1041;&#1072;&#1083;&#1072;&#1085;&#1089;&#1056;&#1072;&#1079;&#1074;&#1077;&#1088;%20&#1085;&#1072;%2001.07.2015&#1075;%20&#1085;&#1077;&#1072;&#1091;&#1076;&#1080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</sheetNames>
    <sheetDataSet>
      <sheetData sheetId="0">
        <row r="144">
          <cell r="E144">
            <v>68000</v>
          </cell>
        </row>
        <row r="160">
          <cell r="E160">
            <v>410766.39191</v>
          </cell>
        </row>
        <row r="168">
          <cell r="E168">
            <v>-219571.685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59"/>
  <sheetViews>
    <sheetView zoomScalePageLayoutView="0" workbookViewId="0" topLeftCell="A22">
      <selection activeCell="G42" sqref="G42"/>
    </sheetView>
  </sheetViews>
  <sheetFormatPr defaultColWidth="9.00390625" defaultRowHeight="12.75"/>
  <cols>
    <col min="1" max="1" width="46.00390625" style="1" customWidth="1"/>
    <col min="2" max="2" width="5.625" style="114" customWidth="1"/>
    <col min="3" max="3" width="20.25390625" style="1" customWidth="1"/>
    <col min="4" max="4" width="20.875" style="1" customWidth="1"/>
    <col min="5" max="6" width="9.125" style="1" customWidth="1"/>
    <col min="7" max="7" width="13.875" style="115" customWidth="1"/>
    <col min="8" max="8" width="12.75390625" style="1" bestFit="1" customWidth="1"/>
    <col min="9" max="16384" width="9.125" style="1" customWidth="1"/>
  </cols>
  <sheetData>
    <row r="1" spans="1:2" ht="12.75">
      <c r="A1" s="23" t="s">
        <v>64</v>
      </c>
      <c r="B1" s="110"/>
    </row>
    <row r="2" spans="1:2" ht="12.75">
      <c r="A2" s="23" t="s">
        <v>89</v>
      </c>
      <c r="B2" s="110"/>
    </row>
    <row r="3" spans="1:2" ht="12.75">
      <c r="A3" s="23"/>
      <c r="B3" s="110"/>
    </row>
    <row r="4" spans="1:4" ht="12.75">
      <c r="A4" s="24" t="s">
        <v>53</v>
      </c>
      <c r="B4" s="111" t="s">
        <v>84</v>
      </c>
      <c r="C4" s="79" t="s">
        <v>107</v>
      </c>
      <c r="D4" s="79" t="s">
        <v>86</v>
      </c>
    </row>
    <row r="6" spans="1:4" ht="17.25" customHeight="1">
      <c r="A6" s="25" t="s">
        <v>33</v>
      </c>
      <c r="B6" s="18"/>
      <c r="C6" s="25"/>
      <c r="D6" s="25"/>
    </row>
    <row r="7" spans="1:4" ht="7.5" customHeight="1">
      <c r="A7" s="25"/>
      <c r="B7" s="18"/>
      <c r="C7" s="25"/>
      <c r="D7" s="25"/>
    </row>
    <row r="8" spans="1:4" ht="12.75" customHeight="1">
      <c r="A8" s="25" t="s">
        <v>2</v>
      </c>
      <c r="B8" s="102"/>
      <c r="C8" s="25"/>
      <c r="D8" s="25"/>
    </row>
    <row r="9" spans="1:4" ht="12.75" customHeight="1">
      <c r="A9" s="19" t="s">
        <v>9</v>
      </c>
      <c r="B9" s="103">
        <v>7</v>
      </c>
      <c r="C9" s="26">
        <v>82775815.3978</v>
      </c>
      <c r="D9" s="26">
        <v>75140631.3</v>
      </c>
    </row>
    <row r="10" spans="1:4" ht="12.75" customHeight="1">
      <c r="A10" s="19" t="s">
        <v>10</v>
      </c>
      <c r="B10" s="103">
        <v>7</v>
      </c>
      <c r="C10" s="26">
        <v>186386.49475</v>
      </c>
      <c r="D10" s="26">
        <v>256741.36054999995</v>
      </c>
    </row>
    <row r="11" spans="1:4" ht="12.75" customHeight="1">
      <c r="A11" s="19" t="s">
        <v>0</v>
      </c>
      <c r="B11" s="103">
        <v>8</v>
      </c>
      <c r="C11" s="26">
        <v>1722767.94082</v>
      </c>
      <c r="D11" s="26">
        <v>4584310.8</v>
      </c>
    </row>
    <row r="12" spans="1:4" ht="18.75" customHeight="1">
      <c r="A12" s="27" t="s">
        <v>35</v>
      </c>
      <c r="B12" s="104"/>
      <c r="C12" s="28">
        <f>SUM(C9:C11)</f>
        <v>84684969.83336999</v>
      </c>
      <c r="D12" s="29">
        <f>SUM(D9:D11)</f>
        <v>79981683.46055</v>
      </c>
    </row>
    <row r="13" spans="1:4" ht="12.75">
      <c r="A13" s="19"/>
      <c r="B13" s="103"/>
      <c r="C13" s="26"/>
      <c r="D13" s="26"/>
    </row>
    <row r="14" spans="1:4" ht="12.75" customHeight="1">
      <c r="A14" s="25" t="s">
        <v>4</v>
      </c>
      <c r="B14" s="102"/>
      <c r="C14" s="26"/>
      <c r="D14" s="26"/>
    </row>
    <row r="15" spans="1:4" ht="12.75" customHeight="1">
      <c r="A15" s="19" t="s">
        <v>6</v>
      </c>
      <c r="B15" s="103">
        <v>9</v>
      </c>
      <c r="C15" s="26">
        <v>4999158.95519</v>
      </c>
      <c r="D15" s="26">
        <v>4956648.73106</v>
      </c>
    </row>
    <row r="16" spans="1:4" ht="12.75" customHeight="1">
      <c r="A16" s="19" t="s">
        <v>1</v>
      </c>
      <c r="B16" s="103">
        <v>14</v>
      </c>
      <c r="C16" s="26">
        <v>6011886</v>
      </c>
      <c r="D16" s="26">
        <v>5951536.65</v>
      </c>
    </row>
    <row r="17" spans="1:4" ht="15" customHeight="1">
      <c r="A17" s="19" t="s">
        <v>8</v>
      </c>
      <c r="B17" s="103">
        <v>4</v>
      </c>
      <c r="C17" s="26">
        <v>548492.33922</v>
      </c>
      <c r="D17" s="26">
        <v>4244812.4430100005</v>
      </c>
    </row>
    <row r="18" spans="1:4" ht="25.5" customHeight="1">
      <c r="A18" s="19" t="s">
        <v>105</v>
      </c>
      <c r="B18" s="103">
        <v>5</v>
      </c>
      <c r="C18" s="26">
        <v>3431087.46523</v>
      </c>
      <c r="D18" s="26"/>
    </row>
    <row r="19" spans="1:4" ht="24" customHeight="1">
      <c r="A19" s="19" t="s">
        <v>63</v>
      </c>
      <c r="B19" s="103">
        <v>6</v>
      </c>
      <c r="C19" s="34">
        <v>432854.19943</v>
      </c>
      <c r="D19" s="26">
        <v>405759.15</v>
      </c>
    </row>
    <row r="20" spans="1:4" ht="19.5" customHeight="1">
      <c r="A20" s="27" t="s">
        <v>36</v>
      </c>
      <c r="B20" s="104"/>
      <c r="C20" s="28">
        <f>SUM(C15:C19)</f>
        <v>15423478.95907</v>
      </c>
      <c r="D20" s="29">
        <f>SUM(D15:D19)</f>
        <v>15558756.974070001</v>
      </c>
    </row>
    <row r="21" spans="1:4" ht="8.25" customHeight="1" thickBot="1">
      <c r="A21" s="25"/>
      <c r="B21" s="102"/>
      <c r="C21" s="30"/>
      <c r="D21" s="30"/>
    </row>
    <row r="22" spans="1:4" ht="17.25" customHeight="1" thickBot="1">
      <c r="A22" s="31" t="s">
        <v>37</v>
      </c>
      <c r="B22" s="105"/>
      <c r="C22" s="32">
        <f>C12+C20</f>
        <v>100108448.79243998</v>
      </c>
      <c r="D22" s="33">
        <f>D12+D20</f>
        <v>95540440.43462</v>
      </c>
    </row>
    <row r="23" spans="1:4" ht="9" customHeight="1">
      <c r="A23" s="19"/>
      <c r="B23" s="103"/>
      <c r="C23" s="26"/>
      <c r="D23" s="26"/>
    </row>
    <row r="24" spans="1:4" ht="12.75">
      <c r="A24" s="25" t="s">
        <v>38</v>
      </c>
      <c r="B24" s="102"/>
      <c r="C24" s="30"/>
      <c r="D24" s="30"/>
    </row>
    <row r="25" spans="1:4" ht="9" customHeight="1">
      <c r="A25" s="19"/>
      <c r="B25" s="103"/>
      <c r="C25" s="26"/>
      <c r="D25" s="26"/>
    </row>
    <row r="26" spans="1:4" ht="12.75" customHeight="1">
      <c r="A26" s="19" t="s">
        <v>14</v>
      </c>
      <c r="B26" s="103">
        <v>18</v>
      </c>
      <c r="C26" s="26">
        <v>30212475</v>
      </c>
      <c r="D26" s="26">
        <v>30212475</v>
      </c>
    </row>
    <row r="27" spans="1:4" ht="12.75" customHeight="1">
      <c r="A27" s="19" t="s">
        <v>15</v>
      </c>
      <c r="B27" s="103"/>
      <c r="C27" s="26">
        <v>20263062.21906</v>
      </c>
      <c r="D27" s="26">
        <v>27672231.03</v>
      </c>
    </row>
    <row r="28" spans="1:8" ht="13.5" customHeight="1" thickBot="1">
      <c r="A28" s="19" t="s">
        <v>68</v>
      </c>
      <c r="B28" s="103"/>
      <c r="C28" s="26">
        <f>'[1]Баланс'!$E$168</f>
        <v>-219571.685</v>
      </c>
      <c r="D28" s="26">
        <v>-184714.011</v>
      </c>
      <c r="F28" s="46"/>
      <c r="H28" s="46"/>
    </row>
    <row r="29" spans="1:4" ht="18" customHeight="1" thickBot="1">
      <c r="A29" s="31" t="s">
        <v>39</v>
      </c>
      <c r="B29" s="105"/>
      <c r="C29" s="32">
        <f>SUM(C26:C28)</f>
        <v>50255965.53406</v>
      </c>
      <c r="D29" s="33">
        <f>SUM(D26:D28)</f>
        <v>57699992.019</v>
      </c>
    </row>
    <row r="30" spans="1:4" ht="12.75">
      <c r="A30" s="19"/>
      <c r="B30" s="103"/>
      <c r="C30" s="26"/>
      <c r="D30" s="26"/>
    </row>
    <row r="31" spans="1:4" ht="12.75" customHeight="1">
      <c r="A31" s="25" t="s">
        <v>40</v>
      </c>
      <c r="B31" s="102"/>
      <c r="C31" s="26"/>
      <c r="D31" s="26"/>
    </row>
    <row r="32" spans="1:4" ht="8.25" customHeight="1">
      <c r="A32" s="19"/>
      <c r="B32" s="103"/>
      <c r="C32" s="26"/>
      <c r="D32" s="26"/>
    </row>
    <row r="33" spans="1:4" ht="12.75" customHeight="1">
      <c r="A33" s="25" t="s">
        <v>3</v>
      </c>
      <c r="B33" s="102"/>
      <c r="C33" s="26"/>
      <c r="D33" s="26"/>
    </row>
    <row r="34" spans="1:4" ht="14.25" customHeight="1">
      <c r="A34" s="19" t="s">
        <v>41</v>
      </c>
      <c r="B34" s="103"/>
      <c r="C34" s="26">
        <f>'[1]Баланс'!$E$160</f>
        <v>410766.39191</v>
      </c>
      <c r="D34" s="26">
        <v>445049.03</v>
      </c>
    </row>
    <row r="35" spans="1:4" ht="12.75">
      <c r="A35" s="19" t="s">
        <v>11</v>
      </c>
      <c r="B35" s="103">
        <v>15</v>
      </c>
      <c r="C35" s="26">
        <v>24746000</v>
      </c>
      <c r="D35" s="26">
        <v>11644606.09</v>
      </c>
    </row>
    <row r="36" spans="1:9" ht="15.75" customHeight="1">
      <c r="A36" s="19" t="s">
        <v>42</v>
      </c>
      <c r="B36" s="103"/>
      <c r="C36" s="26">
        <v>822762.622</v>
      </c>
      <c r="D36" s="26">
        <v>769970.125</v>
      </c>
      <c r="H36" s="115"/>
      <c r="I36" s="115"/>
    </row>
    <row r="37" spans="1:9" ht="24" customHeight="1">
      <c r="A37" s="124" t="s">
        <v>43</v>
      </c>
      <c r="B37" s="103">
        <v>16</v>
      </c>
      <c r="C37" s="26">
        <v>4899119.43957</v>
      </c>
      <c r="D37" s="26">
        <v>4168710.03</v>
      </c>
      <c r="H37" s="115"/>
      <c r="I37" s="115"/>
    </row>
    <row r="38" spans="1:9" ht="16.5" customHeight="1">
      <c r="A38" s="27" t="s">
        <v>44</v>
      </c>
      <c r="B38" s="104"/>
      <c r="C38" s="28">
        <f>SUM(C34:C37)</f>
        <v>30878648.453480005</v>
      </c>
      <c r="D38" s="29">
        <f>SUM(D34:D37)</f>
        <v>17028335.275</v>
      </c>
      <c r="H38" s="115"/>
      <c r="I38" s="115"/>
    </row>
    <row r="39" spans="1:9" ht="9.75" customHeight="1">
      <c r="A39" s="19"/>
      <c r="B39" s="103"/>
      <c r="C39" s="26"/>
      <c r="D39" s="26"/>
      <c r="H39" s="115"/>
      <c r="I39" s="115"/>
    </row>
    <row r="40" spans="1:9" ht="12.75" customHeight="1">
      <c r="A40" s="25" t="s">
        <v>5</v>
      </c>
      <c r="B40" s="102"/>
      <c r="C40" s="26"/>
      <c r="D40" s="26"/>
      <c r="H40" s="115"/>
      <c r="I40" s="115"/>
    </row>
    <row r="41" spans="1:9" ht="12.75">
      <c r="A41" s="19" t="s">
        <v>11</v>
      </c>
      <c r="B41" s="103">
        <v>15</v>
      </c>
      <c r="C41" s="26">
        <v>13791941.54463</v>
      </c>
      <c r="D41" s="26">
        <v>11159071.140439998</v>
      </c>
      <c r="H41" s="115"/>
      <c r="I41" s="115"/>
    </row>
    <row r="42" spans="1:9" ht="12.75" customHeight="1">
      <c r="A42" s="19" t="s">
        <v>13</v>
      </c>
      <c r="B42" s="103">
        <v>14</v>
      </c>
      <c r="C42" s="26">
        <v>4870787.26</v>
      </c>
      <c r="D42" s="26">
        <v>9098183.5</v>
      </c>
      <c r="H42" s="115"/>
      <c r="I42" s="115"/>
    </row>
    <row r="43" spans="1:4" ht="15" customHeight="1">
      <c r="A43" s="19" t="s">
        <v>42</v>
      </c>
      <c r="B43" s="103"/>
      <c r="C43" s="26">
        <v>46825.85</v>
      </c>
      <c r="D43" s="26">
        <v>46947.63</v>
      </c>
    </row>
    <row r="44" spans="1:4" ht="15" customHeight="1">
      <c r="A44" s="19" t="s">
        <v>16</v>
      </c>
      <c r="B44" s="103"/>
      <c r="C44" s="26">
        <f>'[1]Баланс'!$E$144</f>
        <v>68000</v>
      </c>
      <c r="D44" s="26">
        <v>68000</v>
      </c>
    </row>
    <row r="45" spans="1:4" ht="12.75" customHeight="1">
      <c r="A45" s="19" t="s">
        <v>45</v>
      </c>
      <c r="B45" s="103"/>
      <c r="C45" s="26">
        <v>196280.34395</v>
      </c>
      <c r="D45" s="26">
        <v>439910.75</v>
      </c>
    </row>
    <row r="46" spans="1:8" ht="20.25" customHeight="1">
      <c r="A46" s="27" t="s">
        <v>7</v>
      </c>
      <c r="B46" s="104"/>
      <c r="C46" s="28">
        <f>SUM(C41:C45)</f>
        <v>18973834.99858</v>
      </c>
      <c r="D46" s="29">
        <f>SUM(D41:D45)</f>
        <v>20812113.020439997</v>
      </c>
      <c r="H46" s="115"/>
    </row>
    <row r="47" spans="1:4" ht="6.75" customHeight="1">
      <c r="A47" s="25"/>
      <c r="B47" s="102"/>
      <c r="C47" s="30"/>
      <c r="D47" s="30"/>
    </row>
    <row r="48" spans="1:4" ht="12.75" customHeight="1">
      <c r="A48" s="27" t="s">
        <v>47</v>
      </c>
      <c r="B48" s="104"/>
      <c r="C48" s="28">
        <f>C38+C46</f>
        <v>49852483.45206001</v>
      </c>
      <c r="D48" s="29">
        <f>D38+D46</f>
        <v>37840448.295439996</v>
      </c>
    </row>
    <row r="49" spans="1:4" ht="9" customHeight="1" thickBot="1">
      <c r="A49" s="25"/>
      <c r="B49" s="102"/>
      <c r="C49" s="30"/>
      <c r="D49" s="30"/>
    </row>
    <row r="50" spans="1:8" ht="22.5" customHeight="1" thickBot="1">
      <c r="A50" s="31" t="s">
        <v>48</v>
      </c>
      <c r="B50" s="105"/>
      <c r="C50" s="32">
        <f>C29+C38+C46</f>
        <v>100108448.98612002</v>
      </c>
      <c r="D50" s="33">
        <f>D29+D38+D46</f>
        <v>95540440.31444</v>
      </c>
      <c r="H50" s="115"/>
    </row>
    <row r="51" spans="1:4" ht="9" customHeight="1">
      <c r="A51" s="25"/>
      <c r="B51" s="25"/>
      <c r="C51" s="30"/>
      <c r="D51" s="30"/>
    </row>
    <row r="52" spans="1:4" ht="47.25" customHeight="1">
      <c r="A52" s="125" t="s">
        <v>109</v>
      </c>
      <c r="B52" s="20"/>
      <c r="C52" s="123"/>
      <c r="D52" s="123"/>
    </row>
    <row r="53" spans="1:4" ht="16.5" customHeight="1">
      <c r="A53" s="20"/>
      <c r="B53" s="20"/>
      <c r="C53" s="80"/>
      <c r="D53" s="19"/>
    </row>
    <row r="54" spans="1:5" ht="20.25" customHeight="1">
      <c r="A54" s="35" t="s">
        <v>69</v>
      </c>
      <c r="B54" s="35"/>
      <c r="C54" s="35"/>
      <c r="D54" s="128" t="s">
        <v>85</v>
      </c>
      <c r="E54" s="128"/>
    </row>
    <row r="55" spans="1:4" ht="15">
      <c r="A55" s="21" t="s">
        <v>49</v>
      </c>
      <c r="B55" s="44"/>
      <c r="C55" s="36"/>
      <c r="D55" s="21" t="s">
        <v>51</v>
      </c>
    </row>
    <row r="56" spans="1:4" ht="33" customHeight="1">
      <c r="A56" s="21" t="s">
        <v>50</v>
      </c>
      <c r="B56" s="44"/>
      <c r="C56" s="36"/>
      <c r="D56" s="37" t="s">
        <v>52</v>
      </c>
    </row>
    <row r="57" spans="1:4" ht="12.75" customHeight="1">
      <c r="A57" s="38"/>
      <c r="B57" s="112"/>
      <c r="C57" s="20"/>
      <c r="D57" s="20"/>
    </row>
    <row r="58" spans="1:4" ht="12.75" customHeight="1">
      <c r="A58" s="38"/>
      <c r="B58" s="112"/>
      <c r="C58" s="20"/>
      <c r="D58" s="20"/>
    </row>
    <row r="59" spans="1:4" ht="15">
      <c r="A59" s="39"/>
      <c r="B59" s="113"/>
      <c r="C59" s="39"/>
      <c r="D59" s="39"/>
    </row>
  </sheetData>
  <sheetProtection/>
  <mergeCells count="1">
    <mergeCell ref="D54:E54"/>
  </mergeCells>
  <printOptions/>
  <pageMargins left="0.48" right="0.38" top="0.22" bottom="0.19" header="0.17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43"/>
  <sheetViews>
    <sheetView zoomScalePageLayoutView="0" workbookViewId="0" topLeftCell="A13">
      <selection activeCell="D34" sqref="D34"/>
    </sheetView>
  </sheetViews>
  <sheetFormatPr defaultColWidth="9.00390625" defaultRowHeight="12.75"/>
  <cols>
    <col min="1" max="1" width="34.125" style="1" customWidth="1"/>
    <col min="2" max="2" width="5.875" style="1" customWidth="1"/>
    <col min="3" max="4" width="21.75390625" style="1" customWidth="1"/>
    <col min="5" max="6" width="9.125" style="1" customWidth="1"/>
    <col min="7" max="7" width="9.75390625" style="1" bestFit="1" customWidth="1"/>
    <col min="8" max="16384" width="9.125" style="1" customWidth="1"/>
  </cols>
  <sheetData>
    <row r="1" spans="1:2" ht="12.75">
      <c r="A1" s="23" t="s">
        <v>64</v>
      </c>
      <c r="B1" s="23"/>
    </row>
    <row r="2" spans="1:2" ht="12.75">
      <c r="A2" s="23" t="s">
        <v>90</v>
      </c>
      <c r="B2" s="23"/>
    </row>
    <row r="3" spans="1:4" ht="46.5" customHeight="1">
      <c r="A3" s="129" t="s">
        <v>53</v>
      </c>
      <c r="B3" s="78"/>
      <c r="C3" s="79" t="s">
        <v>114</v>
      </c>
      <c r="D3" s="79" t="s">
        <v>115</v>
      </c>
    </row>
    <row r="4" spans="1:4" ht="30.75" customHeight="1" thickBot="1">
      <c r="A4" s="130"/>
      <c r="B4" s="40" t="s">
        <v>84</v>
      </c>
      <c r="C4" s="40"/>
      <c r="D4" s="40"/>
    </row>
    <row r="5" spans="1:4" ht="12.75">
      <c r="A5" s="20"/>
      <c r="B5" s="20"/>
      <c r="C5" s="35"/>
      <c r="D5" s="35"/>
    </row>
    <row r="6" spans="1:4" ht="12.75" customHeight="1">
      <c r="A6" s="20" t="s">
        <v>54</v>
      </c>
      <c r="B6" s="106">
        <v>10</v>
      </c>
      <c r="C6" s="41">
        <v>36794166.93921</v>
      </c>
      <c r="D6" s="41">
        <v>36309010</v>
      </c>
    </row>
    <row r="7" spans="1:4" ht="12.75">
      <c r="A7" s="20" t="s">
        <v>55</v>
      </c>
      <c r="B7" s="106">
        <v>11</v>
      </c>
      <c r="C7" s="41">
        <v>-31714199</v>
      </c>
      <c r="D7" s="41">
        <v>-30200756</v>
      </c>
    </row>
    <row r="8" spans="1:4" ht="13.5" thickBot="1">
      <c r="A8" s="42"/>
      <c r="B8" s="107"/>
      <c r="C8" s="43"/>
      <c r="D8" s="43"/>
    </row>
    <row r="9" spans="1:4" ht="12.75" customHeight="1">
      <c r="A9" s="44"/>
      <c r="B9" s="108"/>
      <c r="C9" s="45"/>
      <c r="D9" s="45"/>
    </row>
    <row r="10" spans="1:4" ht="12.75" customHeight="1">
      <c r="A10" s="44" t="s">
        <v>56</v>
      </c>
      <c r="B10" s="108"/>
      <c r="C10" s="45">
        <f>SUM(C6:C7)</f>
        <v>5079967.939209998</v>
      </c>
      <c r="D10" s="45">
        <f>SUM(D6:D7)</f>
        <v>6108254</v>
      </c>
    </row>
    <row r="11" spans="1:4" ht="12.75" customHeight="1">
      <c r="A11" s="20"/>
      <c r="B11" s="106"/>
      <c r="C11" s="41"/>
      <c r="D11" s="41"/>
    </row>
    <row r="12" spans="1:4" ht="12.75" customHeight="1">
      <c r="A12" s="20" t="s">
        <v>57</v>
      </c>
      <c r="B12" s="106"/>
      <c r="C12" s="41">
        <v>74977</v>
      </c>
      <c r="D12" s="41">
        <v>86719</v>
      </c>
    </row>
    <row r="13" spans="1:4" ht="12.75" customHeight="1">
      <c r="A13" s="20" t="s">
        <v>34</v>
      </c>
      <c r="B13" s="106">
        <v>12</v>
      </c>
      <c r="C13" s="41">
        <v>-1249924</v>
      </c>
      <c r="D13" s="41">
        <v>-1209733</v>
      </c>
    </row>
    <row r="14" spans="1:4" ht="12.75" customHeight="1">
      <c r="A14" s="20" t="s">
        <v>58</v>
      </c>
      <c r="B14" s="106"/>
      <c r="C14" s="41">
        <v>-65515.5</v>
      </c>
      <c r="D14" s="41">
        <v>-466749</v>
      </c>
    </row>
    <row r="15" spans="1:4" ht="13.5" customHeight="1" thickBot="1">
      <c r="A15" s="42"/>
      <c r="B15" s="107"/>
      <c r="C15" s="43"/>
      <c r="D15" s="43"/>
    </row>
    <row r="16" spans="1:4" ht="12.75" customHeight="1">
      <c r="A16" s="44"/>
      <c r="B16" s="108"/>
      <c r="C16" s="45"/>
      <c r="D16" s="45"/>
    </row>
    <row r="17" spans="1:4" ht="12.75" customHeight="1">
      <c r="A17" s="44" t="s">
        <v>59</v>
      </c>
      <c r="B17" s="108"/>
      <c r="C17" s="45">
        <f>SUM(C10:C14)</f>
        <v>3839505.4392099977</v>
      </c>
      <c r="D17" s="45">
        <f>SUM(D10:D14)</f>
        <v>4518491</v>
      </c>
    </row>
    <row r="18" spans="1:4" ht="12.75" customHeight="1">
      <c r="A18" s="20"/>
      <c r="B18" s="106"/>
      <c r="C18" s="41"/>
      <c r="D18" s="41"/>
    </row>
    <row r="19" spans="1:7" ht="12.75" customHeight="1">
      <c r="A19" s="20" t="s">
        <v>22</v>
      </c>
      <c r="B19" s="106"/>
      <c r="C19" s="41">
        <v>386965</v>
      </c>
      <c r="D19" s="41">
        <v>88593.5</v>
      </c>
      <c r="G19" s="46"/>
    </row>
    <row r="20" spans="1:7" ht="12.75" customHeight="1">
      <c r="A20" s="20" t="s">
        <v>21</v>
      </c>
      <c r="B20" s="106">
        <v>13</v>
      </c>
      <c r="C20" s="41">
        <v>-10429242.5</v>
      </c>
      <c r="D20" s="41">
        <v>-569776</v>
      </c>
      <c r="G20" s="46"/>
    </row>
    <row r="21" spans="1:4" ht="13.5" customHeight="1" thickBot="1">
      <c r="A21" s="42"/>
      <c r="B21" s="107"/>
      <c r="C21" s="43"/>
      <c r="D21" s="43"/>
    </row>
    <row r="22" spans="1:4" ht="12.75" customHeight="1">
      <c r="A22" s="44"/>
      <c r="B22" s="108"/>
      <c r="C22" s="45"/>
      <c r="D22" s="45"/>
    </row>
    <row r="23" spans="1:4" ht="12.75" customHeight="1">
      <c r="A23" s="44" t="s">
        <v>18</v>
      </c>
      <c r="B23" s="108"/>
      <c r="C23" s="45">
        <f>SUM(C17:C20)</f>
        <v>-6202772.060790002</v>
      </c>
      <c r="D23" s="45">
        <f>SUM(D17:D20)</f>
        <v>4037308.5</v>
      </c>
    </row>
    <row r="24" spans="1:4" ht="8.25" customHeight="1">
      <c r="A24" s="20"/>
      <c r="B24" s="106"/>
      <c r="C24" s="41"/>
      <c r="D24" s="41"/>
    </row>
    <row r="25" spans="1:4" ht="12.75" customHeight="1">
      <c r="A25" s="20" t="s">
        <v>60</v>
      </c>
      <c r="B25" s="106"/>
      <c r="C25" s="41">
        <v>-737904.5</v>
      </c>
      <c r="D25" s="41">
        <v>-1257804</v>
      </c>
    </row>
    <row r="26" spans="1:4" ht="13.5" customHeight="1" thickBot="1">
      <c r="A26" s="42"/>
      <c r="B26" s="107"/>
      <c r="C26" s="43"/>
      <c r="D26" s="43"/>
    </row>
    <row r="27" spans="1:4" ht="12.75" customHeight="1">
      <c r="A27" s="44"/>
      <c r="B27" s="108"/>
      <c r="C27" s="45"/>
      <c r="D27" s="45"/>
    </row>
    <row r="28" spans="1:4" ht="12.75" customHeight="1">
      <c r="A28" s="44" t="s">
        <v>61</v>
      </c>
      <c r="B28" s="108"/>
      <c r="C28" s="45">
        <f>SUM(C23:C25)</f>
        <v>-6940676.560790002</v>
      </c>
      <c r="D28" s="45">
        <f>SUM(D23:D25)</f>
        <v>2779504.5</v>
      </c>
    </row>
    <row r="29" spans="1:4" ht="13.5" thickBot="1">
      <c r="A29" s="47"/>
      <c r="B29" s="109"/>
      <c r="C29" s="48"/>
      <c r="D29" s="48"/>
    </row>
    <row r="30" spans="1:4" ht="13.5" customHeight="1" thickTop="1">
      <c r="A30" s="44"/>
      <c r="B30" s="108"/>
      <c r="C30" s="45"/>
      <c r="D30" s="45"/>
    </row>
    <row r="31" spans="1:4" ht="12.75" customHeight="1">
      <c r="A31" s="20" t="s">
        <v>79</v>
      </c>
      <c r="B31" s="106"/>
      <c r="C31" s="49">
        <v>-34857.5</v>
      </c>
      <c r="D31" s="49">
        <v>13328</v>
      </c>
    </row>
    <row r="32" spans="1:4" ht="13.5" customHeight="1" thickBot="1">
      <c r="A32" s="42"/>
      <c r="B32" s="107"/>
      <c r="C32" s="43"/>
      <c r="D32" s="43"/>
    </row>
    <row r="33" spans="1:4" ht="12.75" customHeight="1">
      <c r="A33" s="44"/>
      <c r="B33" s="108"/>
      <c r="C33" s="45"/>
      <c r="D33" s="45"/>
    </row>
    <row r="34" spans="1:4" ht="12.75" customHeight="1">
      <c r="A34" s="44" t="s">
        <v>75</v>
      </c>
      <c r="B34" s="108"/>
      <c r="C34" s="45">
        <f>C28+C31</f>
        <v>-6975534.060790002</v>
      </c>
      <c r="D34" s="45">
        <f>D28+D31</f>
        <v>2792832.5</v>
      </c>
    </row>
    <row r="35" spans="1:4" ht="13.5" customHeight="1" thickBot="1">
      <c r="A35" s="47"/>
      <c r="B35" s="109"/>
      <c r="C35" s="50"/>
      <c r="D35" s="50"/>
    </row>
    <row r="36" spans="1:2" ht="13.5" customHeight="1" thickTop="1">
      <c r="A36" s="51"/>
      <c r="B36" s="51"/>
    </row>
    <row r="37" spans="1:2" ht="12.75" customHeight="1">
      <c r="A37" s="126" t="s">
        <v>116</v>
      </c>
      <c r="B37" s="52"/>
    </row>
    <row r="38" spans="1:2" ht="12.75" customHeight="1">
      <c r="A38" s="51"/>
      <c r="B38" s="51"/>
    </row>
    <row r="39" spans="1:2" ht="12.75" customHeight="1">
      <c r="A39" s="51"/>
      <c r="B39" s="51"/>
    </row>
    <row r="40" spans="1:2" ht="12.75" customHeight="1">
      <c r="A40" s="51"/>
      <c r="B40" s="51"/>
    </row>
    <row r="41" spans="1:8" ht="24" customHeight="1">
      <c r="A41" s="35" t="s">
        <v>71</v>
      </c>
      <c r="B41" s="35"/>
      <c r="D41" s="128" t="s">
        <v>70</v>
      </c>
      <c r="E41" s="128"/>
      <c r="H41" s="122"/>
    </row>
    <row r="42" spans="1:4" ht="15">
      <c r="A42" s="21" t="s">
        <v>49</v>
      </c>
      <c r="B42" s="21"/>
      <c r="C42" s="36"/>
      <c r="D42" s="21" t="s">
        <v>51</v>
      </c>
    </row>
    <row r="43" spans="1:4" ht="30" customHeight="1">
      <c r="A43" s="21" t="s">
        <v>50</v>
      </c>
      <c r="B43" s="21"/>
      <c r="C43" s="36"/>
      <c r="D43" s="37" t="s">
        <v>52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3.5" customHeight="1"/>
  </sheetData>
  <sheetProtection/>
  <mergeCells count="2">
    <mergeCell ref="A3:A4"/>
    <mergeCell ref="D41:E41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60"/>
  <sheetViews>
    <sheetView zoomScalePageLayoutView="0" workbookViewId="0" topLeftCell="A40">
      <selection activeCell="H10" sqref="H10"/>
    </sheetView>
  </sheetViews>
  <sheetFormatPr defaultColWidth="9.00390625" defaultRowHeight="12.75"/>
  <cols>
    <col min="1" max="1" width="2.625" style="1" customWidth="1"/>
    <col min="2" max="2" width="45.625" style="1" customWidth="1"/>
    <col min="3" max="3" width="21.875" style="1" customWidth="1"/>
    <col min="4" max="4" width="21.75390625" style="1" customWidth="1"/>
    <col min="5" max="5" width="9.125" style="1" customWidth="1"/>
    <col min="6" max="6" width="10.125" style="1" bestFit="1" customWidth="1"/>
    <col min="7" max="7" width="9.75390625" style="1" bestFit="1" customWidth="1"/>
    <col min="8" max="16384" width="9.125" style="1" customWidth="1"/>
  </cols>
  <sheetData>
    <row r="1" ht="12.75">
      <c r="A1" s="23" t="s">
        <v>64</v>
      </c>
    </row>
    <row r="2" ht="12.75">
      <c r="A2" s="23" t="s">
        <v>91</v>
      </c>
    </row>
    <row r="3" ht="12" customHeight="1"/>
    <row r="4" spans="1:5" ht="36" customHeight="1">
      <c r="A4" s="35"/>
      <c r="B4" s="53" t="s">
        <v>53</v>
      </c>
      <c r="C4" s="101" t="s">
        <v>114</v>
      </c>
      <c r="D4" s="101" t="s">
        <v>118</v>
      </c>
      <c r="E4" s="35"/>
    </row>
    <row r="5" spans="1:5" ht="12.75">
      <c r="A5" s="35"/>
      <c r="B5" s="54"/>
      <c r="C5" s="2"/>
      <c r="D5" s="2"/>
      <c r="E5" s="35"/>
    </row>
    <row r="6" spans="1:5" ht="22.5" customHeight="1">
      <c r="A6" s="35"/>
      <c r="B6" s="8" t="s">
        <v>17</v>
      </c>
      <c r="C6" s="3"/>
      <c r="D6" s="3"/>
      <c r="E6" s="35"/>
    </row>
    <row r="7" spans="1:5" ht="12.75">
      <c r="A7" s="35"/>
      <c r="B7" s="4"/>
      <c r="C7" s="4"/>
      <c r="D7" s="4"/>
      <c r="E7" s="35"/>
    </row>
    <row r="8" spans="1:5" ht="12.75" customHeight="1">
      <c r="A8" s="35"/>
      <c r="B8" s="3" t="s">
        <v>18</v>
      </c>
      <c r="C8" s="5">
        <v>-6202773</v>
      </c>
      <c r="D8" s="5">
        <v>4037309</v>
      </c>
      <c r="E8" s="35"/>
    </row>
    <row r="9" spans="1:5" ht="11.25" customHeight="1">
      <c r="A9" s="35"/>
      <c r="B9" s="55"/>
      <c r="C9" s="6"/>
      <c r="D9" s="6"/>
      <c r="E9" s="35"/>
    </row>
    <row r="10" spans="1:5" ht="12.75" customHeight="1">
      <c r="A10" s="35"/>
      <c r="B10" s="3" t="s">
        <v>19</v>
      </c>
      <c r="C10" s="3"/>
      <c r="D10" s="3"/>
      <c r="E10" s="35"/>
    </row>
    <row r="11" spans="1:5" ht="9.75" customHeight="1">
      <c r="A11" s="35"/>
      <c r="B11" s="4"/>
      <c r="C11" s="4"/>
      <c r="D11" s="4"/>
      <c r="E11" s="35"/>
    </row>
    <row r="12" spans="1:5" ht="15" customHeight="1">
      <c r="A12" s="35"/>
      <c r="B12" s="3" t="s">
        <v>20</v>
      </c>
      <c r="C12" s="5">
        <v>4489044</v>
      </c>
      <c r="D12" s="5">
        <v>4587637</v>
      </c>
      <c r="E12" s="35"/>
    </row>
    <row r="13" spans="1:5" ht="15" customHeight="1">
      <c r="A13" s="35"/>
      <c r="B13" s="3" t="s">
        <v>95</v>
      </c>
      <c r="C13" s="5">
        <v>52067</v>
      </c>
      <c r="D13" s="5">
        <f>256105</f>
        <v>256105</v>
      </c>
      <c r="E13" s="35"/>
    </row>
    <row r="14" spans="1:5" ht="27.75" customHeight="1">
      <c r="A14" s="35"/>
      <c r="B14" s="3" t="s">
        <v>96</v>
      </c>
      <c r="C14" s="5">
        <v>33630</v>
      </c>
      <c r="D14" s="5">
        <v>21666</v>
      </c>
      <c r="E14" s="35"/>
    </row>
    <row r="15" spans="1:5" ht="12" customHeight="1">
      <c r="A15" s="35"/>
      <c r="B15" s="3" t="s">
        <v>110</v>
      </c>
      <c r="C15" s="5"/>
      <c r="D15" s="5">
        <v>200418</v>
      </c>
      <c r="E15" s="35"/>
    </row>
    <row r="16" spans="1:5" ht="13.5" customHeight="1">
      <c r="A16" s="35"/>
      <c r="B16" s="3" t="s">
        <v>111</v>
      </c>
      <c r="C16" s="5">
        <v>118684</v>
      </c>
      <c r="D16" s="5">
        <v>24988</v>
      </c>
      <c r="E16" s="35"/>
    </row>
    <row r="17" spans="1:5" ht="16.5" customHeight="1">
      <c r="A17" s="35"/>
      <c r="B17" s="3" t="s">
        <v>22</v>
      </c>
      <c r="C17" s="5"/>
      <c r="D17" s="5"/>
      <c r="E17" s="35"/>
    </row>
    <row r="18" spans="1:5" ht="12.75" customHeight="1">
      <c r="A18" s="35"/>
      <c r="B18" s="3" t="s">
        <v>21</v>
      </c>
      <c r="C18" s="5">
        <v>10281075</v>
      </c>
      <c r="D18" s="5">
        <v>569776</v>
      </c>
      <c r="E18" s="35"/>
    </row>
    <row r="19" spans="1:8" ht="22.5" customHeight="1">
      <c r="A19" s="35"/>
      <c r="B19" s="8" t="s">
        <v>23</v>
      </c>
      <c r="C19" s="7">
        <f>SUM(C8:C18)</f>
        <v>8771727</v>
      </c>
      <c r="D19" s="7">
        <f>SUM(D8:D18)</f>
        <v>9697899</v>
      </c>
      <c r="E19" s="35"/>
      <c r="F19" s="46"/>
      <c r="G19" s="46"/>
      <c r="H19" s="46"/>
    </row>
    <row r="20" spans="1:5" ht="14.25" customHeight="1">
      <c r="A20" s="35"/>
      <c r="B20" s="8" t="s">
        <v>24</v>
      </c>
      <c r="C20" s="8"/>
      <c r="D20" s="8"/>
      <c r="E20" s="35"/>
    </row>
    <row r="21" spans="1:5" ht="15" customHeight="1">
      <c r="A21" s="35"/>
      <c r="B21" s="3" t="s">
        <v>97</v>
      </c>
      <c r="C21" s="5">
        <v>-80090</v>
      </c>
      <c r="D21" s="5">
        <v>1481872</v>
      </c>
      <c r="E21" s="35"/>
    </row>
    <row r="22" spans="1:5" ht="15" customHeight="1">
      <c r="A22" s="35"/>
      <c r="B22" s="3" t="s">
        <v>98</v>
      </c>
      <c r="C22" s="5">
        <v>-111813</v>
      </c>
      <c r="D22" s="5">
        <v>1538553</v>
      </c>
      <c r="E22" s="35"/>
    </row>
    <row r="23" spans="1:5" ht="15" customHeight="1">
      <c r="A23" s="35"/>
      <c r="B23" s="3" t="s">
        <v>62</v>
      </c>
      <c r="C23" s="5">
        <v>-2682635</v>
      </c>
      <c r="D23" s="5">
        <v>196</v>
      </c>
      <c r="E23" s="35"/>
    </row>
    <row r="24" spans="1:5" ht="15" customHeight="1">
      <c r="A24" s="35"/>
      <c r="B24" s="3" t="s">
        <v>99</v>
      </c>
      <c r="C24" s="5">
        <v>-40742</v>
      </c>
      <c r="D24" s="5">
        <v>-64136</v>
      </c>
      <c r="E24" s="35"/>
    </row>
    <row r="25" spans="1:5" ht="15" customHeight="1">
      <c r="A25" s="35"/>
      <c r="B25" s="3" t="s">
        <v>100</v>
      </c>
      <c r="C25" s="5">
        <v>-245565</v>
      </c>
      <c r="D25" s="5">
        <v>-631858</v>
      </c>
      <c r="E25" s="35"/>
    </row>
    <row r="26" spans="1:5" ht="12.75">
      <c r="A26" s="35"/>
      <c r="B26" s="19"/>
      <c r="C26" s="4"/>
      <c r="D26" s="4"/>
      <c r="E26" s="35"/>
    </row>
    <row r="27" spans="1:7" ht="24" customHeight="1">
      <c r="A27" s="35"/>
      <c r="B27" s="8" t="s">
        <v>25</v>
      </c>
      <c r="C27" s="7">
        <f>SUM(C19:C25)</f>
        <v>5610882</v>
      </c>
      <c r="D27" s="7">
        <f>SUM(D19:D25)</f>
        <v>12022526</v>
      </c>
      <c r="E27" s="35"/>
      <c r="G27" s="46"/>
    </row>
    <row r="28" spans="1:5" ht="12.75" customHeight="1">
      <c r="A28" s="35"/>
      <c r="B28" s="3" t="s">
        <v>26</v>
      </c>
      <c r="C28" s="9">
        <v>-47000</v>
      </c>
      <c r="D28" s="5">
        <v>-345084</v>
      </c>
      <c r="E28" s="35"/>
    </row>
    <row r="29" spans="1:5" ht="12.75" customHeight="1">
      <c r="A29" s="35"/>
      <c r="B29" s="3" t="s">
        <v>27</v>
      </c>
      <c r="C29" s="5">
        <v>-1030134</v>
      </c>
      <c r="D29" s="5">
        <v>-511236</v>
      </c>
      <c r="E29" s="35"/>
    </row>
    <row r="30" spans="1:5" ht="12.75">
      <c r="A30" s="35"/>
      <c r="B30" s="19"/>
      <c r="C30" s="4"/>
      <c r="D30" s="4"/>
      <c r="E30" s="35"/>
    </row>
    <row r="31" spans="1:7" ht="26.25" customHeight="1">
      <c r="A31" s="35"/>
      <c r="B31" s="56" t="s">
        <v>28</v>
      </c>
      <c r="C31" s="10">
        <f>SUM(C27:C29)</f>
        <v>4533748</v>
      </c>
      <c r="D31" s="11">
        <f>SUM(D27:D29)</f>
        <v>11166206</v>
      </c>
      <c r="E31" s="35"/>
      <c r="F31" s="46"/>
      <c r="G31" s="46"/>
    </row>
    <row r="32" spans="1:5" ht="12.75">
      <c r="A32" s="35"/>
      <c r="B32" s="19"/>
      <c r="C32" s="4"/>
      <c r="D32" s="4"/>
      <c r="E32" s="35"/>
    </row>
    <row r="33" spans="1:5" ht="22.5" customHeight="1">
      <c r="A33" s="35"/>
      <c r="B33" s="8" t="s">
        <v>29</v>
      </c>
      <c r="C33" s="3"/>
      <c r="D33" s="3"/>
      <c r="E33" s="35"/>
    </row>
    <row r="34" spans="1:5" ht="15" customHeight="1">
      <c r="A34" s="35"/>
      <c r="B34" s="3" t="s">
        <v>117</v>
      </c>
      <c r="C34" s="5">
        <v>-13687969.4</v>
      </c>
      <c r="D34" s="5">
        <f>-12041929-53102</f>
        <v>-12095031</v>
      </c>
      <c r="E34" s="35"/>
    </row>
    <row r="35" spans="1:5" ht="15" customHeight="1">
      <c r="A35" s="35"/>
      <c r="B35" s="3" t="s">
        <v>101</v>
      </c>
      <c r="C35" s="9" t="s">
        <v>46</v>
      </c>
      <c r="D35" s="127">
        <v>-440000</v>
      </c>
      <c r="E35" s="35"/>
    </row>
    <row r="36" spans="1:5" ht="15" customHeight="1">
      <c r="A36" s="35"/>
      <c r="B36" s="3" t="s">
        <v>102</v>
      </c>
      <c r="C36" s="5">
        <v>10000</v>
      </c>
      <c r="D36" s="9">
        <v>116452</v>
      </c>
      <c r="E36" s="35"/>
    </row>
    <row r="37" spans="1:5" ht="15" customHeight="1">
      <c r="A37" s="35"/>
      <c r="B37" s="3" t="s">
        <v>103</v>
      </c>
      <c r="C37" s="5">
        <v>-1069002.4</v>
      </c>
      <c r="D37" s="9" t="s">
        <v>46</v>
      </c>
      <c r="E37" s="35"/>
    </row>
    <row r="38" spans="1:5" ht="15" customHeight="1">
      <c r="A38" s="35"/>
      <c r="B38" s="3" t="s">
        <v>104</v>
      </c>
      <c r="C38" s="9">
        <v>1080864</v>
      </c>
      <c r="D38" s="9" t="s">
        <v>46</v>
      </c>
      <c r="E38" s="35"/>
    </row>
    <row r="39" spans="1:5" ht="10.5" customHeight="1">
      <c r="A39" s="35"/>
      <c r="B39" s="19"/>
      <c r="C39" s="4"/>
      <c r="D39" s="4"/>
      <c r="E39" s="35"/>
    </row>
    <row r="40" spans="1:5" ht="23.25" customHeight="1">
      <c r="A40" s="35"/>
      <c r="B40" s="56" t="s">
        <v>65</v>
      </c>
      <c r="C40" s="10">
        <f>SUM(C34:C38)</f>
        <v>-13666107.8</v>
      </c>
      <c r="D40" s="11">
        <f>SUM(D34:D38)</f>
        <v>-12418579</v>
      </c>
      <c r="E40" s="35"/>
    </row>
    <row r="41" spans="1:5" ht="12.75">
      <c r="A41" s="35"/>
      <c r="B41" s="19"/>
      <c r="C41" s="4"/>
      <c r="D41" s="4"/>
      <c r="E41" s="35"/>
    </row>
    <row r="42" spans="1:5" ht="22.5" customHeight="1">
      <c r="A42" s="35"/>
      <c r="B42" s="8" t="s">
        <v>30</v>
      </c>
      <c r="C42" s="3"/>
      <c r="D42" s="3"/>
      <c r="E42" s="35"/>
    </row>
    <row r="43" spans="1:5" ht="12.75" customHeight="1">
      <c r="A43" s="35"/>
      <c r="B43" s="3" t="s">
        <v>31</v>
      </c>
      <c r="C43" s="5">
        <v>12734388</v>
      </c>
      <c r="D43" s="5">
        <v>7695759</v>
      </c>
      <c r="E43" s="35"/>
    </row>
    <row r="44" spans="1:5" ht="12.75" customHeight="1">
      <c r="A44" s="35"/>
      <c r="B44" s="3" t="s">
        <v>32</v>
      </c>
      <c r="C44" s="5">
        <v>-7298438</v>
      </c>
      <c r="D44" s="5">
        <v>-6219029</v>
      </c>
      <c r="E44" s="35"/>
    </row>
    <row r="45" spans="1:5" ht="12.75">
      <c r="A45" s="35"/>
      <c r="B45" s="3" t="s">
        <v>112</v>
      </c>
      <c r="C45" s="4"/>
      <c r="D45" s="5">
        <v>-832113</v>
      </c>
      <c r="E45" s="35"/>
    </row>
    <row r="46" spans="1:5" ht="26.25" customHeight="1">
      <c r="A46" s="35"/>
      <c r="B46" s="56" t="s">
        <v>72</v>
      </c>
      <c r="C46" s="10">
        <f>SUM(C43:C44)</f>
        <v>5435950</v>
      </c>
      <c r="D46" s="11">
        <f>SUM(D43:D45)</f>
        <v>644617</v>
      </c>
      <c r="E46" s="35"/>
    </row>
    <row r="47" spans="1:5" s="119" customFormat="1" ht="12.75" customHeight="1" thickBot="1">
      <c r="A47" s="117"/>
      <c r="B47" s="118" t="s">
        <v>113</v>
      </c>
      <c r="C47" s="120">
        <v>89.5</v>
      </c>
      <c r="D47" s="3"/>
      <c r="E47" s="117"/>
    </row>
    <row r="48" spans="1:5" ht="24.75" customHeight="1" thickBot="1">
      <c r="A48" s="35"/>
      <c r="B48" s="57" t="s">
        <v>73</v>
      </c>
      <c r="C48" s="12">
        <f>C31+C40+C46+C47</f>
        <v>-3696320.3000000007</v>
      </c>
      <c r="D48" s="13">
        <f>D31+D40+D46+D47</f>
        <v>-607756</v>
      </c>
      <c r="E48" s="35"/>
    </row>
    <row r="49" spans="1:5" ht="9" customHeight="1" thickBot="1">
      <c r="A49" s="35"/>
      <c r="B49" s="4"/>
      <c r="C49" s="4"/>
      <c r="D49" s="4"/>
      <c r="E49" s="35"/>
    </row>
    <row r="50" spans="1:5" ht="24.75" customHeight="1">
      <c r="A50" s="35"/>
      <c r="B50" s="58" t="s">
        <v>80</v>
      </c>
      <c r="C50" s="14">
        <v>4244812.44</v>
      </c>
      <c r="D50" s="15">
        <v>2255057.429</v>
      </c>
      <c r="E50" s="35"/>
    </row>
    <row r="51" spans="1:5" ht="26.25" customHeight="1" thickBot="1">
      <c r="A51" s="35"/>
      <c r="B51" s="59" t="s">
        <v>81</v>
      </c>
      <c r="C51" s="16">
        <f>C48+C50</f>
        <v>548492.1399999997</v>
      </c>
      <c r="D51" s="17">
        <f>D48+D50</f>
        <v>1647301.429</v>
      </c>
      <c r="E51" s="35"/>
    </row>
    <row r="52" spans="1:5" ht="12.75">
      <c r="A52" s="35"/>
      <c r="B52" s="25"/>
      <c r="C52" s="18"/>
      <c r="D52" s="18"/>
      <c r="E52" s="35"/>
    </row>
    <row r="53" spans="1:5" ht="12.75">
      <c r="A53" s="20"/>
      <c r="B53" s="20"/>
      <c r="C53" s="19"/>
      <c r="D53" s="121"/>
      <c r="E53" s="20"/>
    </row>
    <row r="54" spans="1:5" ht="12.75">
      <c r="A54" s="20"/>
      <c r="B54" s="20"/>
      <c r="C54" s="19"/>
      <c r="D54" s="20"/>
      <c r="E54" s="20"/>
    </row>
    <row r="55" spans="1:5" ht="18" customHeight="1">
      <c r="A55" s="20"/>
      <c r="B55" s="35" t="s">
        <v>71</v>
      </c>
      <c r="D55" s="128" t="s">
        <v>83</v>
      </c>
      <c r="E55" s="128"/>
    </row>
    <row r="56" spans="1:5" ht="15">
      <c r="A56" s="39"/>
      <c r="B56" s="21" t="s">
        <v>49</v>
      </c>
      <c r="D56" s="21" t="s">
        <v>51</v>
      </c>
      <c r="E56" s="39"/>
    </row>
    <row r="57" spans="1:5" ht="30" customHeight="1">
      <c r="A57" s="51"/>
      <c r="B57" s="21" t="s">
        <v>50</v>
      </c>
      <c r="D57" s="131" t="s">
        <v>52</v>
      </c>
      <c r="E57" s="131"/>
    </row>
    <row r="58" spans="1:4" ht="12.75">
      <c r="A58" s="60"/>
      <c r="B58" s="22"/>
      <c r="C58" s="22"/>
      <c r="D58" s="22"/>
    </row>
    <row r="59" spans="1:4" ht="12.75">
      <c r="A59" s="61"/>
      <c r="B59" s="25"/>
      <c r="C59" s="22"/>
      <c r="D59" s="22"/>
    </row>
    <row r="60" spans="1:4" ht="12.75">
      <c r="A60" s="61"/>
      <c r="B60" s="25"/>
      <c r="C60" s="22"/>
      <c r="D60" s="22"/>
    </row>
  </sheetData>
  <sheetProtection/>
  <mergeCells count="2">
    <mergeCell ref="D57:E57"/>
    <mergeCell ref="D55:E55"/>
  </mergeCells>
  <printOptions/>
  <pageMargins left="0.7874015748031497" right="0.35433070866141736" top="0.2362204724409449" bottom="0.24" header="0.1968503937007874" footer="0.196850393700787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67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32.875" style="1" customWidth="1"/>
    <col min="2" max="2" width="19.625" style="1" customWidth="1"/>
    <col min="3" max="3" width="16.875" style="1" customWidth="1"/>
    <col min="4" max="4" width="19.75390625" style="1" customWidth="1"/>
    <col min="5" max="5" width="18.75390625" style="1" customWidth="1"/>
    <col min="6" max="7" width="9.125" style="1" customWidth="1"/>
    <col min="8" max="8" width="13.25390625" style="115" customWidth="1"/>
    <col min="9" max="9" width="13.00390625" style="115" customWidth="1"/>
    <col min="10" max="16384" width="9.125" style="1" customWidth="1"/>
  </cols>
  <sheetData>
    <row r="1" ht="12.75">
      <c r="A1" s="23" t="s">
        <v>64</v>
      </c>
    </row>
    <row r="2" ht="12.75">
      <c r="A2" s="23" t="s">
        <v>92</v>
      </c>
    </row>
    <row r="3" ht="12.75">
      <c r="A3" s="23"/>
    </row>
    <row r="4" spans="1:5" ht="25.5">
      <c r="A4" s="53" t="s">
        <v>53</v>
      </c>
      <c r="B4" s="62" t="s">
        <v>14</v>
      </c>
      <c r="C4" s="62" t="s">
        <v>68</v>
      </c>
      <c r="D4" s="63" t="s">
        <v>15</v>
      </c>
      <c r="E4" s="63" t="s">
        <v>12</v>
      </c>
    </row>
    <row r="5" spans="1:5" ht="12.75">
      <c r="A5" s="53"/>
      <c r="B5" s="64"/>
      <c r="C5" s="64"/>
      <c r="D5" s="64"/>
      <c r="E5" s="64"/>
    </row>
    <row r="6" spans="1:5" ht="13.5" thickBot="1">
      <c r="A6" s="53"/>
      <c r="B6" s="64"/>
      <c r="C6" s="64"/>
      <c r="D6" s="64"/>
      <c r="E6" s="64"/>
    </row>
    <row r="7" spans="1:9" s="68" customFormat="1" ht="15" customHeight="1" thickBot="1">
      <c r="A7" s="65" t="s">
        <v>87</v>
      </c>
      <c r="B7" s="66">
        <v>30212475</v>
      </c>
      <c r="C7" s="66">
        <v>-155963.3</v>
      </c>
      <c r="D7" s="66">
        <v>25381060</v>
      </c>
      <c r="E7" s="67">
        <v>55437571.7</v>
      </c>
      <c r="H7" s="116"/>
      <c r="I7" s="116"/>
    </row>
    <row r="8" spans="1:5" ht="12.75">
      <c r="A8" s="69"/>
      <c r="B8" s="34"/>
      <c r="C8" s="34"/>
      <c r="D8" s="34"/>
      <c r="E8" s="70"/>
    </row>
    <row r="9" spans="1:5" ht="12.75">
      <c r="A9" s="69" t="s">
        <v>78</v>
      </c>
      <c r="B9" s="34" t="s">
        <v>46</v>
      </c>
      <c r="C9" s="34" t="s">
        <v>46</v>
      </c>
      <c r="D9" s="34">
        <v>2779505.4</v>
      </c>
      <c r="E9" s="34">
        <f>SUM(B9:D9)</f>
        <v>2779505.4</v>
      </c>
    </row>
    <row r="10" spans="1:5" ht="12.75">
      <c r="A10" s="69" t="s">
        <v>94</v>
      </c>
      <c r="B10" s="34" t="s">
        <v>46</v>
      </c>
      <c r="C10" s="34">
        <v>13328</v>
      </c>
      <c r="D10" s="34" t="s">
        <v>46</v>
      </c>
      <c r="E10" s="70" t="s">
        <v>46</v>
      </c>
    </row>
    <row r="11" spans="1:5" ht="12.75">
      <c r="A11" s="69"/>
      <c r="B11" s="34"/>
      <c r="C11" s="34"/>
      <c r="D11" s="34"/>
      <c r="E11" s="70"/>
    </row>
    <row r="12" spans="1:9" s="68" customFormat="1" ht="18" customHeight="1">
      <c r="A12" s="71" t="s">
        <v>93</v>
      </c>
      <c r="B12" s="72"/>
      <c r="C12" s="72">
        <f>C10</f>
        <v>13328</v>
      </c>
      <c r="D12" s="72">
        <f>D9</f>
        <v>2779505.4</v>
      </c>
      <c r="E12" s="73">
        <f>SUM(B12:D12)</f>
        <v>2792833.4</v>
      </c>
      <c r="H12" s="116"/>
      <c r="I12" s="116"/>
    </row>
    <row r="13" spans="1:5" ht="12.75">
      <c r="A13" s="69"/>
      <c r="B13" s="34"/>
      <c r="C13" s="34"/>
      <c r="D13" s="34"/>
      <c r="E13" s="34"/>
    </row>
    <row r="14" spans="1:5" ht="12.75">
      <c r="A14" s="69" t="s">
        <v>76</v>
      </c>
      <c r="B14" s="34" t="s">
        <v>46</v>
      </c>
      <c r="C14" s="34" t="s">
        <v>46</v>
      </c>
      <c r="D14" s="34" t="s">
        <v>46</v>
      </c>
      <c r="E14" s="34" t="s">
        <v>46</v>
      </c>
    </row>
    <row r="15" spans="1:5" ht="12.75">
      <c r="A15" s="69" t="s">
        <v>77</v>
      </c>
      <c r="B15" s="34"/>
      <c r="C15" s="34"/>
      <c r="D15" s="34">
        <v>-832113.49</v>
      </c>
      <c r="E15" s="34">
        <f>SUM(B15:D15)</f>
        <v>-832113.49</v>
      </c>
    </row>
    <row r="16" spans="1:5" ht="13.5" thickBot="1">
      <c r="A16" s="69"/>
      <c r="B16" s="34"/>
      <c r="C16" s="34"/>
      <c r="D16" s="34"/>
      <c r="E16" s="70"/>
    </row>
    <row r="17" spans="1:9" s="68" customFormat="1" ht="15" customHeight="1" thickBot="1">
      <c r="A17" s="65" t="s">
        <v>108</v>
      </c>
      <c r="B17" s="66">
        <f>B7+B12</f>
        <v>30212475</v>
      </c>
      <c r="C17" s="66">
        <f>C7+C12</f>
        <v>-142635.3</v>
      </c>
      <c r="D17" s="66">
        <f>D7+D12+D15</f>
        <v>27328451.91</v>
      </c>
      <c r="E17" s="67">
        <f>E7+E12+E15</f>
        <v>57398291.61</v>
      </c>
      <c r="H17" s="116"/>
      <c r="I17" s="116"/>
    </row>
    <row r="18" spans="1:9" s="68" customFormat="1" ht="15" customHeight="1" thickBot="1">
      <c r="A18" s="93"/>
      <c r="B18" s="94"/>
      <c r="C18" s="94"/>
      <c r="D18" s="94"/>
      <c r="E18" s="94"/>
      <c r="H18" s="116"/>
      <c r="I18" s="116"/>
    </row>
    <row r="19" spans="1:9" s="68" customFormat="1" ht="15" customHeight="1" thickBot="1">
      <c r="A19" s="65" t="s">
        <v>88</v>
      </c>
      <c r="B19" s="66">
        <v>30212475</v>
      </c>
      <c r="C19" s="66">
        <v>-184714</v>
      </c>
      <c r="D19" s="66">
        <v>27672231</v>
      </c>
      <c r="E19" s="67">
        <f>SUM(B19:D19)</f>
        <v>57699992</v>
      </c>
      <c r="H19" s="116"/>
      <c r="I19" s="116"/>
    </row>
    <row r="20" spans="1:5" ht="12.75">
      <c r="A20" s="74"/>
      <c r="B20" s="26"/>
      <c r="C20" s="26"/>
      <c r="D20" s="26"/>
      <c r="E20" s="70"/>
    </row>
    <row r="21" spans="1:5" ht="12.75">
      <c r="A21" s="69" t="s">
        <v>78</v>
      </c>
      <c r="B21" s="34" t="s">
        <v>46</v>
      </c>
      <c r="C21" s="34" t="s">
        <v>46</v>
      </c>
      <c r="D21" s="34">
        <v>-6940676.5</v>
      </c>
      <c r="E21" s="34">
        <f>SUM(B21:D21)</f>
        <v>-6940676.5</v>
      </c>
    </row>
    <row r="22" spans="1:5" ht="12.75">
      <c r="A22" s="69" t="s">
        <v>74</v>
      </c>
      <c r="B22" s="34" t="s">
        <v>46</v>
      </c>
      <c r="C22" s="34">
        <v>-34857.67</v>
      </c>
      <c r="D22" s="34" t="s">
        <v>46</v>
      </c>
      <c r="E22" s="34">
        <f>SUM(B22:D22)</f>
        <v>-34857.67</v>
      </c>
    </row>
    <row r="23" spans="1:5" ht="12.75">
      <c r="A23" s="69"/>
      <c r="B23" s="34"/>
      <c r="C23" s="34"/>
      <c r="D23" s="34"/>
      <c r="E23" s="70"/>
    </row>
    <row r="24" spans="1:9" s="68" customFormat="1" ht="19.5" customHeight="1">
      <c r="A24" s="71" t="s">
        <v>93</v>
      </c>
      <c r="B24" s="72" t="s">
        <v>46</v>
      </c>
      <c r="C24" s="72">
        <f>C22</f>
        <v>-34857.67</v>
      </c>
      <c r="D24" s="72">
        <f>D21</f>
        <v>-6940676.5</v>
      </c>
      <c r="E24" s="73">
        <f>SUM(B24:D24)</f>
        <v>-6975534.17</v>
      </c>
      <c r="H24" s="116"/>
      <c r="I24" s="116"/>
    </row>
    <row r="25" spans="1:5" ht="12.75">
      <c r="A25" s="69"/>
      <c r="B25" s="34"/>
      <c r="C25" s="34"/>
      <c r="D25" s="34"/>
      <c r="E25" s="34"/>
    </row>
    <row r="26" spans="1:5" ht="12.75">
      <c r="A26" s="69" t="s">
        <v>77</v>
      </c>
      <c r="B26" s="34"/>
      <c r="C26" s="34"/>
      <c r="D26" s="34">
        <v>-468492.19</v>
      </c>
      <c r="E26" s="34">
        <f>SUM(B26:D26)</f>
        <v>-468492.19</v>
      </c>
    </row>
    <row r="27" spans="1:5" ht="13.5" thickBot="1">
      <c r="A27" s="69"/>
      <c r="B27" s="34"/>
      <c r="C27" s="34"/>
      <c r="D27" s="34"/>
      <c r="E27" s="70"/>
    </row>
    <row r="28" spans="1:9" s="68" customFormat="1" ht="16.5" customHeight="1" thickBot="1">
      <c r="A28" s="65" t="s">
        <v>106</v>
      </c>
      <c r="B28" s="66">
        <f>B19</f>
        <v>30212475</v>
      </c>
      <c r="C28" s="66">
        <f>C19+C22</f>
        <v>-219571.66999999998</v>
      </c>
      <c r="D28" s="66">
        <f>D19+D24+D26</f>
        <v>20263062.31</v>
      </c>
      <c r="E28" s="67">
        <f>SUM(B28:D28)</f>
        <v>50255965.64</v>
      </c>
      <c r="H28" s="116"/>
      <c r="I28" s="116"/>
    </row>
    <row r="29" spans="1:5" ht="12.75">
      <c r="A29" s="75"/>
      <c r="B29" s="5"/>
      <c r="C29" s="5"/>
      <c r="D29" s="5"/>
      <c r="E29" s="5"/>
    </row>
    <row r="30" spans="1:5" ht="12.75">
      <c r="A30" s="51"/>
      <c r="B30" s="46"/>
      <c r="C30" s="46"/>
      <c r="D30" s="115"/>
      <c r="E30" s="115"/>
    </row>
    <row r="31" spans="1:5" ht="40.5" customHeight="1">
      <c r="A31" s="35" t="s">
        <v>82</v>
      </c>
      <c r="B31" s="46"/>
      <c r="C31" s="46"/>
      <c r="D31" s="128" t="s">
        <v>71</v>
      </c>
      <c r="E31" s="128"/>
    </row>
    <row r="32" spans="1:5" ht="15">
      <c r="A32" s="21" t="s">
        <v>49</v>
      </c>
      <c r="D32" s="76" t="s">
        <v>66</v>
      </c>
      <c r="E32" s="77"/>
    </row>
    <row r="33" spans="1:5" ht="30" customHeight="1">
      <c r="A33" s="21" t="s">
        <v>50</v>
      </c>
      <c r="D33" s="131" t="s">
        <v>67</v>
      </c>
      <c r="E33" s="131"/>
    </row>
    <row r="34" ht="12.75">
      <c r="A34" s="51"/>
    </row>
    <row r="36" spans="2:6" ht="12.75">
      <c r="B36" s="115"/>
      <c r="C36" s="115"/>
      <c r="D36" s="115"/>
      <c r="E36" s="115"/>
      <c r="F36" s="115"/>
    </row>
    <row r="37" spans="1:4" ht="12.75">
      <c r="A37" s="81"/>
      <c r="B37" s="82"/>
      <c r="C37" s="82"/>
      <c r="D37" s="82"/>
    </row>
    <row r="38" spans="1:4" ht="12.75">
      <c r="A38" s="83"/>
      <c r="B38" s="84"/>
      <c r="C38" s="84"/>
      <c r="D38" s="84"/>
    </row>
    <row r="39" spans="1:4" ht="12.75">
      <c r="A39" s="95"/>
      <c r="B39" s="87"/>
      <c r="C39" s="87"/>
      <c r="D39" s="87"/>
    </row>
    <row r="40" spans="1:4" ht="12.75">
      <c r="A40" s="85"/>
      <c r="B40" s="86"/>
      <c r="C40" s="86"/>
      <c r="D40" s="87"/>
    </row>
    <row r="41" spans="1:4" ht="12.75">
      <c r="A41" s="85"/>
      <c r="B41" s="86"/>
      <c r="C41" s="86"/>
      <c r="D41" s="87"/>
    </row>
    <row r="42" spans="1:4" ht="12.75">
      <c r="A42" s="85"/>
      <c r="B42" s="86"/>
      <c r="C42" s="86"/>
      <c r="D42" s="87"/>
    </row>
    <row r="43" spans="1:4" ht="12.75">
      <c r="A43" s="85"/>
      <c r="B43" s="86"/>
      <c r="C43" s="86"/>
      <c r="D43" s="87"/>
    </row>
    <row r="44" spans="1:4" ht="12.75">
      <c r="A44" s="85"/>
      <c r="B44" s="86"/>
      <c r="C44" s="86"/>
      <c r="D44" s="87"/>
    </row>
    <row r="45" spans="1:4" ht="12.75">
      <c r="A45" s="95"/>
      <c r="B45" s="87"/>
      <c r="C45" s="87"/>
      <c r="D45" s="87"/>
    </row>
    <row r="46" spans="1:4" ht="12.75">
      <c r="A46" s="88"/>
      <c r="B46" s="89"/>
      <c r="C46" s="89"/>
      <c r="D46" s="87"/>
    </row>
    <row r="47" spans="1:4" ht="12.75">
      <c r="A47" s="95"/>
      <c r="B47" s="96"/>
      <c r="C47" s="96"/>
      <c r="D47" s="96"/>
    </row>
    <row r="48" spans="1:4" ht="12.75">
      <c r="A48" s="85"/>
      <c r="B48" s="90"/>
      <c r="C48" s="90"/>
      <c r="D48" s="87"/>
    </row>
    <row r="49" spans="1:4" ht="12.75">
      <c r="A49" s="85"/>
      <c r="B49" s="90"/>
      <c r="C49" s="90"/>
      <c r="D49" s="87"/>
    </row>
    <row r="50" spans="1:4" ht="12.75">
      <c r="A50" s="85"/>
      <c r="B50" s="90"/>
      <c r="C50" s="90"/>
      <c r="D50" s="87"/>
    </row>
    <row r="51" spans="1:4" ht="12.75">
      <c r="A51" s="85"/>
      <c r="B51" s="90"/>
      <c r="C51" s="90"/>
      <c r="D51" s="87"/>
    </row>
    <row r="52" spans="1:4" ht="12.75">
      <c r="A52" s="85"/>
      <c r="B52" s="90"/>
      <c r="C52" s="90"/>
      <c r="D52" s="87"/>
    </row>
    <row r="53" spans="1:4" ht="12.75">
      <c r="A53" s="85"/>
      <c r="B53" s="90"/>
      <c r="C53" s="90"/>
      <c r="D53" s="87"/>
    </row>
    <row r="54" spans="1:4" ht="12.75">
      <c r="A54" s="95"/>
      <c r="B54" s="96"/>
      <c r="C54" s="96"/>
      <c r="D54" s="96"/>
    </row>
    <row r="55" spans="1:4" ht="12.75">
      <c r="A55" s="91"/>
      <c r="B55" s="92"/>
      <c r="C55" s="92"/>
      <c r="D55" s="92"/>
    </row>
    <row r="56" spans="1:4" ht="12.75">
      <c r="A56" s="97"/>
      <c r="B56" s="98"/>
      <c r="C56" s="98"/>
      <c r="D56" s="98"/>
    </row>
    <row r="57" spans="1:4" ht="12.75">
      <c r="A57" s="97"/>
      <c r="B57" s="98"/>
      <c r="C57" s="98"/>
      <c r="D57" s="98"/>
    </row>
    <row r="58" spans="1:4" ht="15">
      <c r="A58" s="99"/>
      <c r="B58" s="100"/>
      <c r="C58" s="99"/>
      <c r="D58" s="100"/>
    </row>
    <row r="59" spans="1:4" ht="15">
      <c r="A59" s="99"/>
      <c r="B59" s="100"/>
      <c r="C59" s="132"/>
      <c r="D59" s="132"/>
    </row>
    <row r="60" spans="1:4" ht="12.75">
      <c r="A60" s="22"/>
      <c r="B60" s="22"/>
      <c r="C60" s="22"/>
      <c r="D60" s="22"/>
    </row>
    <row r="61" spans="1:4" ht="12.75">
      <c r="A61" s="22"/>
      <c r="B61" s="22"/>
      <c r="C61" s="22"/>
      <c r="D61" s="22"/>
    </row>
    <row r="62" spans="1:4" ht="12.75">
      <c r="A62" s="22"/>
      <c r="B62" s="22"/>
      <c r="C62" s="22"/>
      <c r="D62" s="22"/>
    </row>
    <row r="63" spans="1:4" ht="12.75">
      <c r="A63" s="22"/>
      <c r="B63" s="22"/>
      <c r="C63" s="22"/>
      <c r="D63" s="22"/>
    </row>
    <row r="64" spans="1:4" ht="12.75">
      <c r="A64" s="22"/>
      <c r="B64" s="22"/>
      <c r="C64" s="22"/>
      <c r="D64" s="22"/>
    </row>
    <row r="65" spans="1:4" ht="12.75">
      <c r="A65" s="22"/>
      <c r="B65" s="22"/>
      <c r="C65" s="22"/>
      <c r="D65" s="22"/>
    </row>
    <row r="66" spans="1:4" ht="12.75">
      <c r="A66" s="22"/>
      <c r="B66" s="22"/>
      <c r="C66" s="22"/>
      <c r="D66" s="22"/>
    </row>
    <row r="67" spans="1:4" ht="12.75">
      <c r="A67" s="22"/>
      <c r="B67" s="22"/>
      <c r="C67" s="22"/>
      <c r="D67" s="22"/>
    </row>
  </sheetData>
  <sheetProtection/>
  <mergeCells count="3">
    <mergeCell ref="D33:E33"/>
    <mergeCell ref="D31:E31"/>
    <mergeCell ref="C59:D59"/>
  </mergeCells>
  <printOptions/>
  <pageMargins left="0.53" right="0.28" top="0.58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A-Bacayeva</dc:creator>
  <cp:keywords/>
  <dc:description/>
  <cp:lastModifiedBy>gkussainova</cp:lastModifiedBy>
  <cp:lastPrinted>2015-10-30T09:18:59Z</cp:lastPrinted>
  <dcterms:created xsi:type="dcterms:W3CDTF">2007-11-14T10:21:26Z</dcterms:created>
  <dcterms:modified xsi:type="dcterms:W3CDTF">2015-10-30T09:19:21Z</dcterms:modified>
  <cp:category/>
  <cp:version/>
  <cp:contentType/>
  <cp:contentStatus/>
</cp:coreProperties>
</file>