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-BUH\Desktop\Отчеты КФБ в работе\2017\"/>
    </mc:Choice>
  </mc:AlternateContent>
  <bookViews>
    <workbookView xWindow="360" yWindow="75" windowWidth="10395" windowHeight="844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31" i="4" l="1"/>
  <c r="C31" i="4"/>
  <c r="C25" i="4"/>
  <c r="C21" i="4"/>
  <c r="B34" i="4" l="1"/>
  <c r="B21" i="4"/>
  <c r="D10" i="3"/>
  <c r="E10" i="3" s="1"/>
  <c r="C7" i="2"/>
  <c r="B25" i="4" l="1"/>
  <c r="C10" i="4"/>
  <c r="C6" i="4"/>
  <c r="D15" i="3" l="1"/>
  <c r="E15" i="3" s="1"/>
  <c r="E12" i="3"/>
  <c r="E7" i="3"/>
  <c r="B10" i="4" l="1"/>
  <c r="B6" i="4"/>
  <c r="C18" i="4"/>
  <c r="D7" i="2"/>
  <c r="B18" i="4" l="1"/>
  <c r="B44" i="4" s="1"/>
  <c r="C38" i="1"/>
  <c r="D38" i="1"/>
  <c r="C32" i="1"/>
  <c r="D32" i="1"/>
  <c r="C27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<sst xmlns="http://schemas.openxmlformats.org/spreadsheetml/2006/main" count="164" uniqueCount="122">
  <si>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</si>
  <si>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</si>
  <si>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</si>
  <si>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</si>
  <si>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</si>
  <si>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</si>
  <si>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</si>
  <si>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</si>
  <si>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</si>
  <si>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</si>
  <si>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</si>
  <si>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</si>
  <si>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</si>
  <si>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</si>
  <si>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</si>
  <si>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</si>
  <si>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</si>
  <si>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</si>
  <si>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</si>
  <si>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</si>
  <si>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</si>
  <si>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</si>
  <si>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</si>
  <si>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</si>
  <si>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</si>
  <si>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</si>
  <si>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</si>
  <si>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</si>
  <si>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</si>
  <si>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</si>
  <si>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</si>
  <si>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</si>
  <si>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</si>
  <si>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</si>
  <si>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</si>
  <si>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</si>
  <si>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</si>
  <si>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</si>
  <si>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</si>
  <si>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</si>
  <si>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</si>
  <si>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</si>
  <si>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</si>
  <si>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</si>
  <si>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</si>
  <si>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</si>
  <si>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</si>
  <si>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</si>
  <si>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</si>
  <si>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</si>
  <si>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</si>
  <si>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</si>
  <si>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</si>
  <si>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</si>
  <si>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</si>
  <si>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</si>
  <si>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</si>
  <si>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</si>
  <si>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</si>
  <si>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</si>
  <si>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</si>
  <si>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</si>
  <si>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</si>
  <si>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</si>
  <si>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</si>
  <si>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</si>
  <si>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</si>
  <si>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</si>
  <si>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</si>
  <si>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</si>
  <si>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</si>
  <si>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</si>
  <si>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</si>
  <si>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</si>
  <si>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</si>
  <si>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</si>
  <si>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</si>
  <si>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</si>
  <si>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</si>
  <si>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</si>
  <si>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     предоставление займов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</si>
  <si>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</si>
  <si>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</si>
  <si>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</si>
  <si>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погашение займов</t>
  </si>
  <si>
    <t xml:space="preserve">    выкуп облигаций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</si>
  <si>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</si>
  <si>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</si>
  <si>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</si>
  <si>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</si>
  <si>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</si>
  <si>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</si>
  <si>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</si>
  <si>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</si>
  <si>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</si>
  <si>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</si>
  <si>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выплата дивидентов</t>
  </si>
  <si>
    <r>
      <t>Сальдо на 01.01.2017г</t>
    </r>
    <r>
      <rPr>
        <sz val="11"/>
        <color rgb="FF000000"/>
        <rFont val="Times New Roman"/>
        <family val="1"/>
        <charset val="204"/>
      </rPr>
      <t>.</t>
    </r>
  </si>
  <si>
    <t>Сальдо на 01.01.2016г.</t>
  </si>
  <si>
    <t>Сальдо на 31 декабря 2016г.</t>
  </si>
  <si>
    <t>(13 121)</t>
  </si>
  <si>
    <t>Жунусбаева Н.Е.</t>
  </si>
  <si>
    <t>(1 601)</t>
  </si>
  <si>
    <t>(101 571)</t>
  </si>
  <si>
    <t>2 575</t>
  </si>
  <si>
    <t>045</t>
  </si>
  <si>
    <t>(54 052)</t>
  </si>
  <si>
    <t>(88 069)</t>
  </si>
  <si>
    <t>(55 168)</t>
  </si>
  <si>
    <t>(9,56)</t>
  </si>
  <si>
    <t xml:space="preserve">АО «Алматытемiр»
Отчет о прибыли или убытке и прочем совокупном доходе 
 за период с 01 января по  30 сентября 2017 года   
</t>
  </si>
  <si>
    <t xml:space="preserve">АО «Алматытемiр»
Отчет о финансовом положении за период с 01 января по 30 сентября 2017 года
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</si>
  <si>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сентября  2017   
</t>
  </si>
  <si>
    <r>
      <t>Сальдо на 30.09.2017г</t>
    </r>
    <r>
      <rPr>
        <sz val="11"/>
        <color rgb="FF000000"/>
        <rFont val="Times New Roman"/>
        <family val="1"/>
        <charset val="204"/>
      </rPr>
      <t>.</t>
    </r>
  </si>
  <si>
    <t>(55168)</t>
  </si>
  <si>
    <t xml:space="preserve">АО «Алматытемiр»
Отчет о движении денежных средств за период с 01 января по 30 сентября 2017 года
(прямой метод)
</t>
  </si>
  <si>
    <t>10 000</t>
  </si>
  <si>
    <t xml:space="preserve">     возврат ранее предоставленных займов</t>
  </si>
  <si>
    <t>(7 000)</t>
  </si>
  <si>
    <t>(51 015)</t>
  </si>
  <si>
    <t>1 415</t>
  </si>
  <si>
    <t>(5 413)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</si>
</sst>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49" fontId="8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3" fontId="1" fillId="0" borderId="0" xfId="0" applyNumberFormat="1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workbookViewId="0">
      <selection activeCell="A46" sqref="A46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58" t="s">
        <v>111</v>
      </c>
      <c r="B1" s="59"/>
      <c r="C1" s="59"/>
      <c r="D1" s="59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8" t="s">
        <v>4</v>
      </c>
      <c r="B3" s="25"/>
      <c r="C3" s="25"/>
      <c r="D3" s="25"/>
    </row>
    <row r="4" spans="1:4" ht="15" x14ac:dyDescent="0.2">
      <c r="A4" s="25" t="s">
        <v>5</v>
      </c>
      <c r="B4" s="29">
        <v>4</v>
      </c>
      <c r="C4" s="30">
        <v>337</v>
      </c>
      <c r="D4" s="31">
        <v>5751</v>
      </c>
    </row>
    <row r="5" spans="1:4" ht="30" x14ac:dyDescent="0.2">
      <c r="A5" s="24" t="s">
        <v>6</v>
      </c>
      <c r="B5" s="29">
        <v>5</v>
      </c>
      <c r="C5" s="30">
        <v>20905</v>
      </c>
      <c r="D5" s="31">
        <v>33703</v>
      </c>
    </row>
    <row r="6" spans="1:4" ht="15" x14ac:dyDescent="0.2">
      <c r="A6" s="24" t="s">
        <v>7</v>
      </c>
      <c r="B6" s="25"/>
      <c r="C6" s="29">
        <v>150</v>
      </c>
      <c r="D6" s="24">
        <v>150</v>
      </c>
    </row>
    <row r="7" spans="1:4" ht="15" x14ac:dyDescent="0.2">
      <c r="A7" s="25" t="s">
        <v>8</v>
      </c>
      <c r="B7" s="29">
        <v>6</v>
      </c>
      <c r="C7" s="30">
        <v>15327</v>
      </c>
      <c r="D7" s="31">
        <v>10525</v>
      </c>
    </row>
    <row r="8" spans="1:4" ht="15" x14ac:dyDescent="0.2">
      <c r="A8" s="25" t="s">
        <v>9</v>
      </c>
      <c r="B8" s="29">
        <v>7</v>
      </c>
      <c r="C8" s="30">
        <v>796</v>
      </c>
      <c r="D8" s="31">
        <v>2313</v>
      </c>
    </row>
    <row r="9" spans="1:4" ht="15" x14ac:dyDescent="0.2">
      <c r="A9" s="28" t="s">
        <v>10</v>
      </c>
      <c r="B9" s="25"/>
      <c r="C9" s="32">
        <f>SUM(C4:C8)</f>
        <v>37515</v>
      </c>
      <c r="D9" s="32">
        <f>SUM(D4:D8)</f>
        <v>52442</v>
      </c>
    </row>
    <row r="10" spans="1:4" ht="15" x14ac:dyDescent="0.2">
      <c r="A10" s="25"/>
      <c r="B10" s="25"/>
      <c r="C10" s="25"/>
      <c r="D10" s="24"/>
    </row>
    <row r="11" spans="1:4" ht="15" x14ac:dyDescent="0.2">
      <c r="A11" s="28" t="s">
        <v>11</v>
      </c>
      <c r="B11" s="25"/>
      <c r="C11" s="25"/>
      <c r="D11" s="24"/>
    </row>
    <row r="12" spans="1:4" ht="15" x14ac:dyDescent="0.2">
      <c r="A12" s="25"/>
      <c r="B12" s="25"/>
      <c r="C12" s="25"/>
      <c r="D12" s="24"/>
    </row>
    <row r="13" spans="1:4" ht="15" x14ac:dyDescent="0.2">
      <c r="A13" s="24" t="s">
        <v>12</v>
      </c>
      <c r="B13" s="29">
        <v>8</v>
      </c>
      <c r="C13" s="30">
        <v>1891219</v>
      </c>
      <c r="D13" s="31">
        <v>1906498</v>
      </c>
    </row>
    <row r="14" spans="1:4" ht="15" x14ac:dyDescent="0.2">
      <c r="A14" s="25" t="s">
        <v>13</v>
      </c>
      <c r="B14" s="29">
        <v>9</v>
      </c>
      <c r="C14" s="30">
        <v>601529</v>
      </c>
      <c r="D14" s="31">
        <v>670660</v>
      </c>
    </row>
    <row r="15" spans="1:4" ht="15" x14ac:dyDescent="0.2">
      <c r="A15" s="25" t="s">
        <v>14</v>
      </c>
      <c r="B15" s="29">
        <v>10</v>
      </c>
      <c r="C15" s="29">
        <v>6</v>
      </c>
      <c r="D15" s="31">
        <v>15</v>
      </c>
    </row>
    <row r="16" spans="1:4" ht="15" x14ac:dyDescent="0.2">
      <c r="A16" s="25" t="s">
        <v>15</v>
      </c>
      <c r="B16" s="29">
        <v>11</v>
      </c>
      <c r="C16" s="30">
        <v>78242</v>
      </c>
      <c r="D16" s="31">
        <v>78123</v>
      </c>
    </row>
    <row r="17" spans="1:4" ht="15" x14ac:dyDescent="0.2">
      <c r="A17" s="28" t="s">
        <v>16</v>
      </c>
      <c r="B17" s="25"/>
      <c r="C17" s="32">
        <f>SUM(C13:C16)</f>
        <v>2570996</v>
      </c>
      <c r="D17" s="32">
        <f>SUM(D13:D16)</f>
        <v>2655296</v>
      </c>
    </row>
    <row r="18" spans="1:4" ht="15" x14ac:dyDescent="0.2">
      <c r="A18" s="28" t="s">
        <v>17</v>
      </c>
      <c r="B18" s="25"/>
      <c r="C18" s="32">
        <f>C9+C17</f>
        <v>2608511</v>
      </c>
      <c r="D18" s="32">
        <f>D9+D17</f>
        <v>2707738</v>
      </c>
    </row>
    <row r="19" spans="1:4" ht="15" x14ac:dyDescent="0.2">
      <c r="A19" s="25"/>
      <c r="B19" s="25"/>
      <c r="C19" s="25"/>
      <c r="D19" s="25"/>
    </row>
    <row r="20" spans="1:4" ht="15" x14ac:dyDescent="0.2">
      <c r="A20" s="28" t="s">
        <v>18</v>
      </c>
      <c r="B20" s="25"/>
      <c r="C20" s="25"/>
      <c r="D20" s="24"/>
    </row>
    <row r="21" spans="1:4" ht="15" x14ac:dyDescent="0.2">
      <c r="A21" s="28" t="s">
        <v>19</v>
      </c>
      <c r="B21" s="25"/>
      <c r="C21" s="25"/>
      <c r="D21" s="24"/>
    </row>
    <row r="22" spans="1:4" ht="15" x14ac:dyDescent="0.2">
      <c r="A22" s="25" t="s">
        <v>20</v>
      </c>
      <c r="B22" s="29">
        <v>12</v>
      </c>
      <c r="C22" s="30">
        <v>18000</v>
      </c>
      <c r="D22" s="31">
        <v>45000</v>
      </c>
    </row>
    <row r="23" spans="1:4" ht="15" x14ac:dyDescent="0.2">
      <c r="A23" s="25" t="s">
        <v>21</v>
      </c>
      <c r="B23" s="29">
        <v>13</v>
      </c>
      <c r="C23" s="30">
        <v>250233</v>
      </c>
      <c r="D23" s="31">
        <v>238225</v>
      </c>
    </row>
    <row r="24" spans="1:4" ht="30" x14ac:dyDescent="0.2">
      <c r="A24" s="24" t="s">
        <v>22</v>
      </c>
      <c r="B24" s="29">
        <v>14</v>
      </c>
      <c r="C24" s="30">
        <v>27160</v>
      </c>
      <c r="D24" s="31">
        <v>53037</v>
      </c>
    </row>
    <row r="25" spans="1:4" ht="15" x14ac:dyDescent="0.2">
      <c r="A25" s="25" t="s">
        <v>23</v>
      </c>
      <c r="B25" s="29">
        <v>15</v>
      </c>
      <c r="C25" s="30">
        <v>3994</v>
      </c>
      <c r="D25" s="31">
        <v>7147</v>
      </c>
    </row>
    <row r="26" spans="1:4" ht="15" x14ac:dyDescent="0.2">
      <c r="A26" s="25" t="s">
        <v>24</v>
      </c>
      <c r="B26" s="29">
        <v>16</v>
      </c>
      <c r="C26" s="30">
        <v>9158</v>
      </c>
      <c r="D26" s="31">
        <v>9195</v>
      </c>
    </row>
    <row r="27" spans="1:4" ht="15" x14ac:dyDescent="0.2">
      <c r="A27" s="28" t="s">
        <v>25</v>
      </c>
      <c r="B27" s="25"/>
      <c r="C27" s="32">
        <f>SUM(C22:C26)</f>
        <v>308545</v>
      </c>
      <c r="D27" s="32">
        <f>SUM(D22:D26)</f>
        <v>352604</v>
      </c>
    </row>
    <row r="28" spans="1:4" ht="15" x14ac:dyDescent="0.2">
      <c r="A28" s="25"/>
      <c r="B28" s="25"/>
      <c r="C28" s="25"/>
      <c r="D28" s="24"/>
    </row>
    <row r="29" spans="1:4" ht="15" x14ac:dyDescent="0.2">
      <c r="A29" s="28" t="s">
        <v>26</v>
      </c>
      <c r="B29" s="25"/>
      <c r="C29" s="25"/>
      <c r="D29" s="24"/>
    </row>
    <row r="30" spans="1:4" ht="15" x14ac:dyDescent="0.2">
      <c r="A30" s="25" t="s">
        <v>20</v>
      </c>
      <c r="B30" s="29">
        <v>12</v>
      </c>
      <c r="C30" s="30">
        <v>692685</v>
      </c>
      <c r="D30" s="31">
        <v>692685</v>
      </c>
    </row>
    <row r="31" spans="1:4" ht="15" x14ac:dyDescent="0.2">
      <c r="A31" s="25" t="s">
        <v>27</v>
      </c>
      <c r="B31" s="29">
        <v>17</v>
      </c>
      <c r="C31" s="30">
        <v>600373</v>
      </c>
      <c r="D31" s="31">
        <v>600373</v>
      </c>
    </row>
    <row r="32" spans="1:4" ht="15" x14ac:dyDescent="0.2">
      <c r="A32" s="28" t="s">
        <v>28</v>
      </c>
      <c r="B32" s="25"/>
      <c r="C32" s="32">
        <f>SUM(C30:C31)</f>
        <v>1293058</v>
      </c>
      <c r="D32" s="32">
        <f>SUM(D30:D31)</f>
        <v>1293058</v>
      </c>
    </row>
    <row r="33" spans="1:4" ht="15" x14ac:dyDescent="0.2">
      <c r="A33" s="25"/>
      <c r="B33" s="25"/>
      <c r="C33" s="25"/>
      <c r="D33" s="24"/>
    </row>
    <row r="34" spans="1:4" ht="15" x14ac:dyDescent="0.2">
      <c r="A34" s="28" t="s">
        <v>29</v>
      </c>
      <c r="B34" s="25"/>
      <c r="C34" s="25"/>
      <c r="D34" s="24"/>
    </row>
    <row r="35" spans="1:4" ht="15" x14ac:dyDescent="0.2">
      <c r="A35" s="25" t="s">
        <v>30</v>
      </c>
      <c r="B35" s="29">
        <v>18</v>
      </c>
      <c r="C35" s="30">
        <v>141500</v>
      </c>
      <c r="D35" s="31">
        <v>141500</v>
      </c>
    </row>
    <row r="36" spans="1:4" ht="15" x14ac:dyDescent="0.2">
      <c r="A36" s="25" t="s">
        <v>31</v>
      </c>
      <c r="B36" s="25"/>
      <c r="C36" s="47"/>
      <c r="D36" s="31"/>
    </row>
    <row r="37" spans="1:4" ht="15" x14ac:dyDescent="0.2">
      <c r="A37" s="25" t="s">
        <v>33</v>
      </c>
      <c r="B37" s="25"/>
      <c r="C37" s="30">
        <v>865408</v>
      </c>
      <c r="D37" s="31">
        <v>920576</v>
      </c>
    </row>
    <row r="38" spans="1:4" ht="15" x14ac:dyDescent="0.2">
      <c r="A38" s="28" t="s">
        <v>34</v>
      </c>
      <c r="B38" s="25"/>
      <c r="C38" s="32">
        <f>SUM(C35:C37)</f>
        <v>1006908</v>
      </c>
      <c r="D38" s="32">
        <f>SUM(D35:D37)</f>
        <v>1062076</v>
      </c>
    </row>
    <row r="39" spans="1:4" ht="15" x14ac:dyDescent="0.2">
      <c r="A39" s="28" t="s">
        <v>17</v>
      </c>
      <c r="B39" s="25"/>
      <c r="C39" s="32">
        <f>C27+C32+C38</f>
        <v>2608511</v>
      </c>
      <c r="D39" s="32">
        <f>D27+D32+D38</f>
        <v>2707738</v>
      </c>
    </row>
    <row r="40" spans="1:4" ht="28.5" x14ac:dyDescent="0.2">
      <c r="A40" s="33" t="s">
        <v>35</v>
      </c>
      <c r="B40" s="29">
        <v>33</v>
      </c>
      <c r="C40" s="48">
        <v>176</v>
      </c>
      <c r="D40" s="32">
        <v>184</v>
      </c>
    </row>
    <row r="41" spans="1:4" ht="42.75" x14ac:dyDescent="0.2">
      <c r="A41" s="33" t="s">
        <v>36</v>
      </c>
      <c r="B41" s="29">
        <v>33</v>
      </c>
      <c r="C41" s="48">
        <v>49.99</v>
      </c>
      <c r="D41" s="32">
        <v>39.99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56</v>
      </c>
      <c r="B44" s="5"/>
      <c r="C44" s="5" t="s">
        <v>56</v>
      </c>
      <c r="D44" s="5"/>
    </row>
    <row r="45" spans="1:4" ht="14.25" x14ac:dyDescent="0.2">
      <c r="A45" s="16" t="s">
        <v>53</v>
      </c>
      <c r="B45" s="5"/>
      <c r="C45" s="16" t="s">
        <v>101</v>
      </c>
      <c r="D45" s="5"/>
    </row>
    <row r="46" spans="1:4" ht="14.25" x14ac:dyDescent="0.2">
      <c r="A46" s="16" t="s">
        <v>54</v>
      </c>
      <c r="B46" s="5"/>
      <c r="C46" s="16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workbookViewId="0">
      <selection activeCell="A11" sqref="A11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5" ht="47.25" customHeight="1" x14ac:dyDescent="0.2">
      <c r="A2" s="58" t="s">
        <v>110</v>
      </c>
      <c r="B2" s="59"/>
      <c r="C2" s="59"/>
      <c r="D2" s="59"/>
      <c r="E2" s="5"/>
    </row>
    <row r="3" spans="1:5" ht="15.75" x14ac:dyDescent="0.2">
      <c r="A3" s="5"/>
      <c r="B3" s="5"/>
      <c r="C3" s="13" t="s">
        <v>37</v>
      </c>
      <c r="D3" s="5"/>
      <c r="E3" s="5"/>
    </row>
    <row r="4" spans="1:5" ht="25.5" x14ac:dyDescent="0.2">
      <c r="A4" s="24"/>
      <c r="B4" s="9" t="s">
        <v>1</v>
      </c>
      <c r="C4" s="9" t="s">
        <v>38</v>
      </c>
      <c r="D4" s="9" t="s">
        <v>39</v>
      </c>
      <c r="E4" s="63"/>
    </row>
    <row r="5" spans="1:5" ht="12.75" customHeight="1" x14ac:dyDescent="0.2">
      <c r="A5" s="7" t="s">
        <v>40</v>
      </c>
      <c r="B5" s="7">
        <v>19</v>
      </c>
      <c r="C5" s="6">
        <v>263764</v>
      </c>
      <c r="D5" s="6">
        <v>278536</v>
      </c>
      <c r="E5" s="63"/>
    </row>
    <row r="6" spans="1:5" ht="15" x14ac:dyDescent="0.2">
      <c r="A6" s="7" t="s">
        <v>41</v>
      </c>
      <c r="B6" s="7">
        <v>20</v>
      </c>
      <c r="C6" s="6">
        <v>64732</v>
      </c>
      <c r="D6" s="6">
        <v>52702</v>
      </c>
      <c r="E6" s="64"/>
    </row>
    <row r="7" spans="1:5" ht="15" x14ac:dyDescent="0.2">
      <c r="A7" s="9" t="s">
        <v>42</v>
      </c>
      <c r="B7" s="24"/>
      <c r="C7" s="8">
        <f>SUM(C5-C6)</f>
        <v>199032</v>
      </c>
      <c r="D7" s="8">
        <f>D5-D6</f>
        <v>225834</v>
      </c>
      <c r="E7" s="64"/>
    </row>
    <row r="8" spans="1:5" ht="14.25" x14ac:dyDescent="0.2">
      <c r="A8" s="7" t="s">
        <v>43</v>
      </c>
      <c r="B8" s="7"/>
      <c r="C8" s="6"/>
      <c r="D8" s="6"/>
      <c r="E8" s="65"/>
    </row>
    <row r="9" spans="1:5" ht="15" x14ac:dyDescent="0.2">
      <c r="A9" s="7" t="s">
        <v>44</v>
      </c>
      <c r="B9" s="7">
        <v>21</v>
      </c>
      <c r="C9" s="6">
        <v>112079</v>
      </c>
      <c r="D9" s="6">
        <v>120087</v>
      </c>
      <c r="E9" s="64"/>
    </row>
    <row r="10" spans="1:5" ht="15" x14ac:dyDescent="0.2">
      <c r="A10" s="7" t="s">
        <v>45</v>
      </c>
      <c r="B10" s="7">
        <v>22</v>
      </c>
      <c r="C10" s="55" t="s">
        <v>107</v>
      </c>
      <c r="D10" s="55" t="s">
        <v>103</v>
      </c>
      <c r="E10" s="66"/>
    </row>
    <row r="11" spans="1:5" ht="15" x14ac:dyDescent="0.2">
      <c r="A11" s="24" t="s">
        <v>46</v>
      </c>
      <c r="B11" s="7">
        <v>23</v>
      </c>
      <c r="C11" s="55" t="s">
        <v>106</v>
      </c>
      <c r="D11" s="55" t="s">
        <v>102</v>
      </c>
      <c r="E11" s="66"/>
    </row>
    <row r="12" spans="1:5" ht="15" x14ac:dyDescent="0.2">
      <c r="A12" s="9" t="s">
        <v>47</v>
      </c>
      <c r="B12" s="24"/>
      <c r="C12" s="15" t="s">
        <v>108</v>
      </c>
      <c r="D12" s="54" t="s">
        <v>104</v>
      </c>
      <c r="E12" s="67"/>
    </row>
    <row r="13" spans="1:5" ht="15" x14ac:dyDescent="0.2">
      <c r="A13" s="7" t="s">
        <v>48</v>
      </c>
      <c r="B13" s="7">
        <v>24</v>
      </c>
      <c r="C13" s="24"/>
      <c r="D13" s="24"/>
      <c r="E13" s="66"/>
    </row>
    <row r="14" spans="1:5" ht="15" x14ac:dyDescent="0.2">
      <c r="A14" s="9" t="s">
        <v>49</v>
      </c>
      <c r="B14" s="24"/>
      <c r="C14" s="15" t="s">
        <v>108</v>
      </c>
      <c r="D14" s="54" t="s">
        <v>104</v>
      </c>
      <c r="E14" s="67"/>
    </row>
    <row r="15" spans="1:5" ht="15" x14ac:dyDescent="0.2">
      <c r="A15" s="24"/>
      <c r="B15" s="24"/>
      <c r="C15" s="24"/>
      <c r="D15" s="24"/>
      <c r="E15" s="68"/>
    </row>
    <row r="16" spans="1:5" ht="15" x14ac:dyDescent="0.2">
      <c r="A16" s="9" t="s">
        <v>50</v>
      </c>
      <c r="B16" s="24"/>
      <c r="C16" s="24"/>
      <c r="D16" s="24"/>
      <c r="E16" s="69"/>
    </row>
    <row r="17" spans="1:8" ht="15" x14ac:dyDescent="0.2">
      <c r="A17" s="24"/>
      <c r="B17" s="24"/>
      <c r="C17" s="24"/>
      <c r="D17" s="24"/>
      <c r="E17" s="69"/>
    </row>
    <row r="18" spans="1:8" ht="15" x14ac:dyDescent="0.2">
      <c r="A18" s="9" t="s">
        <v>51</v>
      </c>
      <c r="B18" s="24"/>
      <c r="C18" s="15" t="s">
        <v>108</v>
      </c>
      <c r="D18" s="54" t="s">
        <v>104</v>
      </c>
      <c r="E18" s="5"/>
    </row>
    <row r="19" spans="1:8" ht="15" x14ac:dyDescent="0.2">
      <c r="A19" s="24"/>
      <c r="B19" s="24"/>
      <c r="C19" s="24"/>
      <c r="D19" s="24"/>
      <c r="E19" s="5"/>
    </row>
    <row r="20" spans="1:8" x14ac:dyDescent="0.2">
      <c r="A20" s="9" t="s">
        <v>52</v>
      </c>
      <c r="B20" s="7">
        <v>25</v>
      </c>
      <c r="C20" s="15" t="s">
        <v>109</v>
      </c>
      <c r="D20" s="15" t="s">
        <v>105</v>
      </c>
      <c r="E20" s="5"/>
    </row>
    <row r="21" spans="1:8" ht="15.75" x14ac:dyDescent="0.2">
      <c r="A21" s="14"/>
      <c r="B21" s="5"/>
      <c r="C21" s="5"/>
      <c r="D21" s="5"/>
      <c r="E21" s="5"/>
    </row>
    <row r="22" spans="1:8" x14ac:dyDescent="0.2">
      <c r="A22" s="5" t="s">
        <v>56</v>
      </c>
      <c r="B22" s="5"/>
      <c r="C22" s="5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7" t="s">
        <v>101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7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B19" sqref="B19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6" ht="28.5" customHeight="1" x14ac:dyDescent="0.2"/>
    <row r="2" spans="1:6" s="1" customFormat="1" x14ac:dyDescent="0.2">
      <c r="A2" s="60" t="s">
        <v>112</v>
      </c>
      <c r="B2" s="61"/>
      <c r="C2" s="61"/>
      <c r="D2" s="61"/>
      <c r="E2" s="61"/>
    </row>
    <row r="3" spans="1:6" s="1" customFormat="1" ht="13.5" customHeight="1" x14ac:dyDescent="0.2">
      <c r="A3" s="61"/>
      <c r="B3" s="61"/>
      <c r="C3" s="61"/>
      <c r="D3" s="61"/>
      <c r="E3" s="61"/>
    </row>
    <row r="4" spans="1:6" s="26" customFormat="1" ht="37.5" customHeight="1" x14ac:dyDescent="0.25">
      <c r="A4" s="61"/>
      <c r="B4" s="61"/>
      <c r="C4" s="61"/>
      <c r="D4" s="61"/>
      <c r="E4" s="61"/>
    </row>
    <row r="5" spans="1:6" s="1" customFormat="1" x14ac:dyDescent="0.2">
      <c r="E5" s="18" t="s">
        <v>57</v>
      </c>
    </row>
    <row r="6" spans="1:6" s="1" customFormat="1" ht="38.25" x14ac:dyDescent="0.2">
      <c r="A6" s="23"/>
      <c r="B6" s="10" t="s">
        <v>30</v>
      </c>
      <c r="C6" s="10" t="s">
        <v>58</v>
      </c>
      <c r="D6" s="10" t="s">
        <v>33</v>
      </c>
      <c r="E6" s="10" t="s">
        <v>34</v>
      </c>
    </row>
    <row r="7" spans="1:6" s="1" customFormat="1" ht="15" x14ac:dyDescent="0.2">
      <c r="A7" s="19" t="s">
        <v>97</v>
      </c>
      <c r="B7" s="46">
        <v>141500</v>
      </c>
      <c r="C7" s="34"/>
      <c r="D7" s="46">
        <v>920576</v>
      </c>
      <c r="E7" s="46">
        <f>B7+D7</f>
        <v>1062076</v>
      </c>
      <c r="F7" s="57"/>
    </row>
    <row r="8" spans="1:6" s="1" customFormat="1" ht="30" x14ac:dyDescent="0.2">
      <c r="A8" s="27" t="s">
        <v>59</v>
      </c>
      <c r="B8" s="34"/>
      <c r="C8" s="34"/>
      <c r="D8" s="56" t="s">
        <v>114</v>
      </c>
      <c r="E8" s="56" t="s">
        <v>114</v>
      </c>
    </row>
    <row r="9" spans="1:6" s="1" customFormat="1" ht="15" x14ac:dyDescent="0.2">
      <c r="A9" s="27" t="s">
        <v>60</v>
      </c>
      <c r="B9" s="49" t="s">
        <v>32</v>
      </c>
      <c r="C9" s="49" t="s">
        <v>32</v>
      </c>
      <c r="D9" s="49"/>
      <c r="E9" s="49"/>
    </row>
    <row r="10" spans="1:6" s="1" customFormat="1" ht="15" x14ac:dyDescent="0.2">
      <c r="A10" s="19" t="s">
        <v>113</v>
      </c>
      <c r="B10" s="46">
        <v>141500</v>
      </c>
      <c r="C10" s="34"/>
      <c r="D10" s="46">
        <f>SUM(D7+D8)</f>
        <v>865408</v>
      </c>
      <c r="E10" s="46">
        <f>SUM(B10+D10)</f>
        <v>1006908</v>
      </c>
    </row>
    <row r="11" spans="1:6" s="1" customFormat="1" ht="15" x14ac:dyDescent="0.2">
      <c r="A11" s="23"/>
      <c r="B11" s="34"/>
      <c r="C11" s="34"/>
      <c r="D11" s="34"/>
      <c r="E11" s="34"/>
    </row>
    <row r="12" spans="1:6" s="1" customFormat="1" ht="14.25" x14ac:dyDescent="0.2">
      <c r="A12" s="19" t="s">
        <v>98</v>
      </c>
      <c r="B12" s="46">
        <v>141500</v>
      </c>
      <c r="C12" s="46"/>
      <c r="D12" s="46">
        <v>934295</v>
      </c>
      <c r="E12" s="46">
        <f>SUM(B12:D12)</f>
        <v>1075795</v>
      </c>
    </row>
    <row r="13" spans="1:6" s="1" customFormat="1" ht="30" x14ac:dyDescent="0.2">
      <c r="A13" s="27" t="s">
        <v>59</v>
      </c>
      <c r="B13" s="50" t="s">
        <v>32</v>
      </c>
      <c r="C13" s="50" t="s">
        <v>32</v>
      </c>
      <c r="D13" s="45" t="s">
        <v>100</v>
      </c>
      <c r="E13" s="45" t="s">
        <v>100</v>
      </c>
    </row>
    <row r="14" spans="1:6" s="1" customFormat="1" ht="15" x14ac:dyDescent="0.2">
      <c r="A14" s="27" t="s">
        <v>60</v>
      </c>
      <c r="B14" s="50" t="s">
        <v>32</v>
      </c>
      <c r="C14" s="50" t="s">
        <v>32</v>
      </c>
      <c r="D14" s="50" t="s">
        <v>95</v>
      </c>
      <c r="E14" s="50" t="s">
        <v>95</v>
      </c>
    </row>
    <row r="15" spans="1:6" s="1" customFormat="1" ht="28.5" x14ac:dyDescent="0.2">
      <c r="A15" s="19" t="s">
        <v>99</v>
      </c>
      <c r="B15" s="46">
        <v>141500</v>
      </c>
      <c r="C15" s="46" t="s">
        <v>32</v>
      </c>
      <c r="D15" s="46">
        <f>D12-13121-598</f>
        <v>920576</v>
      </c>
      <c r="E15" s="46">
        <f>SUM(B15:D15)</f>
        <v>1062076</v>
      </c>
    </row>
    <row r="16" spans="1:6" s="1" customFormat="1" ht="15" x14ac:dyDescent="0.2">
      <c r="A16" s="23"/>
      <c r="B16" s="23"/>
      <c r="C16" s="23"/>
      <c r="D16" s="23"/>
      <c r="E16" s="23"/>
    </row>
    <row r="17" spans="1:4" s="1" customFormat="1" x14ac:dyDescent="0.2">
      <c r="A17" s="20" t="s">
        <v>91</v>
      </c>
      <c r="D17" s="1" t="s">
        <v>92</v>
      </c>
    </row>
    <row r="18" spans="1:4" s="1" customFormat="1" ht="15.75" x14ac:dyDescent="0.25">
      <c r="A18" s="11" t="s">
        <v>53</v>
      </c>
      <c r="D18" s="17" t="s">
        <v>101</v>
      </c>
    </row>
    <row r="19" spans="1:4" s="1" customFormat="1" ht="15.75" x14ac:dyDescent="0.25">
      <c r="A19" s="11" t="s">
        <v>54</v>
      </c>
      <c r="D19" s="17" t="s">
        <v>55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31" workbookViewId="0">
      <selection activeCell="B18" sqref="B18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5" x14ac:dyDescent="0.2">
      <c r="A1" s="60" t="s">
        <v>115</v>
      </c>
      <c r="B1" s="61"/>
      <c r="C1" s="61"/>
    </row>
    <row r="2" spans="1:5" ht="48.75" customHeight="1" x14ac:dyDescent="0.2">
      <c r="A2" s="61"/>
      <c r="B2" s="61"/>
      <c r="C2" s="61"/>
    </row>
    <row r="3" spans="1:5" x14ac:dyDescent="0.2">
      <c r="C3" s="18" t="s">
        <v>57</v>
      </c>
    </row>
    <row r="4" spans="1:5" ht="71.25" x14ac:dyDescent="0.2">
      <c r="A4" s="23"/>
      <c r="B4" s="35" t="s">
        <v>61</v>
      </c>
      <c r="C4" s="36" t="s">
        <v>62</v>
      </c>
      <c r="E4" s="1"/>
    </row>
    <row r="5" spans="1:5" ht="15" x14ac:dyDescent="0.2">
      <c r="A5" s="62" t="s">
        <v>63</v>
      </c>
      <c r="B5" s="62"/>
      <c r="C5" s="23"/>
    </row>
    <row r="6" spans="1:5" ht="15" x14ac:dyDescent="0.2">
      <c r="A6" s="27" t="s">
        <v>64</v>
      </c>
      <c r="B6" s="37">
        <f>B7+B8+B9</f>
        <v>272853</v>
      </c>
      <c r="C6" s="37">
        <f>C7+C8+C9</f>
        <v>273233</v>
      </c>
    </row>
    <row r="7" spans="1:5" ht="15" x14ac:dyDescent="0.2">
      <c r="A7" s="27" t="s">
        <v>65</v>
      </c>
      <c r="B7" s="38">
        <v>49207</v>
      </c>
      <c r="C7" s="39">
        <v>204562</v>
      </c>
    </row>
    <row r="8" spans="1:5" ht="15" x14ac:dyDescent="0.2">
      <c r="A8" s="27" t="s">
        <v>66</v>
      </c>
      <c r="B8" s="38">
        <v>222651</v>
      </c>
      <c r="C8" s="39">
        <v>68599</v>
      </c>
    </row>
    <row r="9" spans="1:5" ht="15" x14ac:dyDescent="0.2">
      <c r="A9" s="27" t="s">
        <v>67</v>
      </c>
      <c r="B9" s="34">
        <v>995</v>
      </c>
      <c r="C9" s="39">
        <v>72</v>
      </c>
    </row>
    <row r="10" spans="1:5" ht="15" x14ac:dyDescent="0.2">
      <c r="A10" s="27" t="s">
        <v>68</v>
      </c>
      <c r="B10" s="41">
        <f>B11+B12+B13+B14+B16+B17</f>
        <v>228666</v>
      </c>
      <c r="C10" s="41">
        <f>C11+C12+C13+C14+C16+C17</f>
        <v>271721</v>
      </c>
    </row>
    <row r="11" spans="1:5" ht="15" x14ac:dyDescent="0.2">
      <c r="A11" s="27" t="s">
        <v>69</v>
      </c>
      <c r="B11" s="38">
        <v>50536</v>
      </c>
      <c r="C11" s="38">
        <v>33986</v>
      </c>
    </row>
    <row r="12" spans="1:5" ht="15" x14ac:dyDescent="0.2">
      <c r="A12" s="27" t="s">
        <v>70</v>
      </c>
      <c r="B12" s="38">
        <v>368</v>
      </c>
      <c r="C12" s="38">
        <v>8211</v>
      </c>
    </row>
    <row r="13" spans="1:5" ht="15" x14ac:dyDescent="0.2">
      <c r="A13" s="27" t="s">
        <v>71</v>
      </c>
      <c r="B13" s="38">
        <v>65259</v>
      </c>
      <c r="C13" s="38">
        <v>58351</v>
      </c>
    </row>
    <row r="14" spans="1:5" ht="15" x14ac:dyDescent="0.2">
      <c r="A14" s="27" t="s">
        <v>86</v>
      </c>
      <c r="B14" s="38">
        <v>52019</v>
      </c>
      <c r="C14" s="39">
        <v>112252</v>
      </c>
    </row>
    <row r="15" spans="1:5" ht="15" x14ac:dyDescent="0.2">
      <c r="A15" s="27" t="s">
        <v>72</v>
      </c>
      <c r="B15" s="34"/>
      <c r="C15" s="34"/>
    </row>
    <row r="16" spans="1:5" ht="15" x14ac:dyDescent="0.2">
      <c r="A16" s="27" t="s">
        <v>73</v>
      </c>
      <c r="B16" s="38">
        <v>53894</v>
      </c>
      <c r="C16" s="38">
        <v>47115</v>
      </c>
    </row>
    <row r="17" spans="1:3" ht="15" x14ac:dyDescent="0.2">
      <c r="A17" s="27" t="s">
        <v>74</v>
      </c>
      <c r="B17" s="38">
        <v>6590</v>
      </c>
      <c r="C17" s="38">
        <v>11806</v>
      </c>
    </row>
    <row r="18" spans="1:3" ht="30" x14ac:dyDescent="0.2">
      <c r="A18" s="40" t="s">
        <v>75</v>
      </c>
      <c r="B18" s="37">
        <f>B6-B10</f>
        <v>44187</v>
      </c>
      <c r="C18" s="37">
        <f>C6-C10</f>
        <v>1512</v>
      </c>
    </row>
    <row r="19" spans="1:3" ht="15" x14ac:dyDescent="0.2">
      <c r="A19" s="23"/>
      <c r="B19" s="34"/>
      <c r="C19" s="51"/>
    </row>
    <row r="20" spans="1:3" ht="15" x14ac:dyDescent="0.2">
      <c r="A20" s="62" t="s">
        <v>76</v>
      </c>
      <c r="B20" s="62"/>
      <c r="C20" s="23"/>
    </row>
    <row r="21" spans="1:3" ht="15" x14ac:dyDescent="0.2">
      <c r="A21" s="27" t="s">
        <v>64</v>
      </c>
      <c r="B21" s="41">
        <f>SUM(B22:B23)</f>
        <v>8915</v>
      </c>
      <c r="C21" s="41">
        <f>SUM(C22:C24)</f>
        <v>10000</v>
      </c>
    </row>
    <row r="22" spans="1:3" ht="15" x14ac:dyDescent="0.2">
      <c r="A22" s="27" t="s">
        <v>77</v>
      </c>
      <c r="B22" s="38">
        <v>6000</v>
      </c>
      <c r="C22" s="38"/>
    </row>
    <row r="23" spans="1:3" ht="15" x14ac:dyDescent="0.2">
      <c r="A23" s="27" t="s">
        <v>78</v>
      </c>
      <c r="B23" s="34">
        <v>2915</v>
      </c>
      <c r="C23" s="34"/>
    </row>
    <row r="24" spans="1:3" ht="15" x14ac:dyDescent="0.2">
      <c r="A24" s="27" t="s">
        <v>67</v>
      </c>
      <c r="B24" s="34"/>
      <c r="C24" s="38">
        <v>10000</v>
      </c>
    </row>
    <row r="25" spans="1:3" ht="15" x14ac:dyDescent="0.2">
      <c r="A25" s="27" t="s">
        <v>68</v>
      </c>
      <c r="B25" s="41">
        <f>B26+B27</f>
        <v>7500</v>
      </c>
      <c r="C25" s="41">
        <f>SUM(C26:C28)</f>
        <v>0</v>
      </c>
    </row>
    <row r="26" spans="1:3" ht="15" x14ac:dyDescent="0.2">
      <c r="A26" s="27" t="s">
        <v>79</v>
      </c>
      <c r="B26" s="38"/>
      <c r="C26" s="38"/>
    </row>
    <row r="27" spans="1:3" ht="15" x14ac:dyDescent="0.2">
      <c r="A27" s="27" t="s">
        <v>80</v>
      </c>
      <c r="B27" s="38">
        <v>7500</v>
      </c>
      <c r="C27" s="38"/>
    </row>
    <row r="28" spans="1:3" ht="30" x14ac:dyDescent="0.2">
      <c r="A28" s="40" t="s">
        <v>81</v>
      </c>
      <c r="B28" s="71" t="s">
        <v>120</v>
      </c>
      <c r="C28" s="71" t="s">
        <v>116</v>
      </c>
    </row>
    <row r="29" spans="1:3" ht="15" x14ac:dyDescent="0.2">
      <c r="A29" s="23"/>
      <c r="B29" s="23"/>
      <c r="C29" s="23"/>
    </row>
    <row r="30" spans="1:3" ht="15" x14ac:dyDescent="0.2">
      <c r="A30" s="62" t="s">
        <v>82</v>
      </c>
      <c r="B30" s="62"/>
      <c r="C30" s="23"/>
    </row>
    <row r="31" spans="1:3" ht="15" x14ac:dyDescent="0.2">
      <c r="A31" s="27" t="s">
        <v>64</v>
      </c>
      <c r="B31" s="70">
        <f>SUM(B32:B33)</f>
        <v>0</v>
      </c>
      <c r="C31" s="70">
        <f>SUM(C32:C33)</f>
        <v>17500</v>
      </c>
    </row>
    <row r="32" spans="1:3" ht="15" x14ac:dyDescent="0.2">
      <c r="A32" s="27" t="s">
        <v>83</v>
      </c>
      <c r="B32" s="23"/>
      <c r="C32" s="34">
        <v>7500</v>
      </c>
    </row>
    <row r="33" spans="1:3" ht="15" x14ac:dyDescent="0.2">
      <c r="A33" s="27" t="s">
        <v>117</v>
      </c>
      <c r="B33" s="23"/>
      <c r="C33" s="34">
        <v>10000</v>
      </c>
    </row>
    <row r="34" spans="1:3" ht="15" x14ac:dyDescent="0.2">
      <c r="A34" s="27" t="s">
        <v>68</v>
      </c>
      <c r="B34" s="37">
        <f>SUM(B35:B38)</f>
        <v>51015</v>
      </c>
      <c r="C34" s="37">
        <v>24500</v>
      </c>
    </row>
    <row r="35" spans="1:3" ht="15" x14ac:dyDescent="0.2">
      <c r="A35" s="27" t="s">
        <v>84</v>
      </c>
      <c r="B35" s="39">
        <v>27000</v>
      </c>
      <c r="C35" s="39">
        <v>24500</v>
      </c>
    </row>
    <row r="36" spans="1:3" ht="15" x14ac:dyDescent="0.2">
      <c r="A36" s="27" t="s">
        <v>96</v>
      </c>
      <c r="B36" s="39"/>
      <c r="C36" s="39"/>
    </row>
    <row r="37" spans="1:3" ht="15" x14ac:dyDescent="0.2">
      <c r="A37" s="27" t="s">
        <v>85</v>
      </c>
      <c r="B37" s="39">
        <v>24015</v>
      </c>
      <c r="C37" s="51"/>
    </row>
    <row r="38" spans="1:3" ht="15" x14ac:dyDescent="0.25">
      <c r="A38" s="42"/>
      <c r="B38" s="52"/>
      <c r="C38" s="52"/>
    </row>
    <row r="39" spans="1:3" ht="30" x14ac:dyDescent="0.2">
      <c r="A39" s="40" t="s">
        <v>87</v>
      </c>
      <c r="B39" s="53" t="s">
        <v>119</v>
      </c>
      <c r="C39" s="53" t="s">
        <v>118</v>
      </c>
    </row>
    <row r="40" spans="1:3" ht="15" x14ac:dyDescent="0.2">
      <c r="A40" s="23"/>
      <c r="B40" s="34"/>
      <c r="C40" s="34"/>
    </row>
    <row r="41" spans="1:3" ht="30" x14ac:dyDescent="0.2">
      <c r="A41" s="43" t="s">
        <v>88</v>
      </c>
      <c r="B41" s="53" t="s">
        <v>121</v>
      </c>
      <c r="C41" s="41">
        <v>4512</v>
      </c>
    </row>
    <row r="42" spans="1:3" ht="15" x14ac:dyDescent="0.2">
      <c r="A42" s="23"/>
      <c r="B42" s="34"/>
      <c r="C42" s="34"/>
    </row>
    <row r="43" spans="1:3" ht="15" x14ac:dyDescent="0.2">
      <c r="A43" s="44" t="s">
        <v>89</v>
      </c>
      <c r="B43" s="41">
        <v>5751</v>
      </c>
      <c r="C43" s="41">
        <v>3201</v>
      </c>
    </row>
    <row r="44" spans="1:3" ht="15" x14ac:dyDescent="0.2">
      <c r="A44" s="44" t="s">
        <v>90</v>
      </c>
      <c r="B44" s="41">
        <f>B43+B41</f>
        <v>338</v>
      </c>
      <c r="C44" s="41">
        <v>7713</v>
      </c>
    </row>
    <row r="45" spans="1:3" x14ac:dyDescent="0.2">
      <c r="A45" s="21"/>
    </row>
    <row r="46" spans="1:3" ht="15" x14ac:dyDescent="0.25">
      <c r="A46" s="22"/>
    </row>
    <row r="48" spans="1:3" x14ac:dyDescent="0.2">
      <c r="A48" t="s">
        <v>93</v>
      </c>
      <c r="C48" t="s">
        <v>94</v>
      </c>
    </row>
    <row r="49" spans="1:3" ht="15.75" x14ac:dyDescent="0.25">
      <c r="A49" s="11" t="s">
        <v>53</v>
      </c>
      <c r="C49" s="17" t="s">
        <v>101</v>
      </c>
    </row>
    <row r="50" spans="1:3" ht="15.75" x14ac:dyDescent="0.25">
      <c r="A50" s="11" t="s">
        <v>54</v>
      </c>
      <c r="C50" s="17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GL-BUH</cp:lastModifiedBy>
  <cp:lastPrinted>2017-07-25T06:04:12Z</cp:lastPrinted>
  <dcterms:created xsi:type="dcterms:W3CDTF">2014-07-29T06:41:28Z</dcterms:created>
  <dcterms:modified xsi:type="dcterms:W3CDTF">2017-10-23T09:50:58Z</dcterms:modified>
</cp:coreProperties>
</file>