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7980" firstSheet="1" activeTab="4"/>
  </bookViews>
  <sheets>
    <sheet name="7010" sheetId="27" r:id="rId1"/>
    <sheet name="Ф1" sheetId="73" r:id="rId2"/>
    <sheet name="Ф2" sheetId="74" r:id="rId3"/>
    <sheet name="Ф3" sheetId="75" r:id="rId4"/>
    <sheet name="Ф4" sheetId="76" r:id="rId5"/>
  </sheets>
  <externalReferences>
    <externalReference r:id="rId6"/>
  </externalReferences>
  <calcPr calcId="125725" iterateDelta="1E-4"/>
</workbook>
</file>

<file path=xl/calcChain.xml><?xml version="1.0" encoding="utf-8"?>
<calcChain xmlns="http://schemas.openxmlformats.org/spreadsheetml/2006/main">
  <c r="B47" i="73"/>
  <c r="B46"/>
  <c r="B37"/>
  <c r="B45"/>
  <c r="B25"/>
  <c r="B21" i="75"/>
  <c r="B42" s="1"/>
  <c r="B13"/>
  <c r="B10"/>
  <c r="B26" i="73" l="1"/>
  <c r="B26" i="76" l="1"/>
  <c r="G25"/>
  <c r="G24"/>
  <c r="F23"/>
  <c r="G23" s="1"/>
  <c r="G22"/>
  <c r="G21"/>
  <c r="F20"/>
  <c r="D18"/>
  <c r="G18" s="1"/>
  <c r="G16"/>
  <c r="G15"/>
  <c r="G14"/>
  <c r="F13"/>
  <c r="G13" s="1"/>
  <c r="G12"/>
  <c r="D11"/>
  <c r="G11" s="1"/>
  <c r="G9"/>
  <c r="B8"/>
  <c r="B10" s="1"/>
  <c r="B17" s="1"/>
  <c r="C11" i="74"/>
  <c r="C17" s="1"/>
  <c r="C19" s="1"/>
  <c r="C23" s="1"/>
  <c r="B11"/>
  <c r="B17" s="1"/>
  <c r="B19" s="1"/>
  <c r="B23" s="1"/>
  <c r="B49" i="73"/>
  <c r="F26" i="76" l="1"/>
  <c r="F8" s="1"/>
  <c r="F10" s="1"/>
  <c r="F17" s="1"/>
  <c r="D20"/>
  <c r="C49" i="73"/>
  <c r="D26" i="76" l="1"/>
  <c r="D8" s="1"/>
  <c r="D10" s="1"/>
  <c r="D17" s="1"/>
  <c r="G20"/>
  <c r="G26" s="1"/>
  <c r="G8" s="1"/>
  <c r="G10" s="1"/>
  <c r="G17" s="1"/>
</calcChain>
</file>

<file path=xl/sharedStrings.xml><?xml version="1.0" encoding="utf-8"?>
<sst xmlns="http://schemas.openxmlformats.org/spreadsheetml/2006/main" count="282" uniqueCount="165">
  <si>
    <t>Счет</t>
  </si>
  <si>
    <t>Дебет</t>
  </si>
  <si>
    <t>Кредит</t>
  </si>
  <si>
    <t>Алмател-сервис ТОО</t>
  </si>
  <si>
    <t>Выводимые данные:</t>
  </si>
  <si>
    <t>БУ (данные бухгалтерского учета)</t>
  </si>
  <si>
    <t>Анализ счета 7010 за 1 квартал 2020 г.</t>
  </si>
  <si>
    <t>Кор. Счет</t>
  </si>
  <si>
    <t>Статьи затрат</t>
  </si>
  <si>
    <t>Начальное сальдо</t>
  </si>
  <si>
    <t>&lt;...&gt;</t>
  </si>
  <si>
    <t>Оборот</t>
  </si>
  <si>
    <t>Конечное сальдо</t>
  </si>
  <si>
    <t>авиабилеты</t>
  </si>
  <si>
    <t>Амортизация ФА</t>
  </si>
  <si>
    <t>Аренда автотранспорта</t>
  </si>
  <si>
    <t>Аренда помещения</t>
  </si>
  <si>
    <t>ГСМ, списание</t>
  </si>
  <si>
    <t>Доступ на сайт</t>
  </si>
  <si>
    <t>Заправка картриджа</t>
  </si>
  <si>
    <t>Заработная плата</t>
  </si>
  <si>
    <t>коммунальные услуги</t>
  </si>
  <si>
    <t xml:space="preserve">Материалы. Канцтовары </t>
  </si>
  <si>
    <t xml:space="preserve">Материалы. Хозяйственные расходы  </t>
  </si>
  <si>
    <t>Медосмотр сотрудников</t>
  </si>
  <si>
    <t>обучение сотрудников</t>
  </si>
  <si>
    <t>Отчисления ОСМС</t>
  </si>
  <si>
    <t>производственные расходы</t>
  </si>
  <si>
    <t>расходы на проезд</t>
  </si>
  <si>
    <t>расходы на проживание</t>
  </si>
  <si>
    <t>Резерв  отпускных</t>
  </si>
  <si>
    <t>Ремонт прочие IV группа ОС</t>
  </si>
  <si>
    <t>Связь. Мобильная</t>
  </si>
  <si>
    <t>Социальные отчисления</t>
  </si>
  <si>
    <t>Социальный налог</t>
  </si>
  <si>
    <t>Страхование работников</t>
  </si>
  <si>
    <t>Услуги автовышки</t>
  </si>
  <si>
    <t>услуги по аренде авто</t>
  </si>
  <si>
    <t>Услуги по уборке помещений</t>
  </si>
  <si>
    <t>СС</t>
  </si>
  <si>
    <t>АУП</t>
  </si>
  <si>
    <t>Всего</t>
  </si>
  <si>
    <t>Сактыбаева С.С.</t>
  </si>
  <si>
    <t>ОТЧЕТ О ФИНАНСОВОМ ПОЛОЖЕНИИ</t>
  </si>
  <si>
    <t>по состоянию на 31.03. 2021 года.</t>
  </si>
  <si>
    <t>тыс.тенге</t>
  </si>
  <si>
    <t>31.03.2021год</t>
  </si>
  <si>
    <t>31.12.2020год</t>
  </si>
  <si>
    <t xml:space="preserve">АКТИВЫ </t>
  </si>
  <si>
    <t xml:space="preserve">Долгосрочные активы </t>
  </si>
  <si>
    <t xml:space="preserve">Основные средства </t>
  </si>
  <si>
    <t xml:space="preserve">Нематериальные активы </t>
  </si>
  <si>
    <t>Право пользования активом</t>
  </si>
  <si>
    <t>Инвестиции в недвижимость</t>
  </si>
  <si>
    <t xml:space="preserve">Прочие долгосрочные активы </t>
  </si>
  <si>
    <t xml:space="preserve">Итого долгосрочные активы </t>
  </si>
  <si>
    <t>Текущие активы</t>
  </si>
  <si>
    <t xml:space="preserve">Товарно-материальные запасы </t>
  </si>
  <si>
    <t>Краткосрочная торговая и прочая дебиторская задолженность</t>
  </si>
  <si>
    <t>Прочие финансовые активы текущие</t>
  </si>
  <si>
    <t>Предоплата по подоходному налогу</t>
  </si>
  <si>
    <t>Предоплата по прочим налогам и платежам</t>
  </si>
  <si>
    <t>Прочие текущие активы</t>
  </si>
  <si>
    <t xml:space="preserve">Денежные средства и их эквиваленты  </t>
  </si>
  <si>
    <t>Итого текущие активы</t>
  </si>
  <si>
    <t xml:space="preserve">Итого активы </t>
  </si>
  <si>
    <t xml:space="preserve">КАПИТАЛ И ОБЯЗАТЕЛЬСТВА </t>
  </si>
  <si>
    <t xml:space="preserve">Капитал </t>
  </si>
  <si>
    <t xml:space="preserve">Уставный капитал </t>
  </si>
  <si>
    <t>Резерв по переоценке основных средств и нематериальных активов</t>
  </si>
  <si>
    <t>Резерв курсовых разниц при пересчете из других валют</t>
  </si>
  <si>
    <t>Нераспределенная прибыль (непокрытый убыток)</t>
  </si>
  <si>
    <t>Итого капитал</t>
  </si>
  <si>
    <t>Долгосрочные обязательства по займам</t>
  </si>
  <si>
    <t>Обязательства по отсроченному подоходному налогу</t>
  </si>
  <si>
    <t>Прочая долгосрочная кредиторская задолжность</t>
  </si>
  <si>
    <t xml:space="preserve">Итого долгосрочные обязательства </t>
  </si>
  <si>
    <t>Текущие обязательства по займам</t>
  </si>
  <si>
    <t>Краткосрочные финансовые обязательства</t>
  </si>
  <si>
    <t xml:space="preserve">Краткосрочная торговая и прочая кредиторская задолженность </t>
  </si>
  <si>
    <t>Обязательства по подоходному налогу</t>
  </si>
  <si>
    <t>Обязательствапо налогам и  другим обязательным и добровольным платежам</t>
  </si>
  <si>
    <t>Краткосрочные оценочные обязательства</t>
  </si>
  <si>
    <t>Прочие текущие обязательства</t>
  </si>
  <si>
    <t>Итого текущие обязательства</t>
  </si>
  <si>
    <t xml:space="preserve">Итого обязательства </t>
  </si>
  <si>
    <t xml:space="preserve">Итого капитал и обязательства </t>
  </si>
  <si>
    <t>Балансовая стоимость акции,тенге</t>
  </si>
  <si>
    <t>Генеральный  директор</t>
  </si>
  <si>
    <t>Басин Д.Г.</t>
  </si>
  <si>
    <t xml:space="preserve">И.О.Главного бухгалтера </t>
  </si>
  <si>
    <t>АО "Алма Телекоммуникейшнс Казахстан"</t>
  </si>
  <si>
    <t xml:space="preserve">Консолидированная финансовая отчетность </t>
  </si>
  <si>
    <t>ОТЧЕТ О СОВОКУПНОМ ДОХОДЕ</t>
  </si>
  <si>
    <t>за  1 квартал  2021 года</t>
  </si>
  <si>
    <t>За отчетный период</t>
  </si>
  <si>
    <t>Предыдущий период</t>
  </si>
  <si>
    <t>Выручка  от реализации товаров (работ, услуг)</t>
  </si>
  <si>
    <t>Себестоимость реализованных товаров (работ, услуг)</t>
  </si>
  <si>
    <t>Валовая прибыль</t>
  </si>
  <si>
    <t xml:space="preserve">Расходы по реализации </t>
  </si>
  <si>
    <t xml:space="preserve">Общие и административные расходы </t>
  </si>
  <si>
    <t>Доходы от финансирования</t>
  </si>
  <si>
    <t>Расходы от финансирования</t>
  </si>
  <si>
    <t>Прибыль (убыток) до налогообложения</t>
  </si>
  <si>
    <t>Расходы по корпоративному подоходному налогу</t>
  </si>
  <si>
    <t>Прибыль (убыток) за отчетный период:</t>
  </si>
  <si>
    <t>Прочий совокупный доход:</t>
  </si>
  <si>
    <t>Курсовые разницы при пересчете показателей зарубежного подразделения из других валют</t>
  </si>
  <si>
    <t>Прочий совокупный доход, за отчетный период</t>
  </si>
  <si>
    <t>Итого суммарный совокупный доход (убыток) за отчетный период</t>
  </si>
  <si>
    <t>Прибыль(убыток) на акцию  (тенге)</t>
  </si>
  <si>
    <t>ОТЧЕТ О ДВИЖЕНИИ ДЕНЕЖНЫХ СРЕДСТВ(прямой метод)</t>
  </si>
  <si>
    <t>за 1 квартал 2021 года</t>
  </si>
  <si>
    <t>За 1 квартал 2020</t>
  </si>
  <si>
    <t>Движение денежных средств от операционной деятельности</t>
  </si>
  <si>
    <t>Поступление денежных средств, всего</t>
  </si>
  <si>
    <t>реализация работ, услуг</t>
  </si>
  <si>
    <t>прочие поступления</t>
  </si>
  <si>
    <t>Выбытие денежных средств, всего</t>
  </si>
  <si>
    <t>платежи поставщикам за товары и услуги</t>
  </si>
  <si>
    <t>выплаты по заработной плате</t>
  </si>
  <si>
    <t>выплаты вознаграждения по займам</t>
  </si>
  <si>
    <t>корпоративный подоходный налог</t>
  </si>
  <si>
    <t>другие платежи в бюджет</t>
  </si>
  <si>
    <t xml:space="preserve">прочие выплаты </t>
  </si>
  <si>
    <t xml:space="preserve">Чистая сумма денежных средств от операционной деятельности </t>
  </si>
  <si>
    <t xml:space="preserve">Движение денежных средств от инвестиционной деятельности </t>
  </si>
  <si>
    <t xml:space="preserve">поступления от продажи основных средств </t>
  </si>
  <si>
    <t>вознаграждения полученные по прочим займам</t>
  </si>
  <si>
    <t>приобретение основных средств</t>
  </si>
  <si>
    <t xml:space="preserve">приобретение нематериальных активов </t>
  </si>
  <si>
    <t xml:space="preserve">авансы, выплаченные за долгосрочные активы </t>
  </si>
  <si>
    <t>Чистое поступление денежных средств от инвестиционной деятельности</t>
  </si>
  <si>
    <t xml:space="preserve">Движение денежных средств от финансовой деятельности </t>
  </si>
  <si>
    <t xml:space="preserve">   получение  займов</t>
  </si>
  <si>
    <t>возврат прочих займов</t>
  </si>
  <si>
    <t>погашение займов</t>
  </si>
  <si>
    <t>выплата прочих займов</t>
  </si>
  <si>
    <t>выплата дивидендов</t>
  </si>
  <si>
    <t xml:space="preserve">Чистое поступление денежных средств от финансовой деятельности </t>
  </si>
  <si>
    <t xml:space="preserve">Чистое изменение денежных средств и их эквивалентов </t>
  </si>
  <si>
    <t xml:space="preserve">Влияние изменений обменного курса на сальдо денежных средств в иностранной валюте </t>
  </si>
  <si>
    <t xml:space="preserve">Денежные средства и их эквиваленты на начало периода </t>
  </si>
  <si>
    <t>Денежные средства и их эквиваленты на конец периода</t>
  </si>
  <si>
    <t>ОТЧЕТ ОБ ИЗМЕНЕНИЯХ В СОБСТВЕННОМ КАПИТАЛЕ ЗА ОТЧЕТНЫЙ ПЕРИОД</t>
  </si>
  <si>
    <t>за  31 марта 2020год.</t>
  </si>
  <si>
    <t>Уставный капитал</t>
  </si>
  <si>
    <t>Эмиссионный доход</t>
  </si>
  <si>
    <t>Нераспределенная прибыль</t>
  </si>
  <si>
    <t>Сальдо на 1 января отчетного года</t>
  </si>
  <si>
    <t>Корректировки прошлых периодов</t>
  </si>
  <si>
    <t>Пересчитанное сальдо на 1 января отчетного года</t>
  </si>
  <si>
    <t>Прибыль (убыток) за отчетный год</t>
  </si>
  <si>
    <t>Совокупный доход</t>
  </si>
  <si>
    <t>Амортизация переоценки основных средств на нераспределенный доход</t>
  </si>
  <si>
    <t>Дивиденды</t>
  </si>
  <si>
    <t>КПН, относящийся к прочему совокупному доходу</t>
  </si>
  <si>
    <t xml:space="preserve">Сальдо на 31 марта 2021  отчетного года </t>
  </si>
  <si>
    <t>Сальдо на 1 января предыдущего года</t>
  </si>
  <si>
    <t>Корректировка сальдо нераспределенной прибыли на начало периода</t>
  </si>
  <si>
    <t>Пересчитанное сальдо</t>
  </si>
  <si>
    <t>Сальдо на 31декабря 2020года</t>
  </si>
  <si>
    <t>авансы выданные</t>
  </si>
  <si>
    <t>Прочие доходы (расходы)</t>
  </si>
</sst>
</file>

<file path=xl/styles.xml><?xml version="1.0" encoding="utf-8"?>
<styleSheet xmlns="http://schemas.openxmlformats.org/spreadsheetml/2006/main">
  <numFmts count="3">
    <numFmt numFmtId="164" formatCode="_-* #,##0_р_._-;\-* #,##0_р_._-;_-* &quot;-&quot;_р_._-;_-@_-"/>
    <numFmt numFmtId="165" formatCode="_(* #,##0_);_(* \(#,##0\);_(* &quot;-&quot;_);_(@_)"/>
    <numFmt numFmtId="166" formatCode="#,##0_);\(#,##0\)"/>
  </numFmts>
  <fonts count="3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2" applyFont="1" applyAlignment="1">
      <alignment horizontal="left"/>
    </xf>
    <xf numFmtId="0" fontId="2" fillId="0" borderId="0" xfId="2"/>
    <xf numFmtId="0" fontId="4" fillId="0" borderId="0" xfId="2" applyFont="1" applyAlignment="1">
      <alignment horizontal="left"/>
    </xf>
    <xf numFmtId="0" fontId="2" fillId="0" borderId="0" xfId="2" applyAlignment="1">
      <alignment horizontal="left"/>
    </xf>
    <xf numFmtId="0" fontId="3" fillId="2" borderId="1" xfId="2" applyNumberFormat="1" applyFont="1" applyFill="1" applyBorder="1" applyAlignment="1">
      <alignment horizontal="left" vertical="center" wrapText="1"/>
    </xf>
    <xf numFmtId="1" fontId="7" fillId="3" borderId="1" xfId="2" applyNumberFormat="1" applyFont="1" applyFill="1" applyBorder="1" applyAlignment="1">
      <alignment horizontal="left" vertical="top"/>
    </xf>
    <xf numFmtId="0" fontId="7" fillId="3" borderId="1" xfId="2" applyNumberFormat="1" applyFont="1" applyFill="1" applyBorder="1" applyAlignment="1">
      <alignment horizontal="left" vertical="top" wrapText="1"/>
    </xf>
    <xf numFmtId="0" fontId="7" fillId="3" borderId="1" xfId="2" applyNumberFormat="1" applyFont="1" applyFill="1" applyBorder="1" applyAlignment="1">
      <alignment horizontal="right" vertical="top" wrapText="1"/>
    </xf>
    <xf numFmtId="0" fontId="8" fillId="4" borderId="1" xfId="2" applyNumberFormat="1" applyFont="1" applyFill="1" applyBorder="1" applyAlignment="1">
      <alignment horizontal="left" vertical="top" wrapText="1" indent="2"/>
    </xf>
    <xf numFmtId="0" fontId="8" fillId="4" borderId="1" xfId="2" applyNumberFormat="1" applyFont="1" applyFill="1" applyBorder="1" applyAlignment="1">
      <alignment horizontal="right" vertical="top" wrapText="1"/>
    </xf>
    <xf numFmtId="0" fontId="5" fillId="0" borderId="1" xfId="2" applyNumberFormat="1" applyFont="1" applyBorder="1" applyAlignment="1">
      <alignment horizontal="left" vertical="top" indent="4"/>
    </xf>
    <xf numFmtId="1" fontId="5" fillId="0" borderId="1" xfId="2" applyNumberFormat="1" applyFont="1" applyBorder="1" applyAlignment="1">
      <alignment horizontal="left" vertical="top"/>
    </xf>
    <xf numFmtId="0" fontId="5" fillId="0" borderId="1" xfId="2" applyNumberFormat="1" applyFont="1" applyBorder="1" applyAlignment="1">
      <alignment horizontal="right" vertical="top" wrapText="1"/>
    </xf>
    <xf numFmtId="4" fontId="5" fillId="0" borderId="1" xfId="2" applyNumberFormat="1" applyFont="1" applyBorder="1" applyAlignment="1">
      <alignment horizontal="right" vertical="top" wrapText="1"/>
    </xf>
    <xf numFmtId="0" fontId="8" fillId="4" borderId="1" xfId="2" applyNumberFormat="1" applyFont="1" applyFill="1" applyBorder="1" applyAlignment="1">
      <alignment horizontal="left" vertical="top"/>
    </xf>
    <xf numFmtId="4" fontId="8" fillId="4" borderId="1" xfId="2" applyNumberFormat="1" applyFont="1" applyFill="1" applyBorder="1" applyAlignment="1">
      <alignment horizontal="right" vertical="top" wrapText="1"/>
    </xf>
    <xf numFmtId="2" fontId="5" fillId="0" borderId="1" xfId="2" applyNumberFormat="1" applyFont="1" applyBorder="1" applyAlignment="1">
      <alignment horizontal="right" vertical="top" wrapText="1"/>
    </xf>
    <xf numFmtId="2" fontId="8" fillId="4" borderId="1" xfId="2" applyNumberFormat="1" applyFont="1" applyFill="1" applyBorder="1" applyAlignment="1">
      <alignment horizontal="right" vertical="top" wrapText="1"/>
    </xf>
    <xf numFmtId="2" fontId="6" fillId="0" borderId="1" xfId="2" applyNumberFormat="1" applyFont="1" applyBorder="1" applyAlignment="1">
      <alignment horizontal="right" vertical="top" wrapText="1"/>
    </xf>
    <xf numFmtId="2" fontId="9" fillId="4" borderId="1" xfId="2" applyNumberFormat="1" applyFont="1" applyFill="1" applyBorder="1" applyAlignment="1">
      <alignment horizontal="right" vertical="top" wrapText="1"/>
    </xf>
    <xf numFmtId="0" fontId="7" fillId="3" borderId="1" xfId="2" applyNumberFormat="1" applyFont="1" applyFill="1" applyBorder="1" applyAlignment="1">
      <alignment horizontal="left" vertical="top"/>
    </xf>
    <xf numFmtId="4" fontId="7" fillId="3" borderId="1" xfId="2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0" fillId="6" borderId="0" xfId="0" applyFont="1" applyFill="1" applyAlignment="1">
      <alignment horizontal="center"/>
    </xf>
    <xf numFmtId="0" fontId="11" fillId="0" borderId="0" xfId="0" applyFont="1"/>
    <xf numFmtId="0" fontId="11" fillId="6" borderId="0" xfId="0" applyFont="1" applyFill="1"/>
    <xf numFmtId="0" fontId="12" fillId="0" borderId="4" xfId="0" applyFont="1" applyBorder="1" applyAlignment="1">
      <alignment wrapText="1"/>
    </xf>
    <xf numFmtId="14" fontId="13" fillId="0" borderId="4" xfId="0" applyNumberFormat="1" applyFont="1" applyBorder="1" applyAlignment="1">
      <alignment horizontal="center" wrapText="1"/>
    </xf>
    <xf numFmtId="0" fontId="13" fillId="6" borderId="4" xfId="0" applyFont="1" applyFill="1" applyBorder="1" applyAlignment="1">
      <alignment horizontal="right" wrapText="1"/>
    </xf>
    <xf numFmtId="0" fontId="14" fillId="0" borderId="4" xfId="0" applyFont="1" applyBorder="1" applyAlignment="1">
      <alignment horizontal="center" wrapText="1"/>
    </xf>
    <xf numFmtId="0" fontId="15" fillId="6" borderId="4" xfId="0" applyFont="1" applyFill="1" applyBorder="1" applyAlignment="1">
      <alignment horizontal="right" wrapText="1"/>
    </xf>
    <xf numFmtId="0" fontId="13" fillId="0" borderId="4" xfId="0" applyFont="1" applyBorder="1" applyAlignment="1">
      <alignment wrapText="1"/>
    </xf>
    <xf numFmtId="0" fontId="14" fillId="0" borderId="4" xfId="0" applyFont="1" applyBorder="1" applyAlignment="1">
      <alignment horizontal="center"/>
    </xf>
    <xf numFmtId="165" fontId="14" fillId="6" borderId="4" xfId="0" applyNumberFormat="1" applyFont="1" applyFill="1" applyBorder="1" applyAlignment="1">
      <alignment horizontal="right" wrapText="1"/>
    </xf>
    <xf numFmtId="0" fontId="16" fillId="0" borderId="4" xfId="0" applyFont="1" applyBorder="1" applyAlignment="1">
      <alignment wrapText="1"/>
    </xf>
    <xf numFmtId="3" fontId="16" fillId="6" borderId="4" xfId="0" applyNumberFormat="1" applyFont="1" applyFill="1" applyBorder="1" applyAlignment="1">
      <alignment horizontal="right"/>
    </xf>
    <xf numFmtId="165" fontId="16" fillId="0" borderId="4" xfId="0" applyNumberFormat="1" applyFont="1" applyFill="1" applyBorder="1" applyAlignment="1">
      <alignment horizontal="right" wrapText="1"/>
    </xf>
    <xf numFmtId="0" fontId="16" fillId="6" borderId="4" xfId="0" applyFont="1" applyFill="1" applyBorder="1" applyAlignment="1">
      <alignment wrapText="1"/>
    </xf>
    <xf numFmtId="3" fontId="16" fillId="6" borderId="4" xfId="0" applyNumberFormat="1" applyFont="1" applyFill="1" applyBorder="1" applyAlignment="1">
      <alignment horizontal="right" wrapText="1"/>
    </xf>
    <xf numFmtId="0" fontId="13" fillId="6" borderId="4" xfId="0" applyFont="1" applyFill="1" applyBorder="1" applyAlignment="1">
      <alignment wrapText="1"/>
    </xf>
    <xf numFmtId="3" fontId="13" fillId="6" borderId="4" xfId="0" applyNumberFormat="1" applyFont="1" applyFill="1" applyBorder="1" applyAlignment="1">
      <alignment horizontal="right" wrapText="1"/>
    </xf>
    <xf numFmtId="3" fontId="14" fillId="6" borderId="4" xfId="0" applyNumberFormat="1" applyFont="1" applyFill="1" applyBorder="1" applyAlignment="1">
      <alignment horizontal="right"/>
    </xf>
    <xf numFmtId="165" fontId="14" fillId="0" borderId="4" xfId="0" applyNumberFormat="1" applyFont="1" applyFill="1" applyBorder="1" applyAlignment="1">
      <alignment horizontal="right" wrapText="1"/>
    </xf>
    <xf numFmtId="0" fontId="16" fillId="0" borderId="4" xfId="0" applyFont="1" applyFill="1" applyBorder="1" applyAlignment="1">
      <alignment wrapText="1"/>
    </xf>
    <xf numFmtId="165" fontId="16" fillId="6" borderId="4" xfId="0" applyNumberFormat="1" applyFont="1" applyFill="1" applyBorder="1" applyAlignment="1">
      <alignment horizontal="right" wrapText="1"/>
    </xf>
    <xf numFmtId="3" fontId="13" fillId="6" borderId="4" xfId="0" applyNumberFormat="1" applyFont="1" applyFill="1" applyBorder="1" applyAlignment="1">
      <alignment horizontal="right" vertical="center" wrapText="1"/>
    </xf>
    <xf numFmtId="165" fontId="13" fillId="6" borderId="4" xfId="0" applyNumberFormat="1" applyFont="1" applyFill="1" applyBorder="1" applyAlignment="1">
      <alignment horizontal="right" vertical="center" wrapText="1"/>
    </xf>
    <xf numFmtId="0" fontId="17" fillId="6" borderId="4" xfId="0" applyFont="1" applyFill="1" applyBorder="1" applyAlignment="1">
      <alignment vertical="center" wrapText="1"/>
    </xf>
    <xf numFmtId="3" fontId="17" fillId="6" borderId="4" xfId="0" applyNumberFormat="1" applyFont="1" applyFill="1" applyBorder="1" applyAlignment="1">
      <alignment horizontal="right" wrapText="1"/>
    </xf>
    <xf numFmtId="0" fontId="12" fillId="6" borderId="4" xfId="0" applyFont="1" applyFill="1" applyBorder="1" applyAlignment="1">
      <alignment wrapText="1"/>
    </xf>
    <xf numFmtId="3" fontId="14" fillId="6" borderId="4" xfId="0" applyNumberFormat="1" applyFont="1" applyFill="1" applyBorder="1" applyAlignment="1">
      <alignment horizontal="right" wrapText="1"/>
    </xf>
    <xf numFmtId="0" fontId="14" fillId="6" borderId="4" xfId="0" applyFont="1" applyFill="1" applyBorder="1" applyAlignment="1">
      <alignment horizontal="center" wrapText="1"/>
    </xf>
    <xf numFmtId="0" fontId="18" fillId="6" borderId="4" xfId="0" applyFont="1" applyFill="1" applyBorder="1" applyAlignment="1">
      <alignment wrapText="1"/>
    </xf>
    <xf numFmtId="3" fontId="16" fillId="0" borderId="4" xfId="0" applyNumberFormat="1" applyFont="1" applyFill="1" applyBorder="1" applyAlignment="1">
      <alignment horizontal="right" wrapText="1"/>
    </xf>
    <xf numFmtId="166" fontId="16" fillId="6" borderId="4" xfId="0" applyNumberFormat="1" applyFont="1" applyFill="1" applyBorder="1" applyAlignment="1">
      <alignment wrapText="1"/>
    </xf>
    <xf numFmtId="165" fontId="13" fillId="6" borderId="4" xfId="0" applyNumberFormat="1" applyFont="1" applyFill="1" applyBorder="1" applyAlignment="1">
      <alignment horizontal="right" wrapText="1"/>
    </xf>
    <xf numFmtId="0" fontId="17" fillId="6" borderId="4" xfId="0" applyFont="1" applyFill="1" applyBorder="1" applyAlignment="1">
      <alignment wrapText="1"/>
    </xf>
    <xf numFmtId="165" fontId="10" fillId="0" borderId="4" xfId="0" applyNumberFormat="1" applyFont="1" applyBorder="1"/>
    <xf numFmtId="0" fontId="19" fillId="6" borderId="0" xfId="0" applyFont="1" applyFill="1" applyBorder="1" applyAlignment="1">
      <alignment vertical="center" wrapText="1"/>
    </xf>
    <xf numFmtId="4" fontId="20" fillId="0" borderId="0" xfId="0" applyNumberFormat="1" applyFont="1" applyBorder="1"/>
    <xf numFmtId="4" fontId="11" fillId="6" borderId="0" xfId="0" applyNumberFormat="1" applyFont="1" applyFill="1" applyBorder="1"/>
    <xf numFmtId="165" fontId="20" fillId="0" borderId="0" xfId="0" applyNumberFormat="1" applyFont="1" applyBorder="1"/>
    <xf numFmtId="0" fontId="21" fillId="0" borderId="0" xfId="0" applyFont="1" applyFill="1" applyBorder="1" applyAlignment="1">
      <alignment wrapText="1"/>
    </xf>
    <xf numFmtId="0" fontId="10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0" fontId="13" fillId="6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wrapText="1" indent="1"/>
    </xf>
    <xf numFmtId="166" fontId="16" fillId="6" borderId="4" xfId="0" applyNumberFormat="1" applyFont="1" applyFill="1" applyBorder="1" applyAlignment="1">
      <alignment horizontal="right" wrapText="1" indent="1"/>
    </xf>
    <xf numFmtId="0" fontId="13" fillId="0" borderId="4" xfId="0" applyFont="1" applyBorder="1" applyAlignment="1">
      <alignment horizontal="left" wrapText="1" indent="1"/>
    </xf>
    <xf numFmtId="166" fontId="13" fillId="6" borderId="4" xfId="0" applyNumberFormat="1" applyFont="1" applyFill="1" applyBorder="1" applyAlignment="1">
      <alignment horizontal="right" wrapText="1" indent="1"/>
    </xf>
    <xf numFmtId="166" fontId="16" fillId="6" borderId="4" xfId="0" applyNumberFormat="1" applyFont="1" applyFill="1" applyBorder="1" applyAlignment="1">
      <alignment horizontal="right" wrapText="1"/>
    </xf>
    <xf numFmtId="166" fontId="13" fillId="6" borderId="4" xfId="0" applyNumberFormat="1" applyFont="1" applyFill="1" applyBorder="1" applyAlignment="1">
      <alignment horizontal="left" wrapText="1" indent="1"/>
    </xf>
    <xf numFmtId="166" fontId="13" fillId="6" borderId="4" xfId="0" applyNumberFormat="1" applyFont="1" applyFill="1" applyBorder="1" applyAlignment="1">
      <alignment wrapText="1"/>
    </xf>
    <xf numFmtId="4" fontId="13" fillId="6" borderId="4" xfId="0" applyNumberFormat="1" applyFont="1" applyFill="1" applyBorder="1" applyAlignment="1">
      <alignment horizontal="right" wrapText="1" indent="1"/>
    </xf>
    <xf numFmtId="4" fontId="24" fillId="0" borderId="5" xfId="0" applyNumberFormat="1" applyFont="1" applyBorder="1" applyAlignment="1">
      <alignment horizontal="right"/>
    </xf>
    <xf numFmtId="0" fontId="27" fillId="0" borderId="0" xfId="0" applyFont="1"/>
    <xf numFmtId="0" fontId="26" fillId="0" borderId="0" xfId="0" applyFont="1" applyAlignment="1"/>
    <xf numFmtId="0" fontId="26" fillId="0" borderId="0" xfId="0" applyFont="1" applyAlignment="1">
      <alignment horizontal="center"/>
    </xf>
    <xf numFmtId="0" fontId="16" fillId="6" borderId="4" xfId="0" applyFont="1" applyFill="1" applyBorder="1" applyAlignment="1">
      <alignment horizontal="center" vertical="top" wrapText="1"/>
    </xf>
    <xf numFmtId="0" fontId="13" fillId="5" borderId="4" xfId="0" applyFont="1" applyFill="1" applyBorder="1" applyAlignment="1">
      <alignment horizontal="left" wrapText="1" indent="1"/>
    </xf>
    <xf numFmtId="166" fontId="13" fillId="0" borderId="4" xfId="0" applyNumberFormat="1" applyFont="1" applyFill="1" applyBorder="1" applyAlignment="1">
      <alignment horizontal="right"/>
    </xf>
    <xf numFmtId="166" fontId="13" fillId="6" borderId="4" xfId="0" applyNumberFormat="1" applyFont="1" applyFill="1" applyBorder="1" applyAlignment="1">
      <alignment horizontal="right"/>
    </xf>
    <xf numFmtId="0" fontId="16" fillId="5" borderId="4" xfId="0" applyFont="1" applyFill="1" applyBorder="1" applyAlignment="1">
      <alignment horizontal="left" wrapText="1" indent="1"/>
    </xf>
    <xf numFmtId="166" fontId="16" fillId="0" borderId="4" xfId="0" applyNumberFormat="1" applyFont="1" applyFill="1" applyBorder="1" applyAlignment="1">
      <alignment horizontal="right" wrapText="1"/>
    </xf>
    <xf numFmtId="0" fontId="13" fillId="7" borderId="4" xfId="0" applyFont="1" applyFill="1" applyBorder="1" applyAlignment="1">
      <alignment horizontal="left" wrapText="1" indent="1"/>
    </xf>
    <xf numFmtId="0" fontId="28" fillId="5" borderId="4" xfId="0" applyFont="1" applyFill="1" applyBorder="1" applyAlignment="1">
      <alignment wrapText="1"/>
    </xf>
    <xf numFmtId="166" fontId="16" fillId="0" borderId="4" xfId="0" applyNumberFormat="1" applyFont="1" applyFill="1" applyBorder="1" applyAlignment="1">
      <alignment horizontal="right"/>
    </xf>
    <xf numFmtId="166" fontId="16" fillId="6" borderId="4" xfId="0" applyNumberFormat="1" applyFont="1" applyFill="1" applyBorder="1" applyAlignment="1">
      <alignment horizontal="right"/>
    </xf>
    <xf numFmtId="166" fontId="13" fillId="0" borderId="4" xfId="0" applyNumberFormat="1" applyFont="1" applyFill="1" applyBorder="1" applyAlignment="1">
      <alignment horizontal="right" wrapText="1"/>
    </xf>
    <xf numFmtId="0" fontId="16" fillId="5" borderId="4" xfId="0" applyFont="1" applyFill="1" applyBorder="1" applyAlignment="1">
      <alignment wrapText="1"/>
    </xf>
    <xf numFmtId="166" fontId="23" fillId="0" borderId="0" xfId="0" applyNumberFormat="1" applyFont="1"/>
    <xf numFmtId="166" fontId="27" fillId="0" borderId="0" xfId="0" applyNumberFormat="1" applyFont="1"/>
    <xf numFmtId="166" fontId="0" fillId="0" borderId="0" xfId="0" applyNumberFormat="1"/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26" fillId="0" borderId="4" xfId="0" applyFont="1" applyBorder="1" applyAlignment="1">
      <alignment horizontal="justify" vertical="top" wrapText="1"/>
    </xf>
    <xf numFmtId="0" fontId="26" fillId="0" borderId="4" xfId="0" applyFont="1" applyBorder="1" applyAlignment="1">
      <alignment horizontal="center" vertical="center" wrapText="1"/>
    </xf>
    <xf numFmtId="0" fontId="26" fillId="8" borderId="4" xfId="0" applyFont="1" applyFill="1" applyBorder="1" applyAlignment="1">
      <alignment horizontal="justify" vertical="top" wrapText="1"/>
    </xf>
    <xf numFmtId="166" fontId="26" fillId="8" borderId="4" xfId="0" applyNumberFormat="1" applyFont="1" applyFill="1" applyBorder="1" applyAlignment="1">
      <alignment horizontal="right" wrapText="1"/>
    </xf>
    <xf numFmtId="0" fontId="25" fillId="8" borderId="4" xfId="0" applyFont="1" applyFill="1" applyBorder="1" applyAlignment="1">
      <alignment horizontal="justify" vertical="top" wrapText="1"/>
    </xf>
    <xf numFmtId="166" fontId="16" fillId="8" borderId="4" xfId="0" applyNumberFormat="1" applyFont="1" applyFill="1" applyBorder="1" applyAlignment="1">
      <alignment horizontal="right" vertical="top" wrapText="1"/>
    </xf>
    <xf numFmtId="166" fontId="25" fillId="8" borderId="4" xfId="0" applyNumberFormat="1" applyFont="1" applyFill="1" applyBorder="1" applyAlignment="1">
      <alignment horizontal="right" wrapText="1"/>
    </xf>
    <xf numFmtId="0" fontId="26" fillId="6" borderId="4" xfId="0" applyFont="1" applyFill="1" applyBorder="1" applyAlignment="1">
      <alignment horizontal="justify" vertical="top" wrapText="1"/>
    </xf>
    <xf numFmtId="166" fontId="26" fillId="6" borderId="4" xfId="0" applyNumberFormat="1" applyFont="1" applyFill="1" applyBorder="1" applyAlignment="1">
      <alignment horizontal="right" wrapText="1"/>
    </xf>
    <xf numFmtId="0" fontId="25" fillId="6" borderId="4" xfId="0" applyFont="1" applyFill="1" applyBorder="1" applyAlignment="1">
      <alignment horizontal="justify" vertical="top" wrapText="1"/>
    </xf>
    <xf numFmtId="166" fontId="25" fillId="6" borderId="4" xfId="0" applyNumberFormat="1" applyFont="1" applyFill="1" applyBorder="1" applyAlignment="1">
      <alignment horizontal="right" wrapText="1"/>
    </xf>
    <xf numFmtId="166" fontId="16" fillId="6" borderId="4" xfId="0" applyNumberFormat="1" applyFont="1" applyFill="1" applyBorder="1" applyAlignment="1">
      <alignment horizontal="right" vertical="top" wrapText="1"/>
    </xf>
    <xf numFmtId="0" fontId="26" fillId="6" borderId="0" xfId="0" applyFont="1" applyFill="1" applyBorder="1" applyAlignment="1">
      <alignment horizontal="justify" vertical="top" wrapText="1"/>
    </xf>
    <xf numFmtId="166" fontId="26" fillId="6" borderId="0" xfId="0" applyNumberFormat="1" applyFont="1" applyFill="1" applyBorder="1" applyAlignment="1">
      <alignment horizontal="right" wrapText="1"/>
    </xf>
    <xf numFmtId="0" fontId="29" fillId="6" borderId="0" xfId="0" applyFont="1" applyFill="1" applyBorder="1" applyAlignment="1">
      <alignment horizontal="justify" vertical="top" wrapText="1"/>
    </xf>
    <xf numFmtId="166" fontId="29" fillId="6" borderId="0" xfId="0" applyNumberFormat="1" applyFont="1" applyFill="1" applyBorder="1" applyAlignment="1">
      <alignment horizontal="right" wrapText="1"/>
    </xf>
    <xf numFmtId="0" fontId="0" fillId="0" borderId="0" xfId="0" applyBorder="1"/>
    <xf numFmtId="3" fontId="0" fillId="0" borderId="0" xfId="0" applyNumberFormat="1"/>
    <xf numFmtId="0" fontId="3" fillId="2" borderId="2" xfId="2" applyNumberFormat="1" applyFont="1" applyFill="1" applyBorder="1" applyAlignment="1">
      <alignment horizontal="center" vertical="center" wrapText="1"/>
    </xf>
    <xf numFmtId="0" fontId="3" fillId="2" borderId="3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0" fillId="0" borderId="0" xfId="0" applyBorder="1" applyAlignment="1">
      <alignment horizontal="center"/>
    </xf>
  </cellXfs>
  <cellStyles count="5">
    <cellStyle name="Normal 2 4" xfId="1"/>
    <cellStyle name="Обычный" xfId="0" builtinId="0"/>
    <cellStyle name="Обычный 2" xfId="3"/>
    <cellStyle name="Обычный_анализы счетов" xfId="2"/>
    <cellStyle name="Финансовый [0]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54;%20&#1079;&#1072;%20%201%20&#1082;&#1074;%202021&#1075;&#1086;&#1076;&#1072;%20&#1040;&#1054;%20&#1040;&#1083;&#1084;&#1072;%20&#1058;&#1077;&#1083;&#1077;&#1082;&#1086;&#1084;&#1084;&#1091;&#1085;&#1080;&#1082;&#1077;&#1081;&#1096;&#1077;&#1085;&#1089;%20&#1050;&#1072;&#1079;&#1072;&#1093;&#1089;&#1090;&#1072;&#10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 "/>
      <sheetName val="Ф2"/>
      <sheetName val="ФЗ"/>
      <sheetName val="Ф4"/>
      <sheetName val="ОСВ ТОО"/>
      <sheetName val="ОСВ АО"/>
      <sheetName val="эллиминация"/>
      <sheetName val="1220-3320-20"/>
      <sheetName val="1000 АО"/>
      <sheetName val="1000ТОО"/>
      <sheetName val="Лист1"/>
      <sheetName val="ОС"/>
      <sheetName val="ОСВ2400"/>
      <sheetName val="5620 НИ кор-ка"/>
      <sheetName val="НМА"/>
      <sheetName val="ОСВ НМА"/>
      <sheetName val="Лист8"/>
      <sheetName val="Лист9"/>
      <sheetName val="Лист2"/>
    </sheetNames>
    <sheetDataSet>
      <sheetData sheetId="0">
        <row r="33">
          <cell r="B33">
            <v>31206.138170000002</v>
          </cell>
          <cell r="C33">
            <v>47155.882429999998</v>
          </cell>
        </row>
      </sheetData>
      <sheetData sheetId="1">
        <row r="24">
          <cell r="B24">
            <v>90803</v>
          </cell>
        </row>
      </sheetData>
      <sheetData sheetId="2"/>
      <sheetData sheetId="3">
        <row r="10">
          <cell r="F10">
            <v>47155.882429999998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opLeftCell="G1" workbookViewId="0">
      <selection activeCell="U1" sqref="U1:AC1048576"/>
    </sheetView>
  </sheetViews>
  <sheetFormatPr defaultRowHeight="15"/>
  <cols>
    <col min="1" max="1" width="20.5703125" customWidth="1"/>
    <col min="2" max="2" width="24.140625" customWidth="1"/>
    <col min="3" max="3" width="12.7109375" customWidth="1"/>
    <col min="4" max="4" width="16.140625" customWidth="1"/>
  </cols>
  <sheetData>
    <row r="1" spans="1:4">
      <c r="A1" s="1" t="s">
        <v>3</v>
      </c>
      <c r="B1" s="2"/>
      <c r="C1" s="2"/>
      <c r="D1" s="2"/>
    </row>
    <row r="2" spans="1:4" ht="15.75">
      <c r="A2" s="3" t="s">
        <v>6</v>
      </c>
      <c r="B2" s="2"/>
      <c r="C2" s="2"/>
      <c r="D2" s="2"/>
    </row>
    <row r="3" spans="1:4">
      <c r="A3" s="4" t="s">
        <v>4</v>
      </c>
      <c r="B3" s="4" t="s">
        <v>5</v>
      </c>
      <c r="C3" s="2"/>
      <c r="D3" s="2"/>
    </row>
    <row r="4" spans="1:4">
      <c r="A4" s="5" t="s">
        <v>0</v>
      </c>
      <c r="B4" s="116" t="s">
        <v>7</v>
      </c>
      <c r="C4" s="116" t="s">
        <v>1</v>
      </c>
      <c r="D4" s="116" t="s">
        <v>2</v>
      </c>
    </row>
    <row r="5" spans="1:4">
      <c r="A5" s="5" t="s">
        <v>8</v>
      </c>
      <c r="B5" s="117"/>
      <c r="C5" s="117"/>
      <c r="D5" s="117"/>
    </row>
    <row r="6" spans="1:4">
      <c r="A6" s="6">
        <v>7010</v>
      </c>
      <c r="B6" s="7" t="s">
        <v>9</v>
      </c>
      <c r="C6" s="8"/>
      <c r="D6" s="8"/>
    </row>
    <row r="7" spans="1:4">
      <c r="A7" s="9" t="s">
        <v>10</v>
      </c>
      <c r="B7" s="9" t="s">
        <v>9</v>
      </c>
      <c r="C7" s="10"/>
      <c r="D7" s="10"/>
    </row>
    <row r="8" spans="1:4">
      <c r="A8" s="11"/>
      <c r="B8" s="12">
        <v>5700</v>
      </c>
      <c r="C8" s="13"/>
      <c r="D8" s="14">
        <v>461325229.23000002</v>
      </c>
    </row>
    <row r="9" spans="1:4">
      <c r="A9" s="15"/>
      <c r="B9" s="9" t="s">
        <v>11</v>
      </c>
      <c r="C9" s="10"/>
      <c r="D9" s="16">
        <v>461325229.23000002</v>
      </c>
    </row>
    <row r="10" spans="1:4">
      <c r="A10" s="15"/>
      <c r="B10" s="9" t="s">
        <v>12</v>
      </c>
      <c r="C10" s="10"/>
      <c r="D10" s="10"/>
    </row>
    <row r="11" spans="1:4">
      <c r="A11" s="9" t="s">
        <v>13</v>
      </c>
      <c r="B11" s="9" t="s">
        <v>9</v>
      </c>
      <c r="C11" s="10"/>
      <c r="D11" s="10"/>
    </row>
    <row r="12" spans="1:4">
      <c r="A12" s="11"/>
      <c r="B12" s="12">
        <v>8100</v>
      </c>
      <c r="C12" s="17">
        <v>892.86</v>
      </c>
      <c r="D12" s="13"/>
    </row>
    <row r="13" spans="1:4">
      <c r="A13" s="15"/>
      <c r="B13" s="9" t="s">
        <v>11</v>
      </c>
      <c r="C13" s="18">
        <v>892.86</v>
      </c>
      <c r="D13" s="10"/>
    </row>
    <row r="14" spans="1:4">
      <c r="A14" s="15"/>
      <c r="B14" s="9" t="s">
        <v>12</v>
      </c>
      <c r="C14" s="10"/>
      <c r="D14" s="10"/>
    </row>
    <row r="15" spans="1:4">
      <c r="A15" s="9" t="s">
        <v>14</v>
      </c>
      <c r="B15" s="9" t="s">
        <v>9</v>
      </c>
      <c r="C15" s="10"/>
      <c r="D15" s="10"/>
    </row>
    <row r="16" spans="1:4">
      <c r="A16" s="11"/>
      <c r="B16" s="12">
        <v>8100</v>
      </c>
      <c r="C16" s="14">
        <v>1394444.54</v>
      </c>
      <c r="D16" s="13"/>
    </row>
    <row r="17" spans="1:10">
      <c r="A17" s="15"/>
      <c r="B17" s="9" t="s">
        <v>11</v>
      </c>
      <c r="C17" s="16">
        <v>1394444.54</v>
      </c>
      <c r="D17" s="10"/>
    </row>
    <row r="18" spans="1:10">
      <c r="A18" s="15"/>
      <c r="B18" s="9" t="s">
        <v>12</v>
      </c>
      <c r="C18" s="10"/>
      <c r="D18" s="10"/>
    </row>
    <row r="19" spans="1:10" ht="24">
      <c r="A19" s="9" t="s">
        <v>15</v>
      </c>
      <c r="B19" s="9" t="s">
        <v>9</v>
      </c>
      <c r="C19" s="10"/>
      <c r="D19" s="10"/>
      <c r="J19" t="s">
        <v>39</v>
      </c>
    </row>
    <row r="20" spans="1:10">
      <c r="A20" s="11"/>
      <c r="B20" s="12">
        <v>8100</v>
      </c>
      <c r="C20" s="14">
        <v>499107.16</v>
      </c>
      <c r="D20" s="13"/>
    </row>
    <row r="21" spans="1:10">
      <c r="A21" s="15"/>
      <c r="B21" s="9" t="s">
        <v>11</v>
      </c>
      <c r="C21" s="16">
        <v>499107.16</v>
      </c>
      <c r="D21" s="10"/>
    </row>
    <row r="22" spans="1:10">
      <c r="A22" s="15"/>
      <c r="B22" s="9" t="s">
        <v>12</v>
      </c>
      <c r="C22" s="10"/>
      <c r="D22" s="10"/>
    </row>
    <row r="23" spans="1:10">
      <c r="A23" s="9" t="s">
        <v>16</v>
      </c>
      <c r="B23" s="9" t="s">
        <v>9</v>
      </c>
      <c r="C23" s="10"/>
      <c r="D23" s="10"/>
    </row>
    <row r="24" spans="1:10">
      <c r="A24" s="11"/>
      <c r="B24" s="12">
        <v>8100</v>
      </c>
      <c r="C24" s="14">
        <v>1843707.26</v>
      </c>
      <c r="D24" s="13"/>
    </row>
    <row r="25" spans="1:10">
      <c r="A25" s="15"/>
      <c r="B25" s="9" t="s">
        <v>11</v>
      </c>
      <c r="C25" s="16">
        <v>1843707.26</v>
      </c>
      <c r="D25" s="10"/>
    </row>
    <row r="26" spans="1:10">
      <c r="A26" s="15"/>
      <c r="B26" s="9" t="s">
        <v>12</v>
      </c>
      <c r="C26" s="10"/>
      <c r="D26" s="10"/>
    </row>
    <row r="27" spans="1:10">
      <c r="A27" s="9" t="s">
        <v>17</v>
      </c>
      <c r="B27" s="9" t="s">
        <v>9</v>
      </c>
      <c r="C27" s="10"/>
      <c r="D27" s="10"/>
    </row>
    <row r="28" spans="1:10">
      <c r="A28" s="11"/>
      <c r="B28" s="12">
        <v>8100</v>
      </c>
      <c r="C28" s="14">
        <v>13245805.07</v>
      </c>
      <c r="D28" s="13"/>
    </row>
    <row r="29" spans="1:10">
      <c r="A29" s="15"/>
      <c r="B29" s="9" t="s">
        <v>11</v>
      </c>
      <c r="C29" s="16">
        <v>13245805.07</v>
      </c>
      <c r="D29" s="10"/>
    </row>
    <row r="30" spans="1:10">
      <c r="A30" s="15"/>
      <c r="B30" s="9" t="s">
        <v>12</v>
      </c>
      <c r="C30" s="10"/>
      <c r="D30" s="10"/>
      <c r="J30" t="s">
        <v>39</v>
      </c>
    </row>
    <row r="31" spans="1:10">
      <c r="A31" s="9" t="s">
        <v>18</v>
      </c>
      <c r="B31" s="9" t="s">
        <v>9</v>
      </c>
      <c r="C31" s="10"/>
      <c r="D31" s="10"/>
    </row>
    <row r="32" spans="1:10">
      <c r="A32" s="11"/>
      <c r="B32" s="12">
        <v>8100</v>
      </c>
      <c r="C32" s="14">
        <v>30171.43</v>
      </c>
      <c r="D32" s="13"/>
    </row>
    <row r="33" spans="1:4">
      <c r="A33" s="15"/>
      <c r="B33" s="9" t="s">
        <v>11</v>
      </c>
      <c r="C33" s="16">
        <v>30171.43</v>
      </c>
      <c r="D33" s="10"/>
    </row>
    <row r="34" spans="1:4">
      <c r="A34" s="15"/>
      <c r="B34" s="9" t="s">
        <v>12</v>
      </c>
      <c r="C34" s="10"/>
      <c r="D34" s="10"/>
    </row>
    <row r="35" spans="1:4" ht="24">
      <c r="A35" s="9" t="s">
        <v>19</v>
      </c>
      <c r="B35" s="9" t="s">
        <v>9</v>
      </c>
      <c r="C35" s="10"/>
      <c r="D35" s="10"/>
    </row>
    <row r="36" spans="1:4">
      <c r="A36" s="11"/>
      <c r="B36" s="12">
        <v>8100</v>
      </c>
      <c r="C36" s="14">
        <v>15285.71</v>
      </c>
      <c r="D36" s="13"/>
    </row>
    <row r="37" spans="1:4">
      <c r="A37" s="15"/>
      <c r="B37" s="9" t="s">
        <v>11</v>
      </c>
      <c r="C37" s="16">
        <v>15285.71</v>
      </c>
      <c r="D37" s="10"/>
    </row>
    <row r="38" spans="1:4">
      <c r="A38" s="15"/>
      <c r="B38" s="9" t="s">
        <v>12</v>
      </c>
      <c r="C38" s="10"/>
      <c r="D38" s="10"/>
    </row>
    <row r="39" spans="1:4">
      <c r="A39" s="9" t="s">
        <v>20</v>
      </c>
      <c r="B39" s="9" t="s">
        <v>9</v>
      </c>
      <c r="C39" s="10"/>
      <c r="D39" s="10"/>
    </row>
    <row r="40" spans="1:4">
      <c r="A40" s="11"/>
      <c r="B40" s="12">
        <v>8100</v>
      </c>
      <c r="C40" s="14">
        <v>348269657.20999998</v>
      </c>
      <c r="D40" s="13"/>
    </row>
    <row r="41" spans="1:4">
      <c r="A41" s="15"/>
      <c r="B41" s="9" t="s">
        <v>11</v>
      </c>
      <c r="C41" s="16">
        <v>348269657.20999998</v>
      </c>
      <c r="D41" s="10"/>
    </row>
    <row r="42" spans="1:4">
      <c r="A42" s="15"/>
      <c r="B42" s="9" t="s">
        <v>12</v>
      </c>
      <c r="C42" s="10"/>
      <c r="D42" s="10"/>
    </row>
    <row r="43" spans="1:4" ht="24">
      <c r="A43" s="9" t="s">
        <v>21</v>
      </c>
      <c r="B43" s="9" t="s">
        <v>9</v>
      </c>
      <c r="C43" s="10"/>
      <c r="D43" s="10"/>
    </row>
    <row r="44" spans="1:4">
      <c r="A44" s="11"/>
      <c r="B44" s="12">
        <v>8100</v>
      </c>
      <c r="C44" s="14">
        <v>224519.08</v>
      </c>
      <c r="D44" s="13"/>
    </row>
    <row r="45" spans="1:4">
      <c r="A45" s="15"/>
      <c r="B45" s="9" t="s">
        <v>11</v>
      </c>
      <c r="C45" s="16">
        <v>224519.08</v>
      </c>
      <c r="D45" s="10"/>
    </row>
    <row r="46" spans="1:4">
      <c r="A46" s="15"/>
      <c r="B46" s="9" t="s">
        <v>12</v>
      </c>
      <c r="C46" s="10"/>
      <c r="D46" s="10"/>
    </row>
    <row r="47" spans="1:4" ht="24">
      <c r="A47" s="9" t="s">
        <v>22</v>
      </c>
      <c r="B47" s="9" t="s">
        <v>9</v>
      </c>
      <c r="C47" s="10"/>
      <c r="D47" s="10"/>
    </row>
    <row r="48" spans="1:4">
      <c r="A48" s="11"/>
      <c r="B48" s="12">
        <v>8100</v>
      </c>
      <c r="C48" s="14">
        <v>561450.97</v>
      </c>
      <c r="D48" s="13"/>
    </row>
    <row r="49" spans="1:10">
      <c r="A49" s="15"/>
      <c r="B49" s="9" t="s">
        <v>11</v>
      </c>
      <c r="C49" s="16">
        <v>561450.97</v>
      </c>
      <c r="D49" s="10"/>
    </row>
    <row r="50" spans="1:10">
      <c r="A50" s="15"/>
      <c r="B50" s="9" t="s">
        <v>12</v>
      </c>
      <c r="C50" s="10"/>
      <c r="D50" s="10"/>
    </row>
    <row r="51" spans="1:10" ht="36">
      <c r="A51" s="9" t="s">
        <v>23</v>
      </c>
      <c r="B51" s="9" t="s">
        <v>9</v>
      </c>
      <c r="C51" s="10"/>
      <c r="D51" s="10"/>
    </row>
    <row r="52" spans="1:10">
      <c r="A52" s="11"/>
      <c r="B52" s="12">
        <v>8100</v>
      </c>
      <c r="C52" s="14">
        <v>79994.92</v>
      </c>
      <c r="D52" s="13"/>
    </row>
    <row r="53" spans="1:10">
      <c r="A53" s="15"/>
      <c r="B53" s="9" t="s">
        <v>11</v>
      </c>
      <c r="C53" s="16">
        <v>79994.92</v>
      </c>
      <c r="D53" s="10"/>
    </row>
    <row r="54" spans="1:10">
      <c r="A54" s="15"/>
      <c r="B54" s="9" t="s">
        <v>12</v>
      </c>
      <c r="C54" s="10"/>
      <c r="D54" s="10"/>
    </row>
    <row r="55" spans="1:10" ht="24">
      <c r="A55" s="9" t="s">
        <v>24</v>
      </c>
      <c r="B55" s="9" t="s">
        <v>9</v>
      </c>
      <c r="C55" s="10"/>
      <c r="D55" s="10"/>
    </row>
    <row r="56" spans="1:10">
      <c r="A56" s="11"/>
      <c r="B56" s="12">
        <v>8100</v>
      </c>
      <c r="C56" s="14">
        <v>1483525</v>
      </c>
      <c r="D56" s="13"/>
    </row>
    <row r="57" spans="1:10">
      <c r="A57" s="15"/>
      <c r="B57" s="9" t="s">
        <v>11</v>
      </c>
      <c r="C57" s="16">
        <v>1483525</v>
      </c>
      <c r="D57" s="10"/>
    </row>
    <row r="58" spans="1:10">
      <c r="A58" s="15"/>
      <c r="B58" s="9" t="s">
        <v>12</v>
      </c>
      <c r="C58" s="10"/>
      <c r="D58" s="10"/>
      <c r="J58" t="s">
        <v>39</v>
      </c>
    </row>
    <row r="59" spans="1:10" ht="24">
      <c r="A59" s="9" t="s">
        <v>25</v>
      </c>
      <c r="B59" s="9" t="s">
        <v>9</v>
      </c>
      <c r="C59" s="10"/>
      <c r="D59" s="10"/>
    </row>
    <row r="60" spans="1:10">
      <c r="A60" s="11"/>
      <c r="B60" s="12">
        <v>8100</v>
      </c>
      <c r="C60" s="14">
        <v>168000</v>
      </c>
      <c r="D60" s="13"/>
    </row>
    <row r="61" spans="1:10">
      <c r="A61" s="15"/>
      <c r="B61" s="9" t="s">
        <v>11</v>
      </c>
      <c r="C61" s="16">
        <v>168000</v>
      </c>
      <c r="D61" s="10"/>
    </row>
    <row r="62" spans="1:10">
      <c r="A62" s="15"/>
      <c r="B62" s="9" t="s">
        <v>12</v>
      </c>
      <c r="C62" s="10"/>
      <c r="D62" s="10"/>
    </row>
    <row r="63" spans="1:10">
      <c r="A63" s="9" t="s">
        <v>26</v>
      </c>
      <c r="B63" s="9" t="s">
        <v>9</v>
      </c>
      <c r="C63" s="10"/>
      <c r="D63" s="10"/>
      <c r="J63" t="s">
        <v>39</v>
      </c>
    </row>
    <row r="64" spans="1:10">
      <c r="A64" s="11"/>
      <c r="B64" s="12">
        <v>8100</v>
      </c>
      <c r="C64" s="14">
        <v>6777987.4000000004</v>
      </c>
      <c r="D64" s="13"/>
    </row>
    <row r="65" spans="1:10">
      <c r="A65" s="15"/>
      <c r="B65" s="9" t="s">
        <v>11</v>
      </c>
      <c r="C65" s="16">
        <v>6777987.4000000004</v>
      </c>
      <c r="D65" s="10"/>
    </row>
    <row r="66" spans="1:10">
      <c r="A66" s="15"/>
      <c r="B66" s="9" t="s">
        <v>12</v>
      </c>
      <c r="C66" s="10"/>
      <c r="D66" s="10"/>
    </row>
    <row r="67" spans="1:10" ht="24">
      <c r="A67" s="9" t="s">
        <v>27</v>
      </c>
      <c r="B67" s="9" t="s">
        <v>9</v>
      </c>
      <c r="C67" s="10"/>
      <c r="D67" s="10"/>
    </row>
    <row r="68" spans="1:10">
      <c r="A68" s="11"/>
      <c r="B68" s="12">
        <v>8100</v>
      </c>
      <c r="C68" s="19">
        <v>-1.22</v>
      </c>
      <c r="D68" s="13"/>
      <c r="J68" t="s">
        <v>40</v>
      </c>
    </row>
    <row r="69" spans="1:10">
      <c r="A69" s="15"/>
      <c r="B69" s="9" t="s">
        <v>11</v>
      </c>
      <c r="C69" s="20">
        <v>-1.22</v>
      </c>
      <c r="D69" s="10"/>
    </row>
    <row r="70" spans="1:10">
      <c r="A70" s="15"/>
      <c r="B70" s="9" t="s">
        <v>12</v>
      </c>
      <c r="C70" s="10"/>
      <c r="D70" s="10"/>
    </row>
    <row r="71" spans="1:10">
      <c r="A71" s="9" t="s">
        <v>28</v>
      </c>
      <c r="B71" s="9" t="s">
        <v>9</v>
      </c>
      <c r="C71" s="10"/>
      <c r="D71" s="10"/>
    </row>
    <row r="72" spans="1:10">
      <c r="A72" s="11"/>
      <c r="B72" s="12">
        <v>8100</v>
      </c>
      <c r="C72" s="14">
        <v>179480.86</v>
      </c>
      <c r="D72" s="13"/>
    </row>
    <row r="73" spans="1:10">
      <c r="A73" s="15"/>
      <c r="B73" s="9" t="s">
        <v>11</v>
      </c>
      <c r="C73" s="16">
        <v>179480.86</v>
      </c>
      <c r="D73" s="10"/>
    </row>
    <row r="74" spans="1:10">
      <c r="A74" s="15"/>
      <c r="B74" s="9" t="s">
        <v>12</v>
      </c>
      <c r="C74" s="10"/>
      <c r="D74" s="10"/>
    </row>
    <row r="75" spans="1:10" ht="24">
      <c r="A75" s="9" t="s">
        <v>29</v>
      </c>
      <c r="B75" s="9" t="s">
        <v>9</v>
      </c>
      <c r="C75" s="10"/>
      <c r="D75" s="10"/>
    </row>
    <row r="76" spans="1:10">
      <c r="A76" s="11"/>
      <c r="B76" s="12">
        <v>8100</v>
      </c>
      <c r="C76" s="14">
        <v>82678.570000000007</v>
      </c>
      <c r="D76" s="13"/>
    </row>
    <row r="77" spans="1:10">
      <c r="A77" s="15"/>
      <c r="B77" s="9" t="s">
        <v>11</v>
      </c>
      <c r="C77" s="16">
        <v>82678.570000000007</v>
      </c>
      <c r="D77" s="10"/>
    </row>
    <row r="78" spans="1:10">
      <c r="A78" s="15"/>
      <c r="B78" s="9" t="s">
        <v>12</v>
      </c>
      <c r="C78" s="10"/>
      <c r="D78" s="10"/>
    </row>
    <row r="79" spans="1:10">
      <c r="A79" s="9" t="s">
        <v>30</v>
      </c>
      <c r="B79" s="9" t="s">
        <v>9</v>
      </c>
      <c r="C79" s="10"/>
      <c r="D79" s="10"/>
    </row>
    <row r="80" spans="1:10">
      <c r="A80" s="11"/>
      <c r="B80" s="12">
        <v>3400</v>
      </c>
      <c r="C80" s="14">
        <v>39844201.380000003</v>
      </c>
      <c r="D80" s="13"/>
    </row>
    <row r="81" spans="1:4">
      <c r="A81" s="15"/>
      <c r="B81" s="9" t="s">
        <v>11</v>
      </c>
      <c r="C81" s="16">
        <v>39844201.380000003</v>
      </c>
      <c r="D81" s="10"/>
    </row>
    <row r="82" spans="1:4">
      <c r="A82" s="15"/>
      <c r="B82" s="9" t="s">
        <v>12</v>
      </c>
      <c r="C82" s="10"/>
      <c r="D82" s="10"/>
    </row>
    <row r="83" spans="1:4" ht="24">
      <c r="A83" s="9" t="s">
        <v>31</v>
      </c>
      <c r="B83" s="9" t="s">
        <v>9</v>
      </c>
      <c r="C83" s="10"/>
      <c r="D83" s="10"/>
    </row>
    <row r="84" spans="1:4">
      <c r="A84" s="11"/>
      <c r="B84" s="12">
        <v>8100</v>
      </c>
      <c r="C84" s="14">
        <v>4100</v>
      </c>
      <c r="D84" s="13"/>
    </row>
    <row r="85" spans="1:4">
      <c r="A85" s="15"/>
      <c r="B85" s="9" t="s">
        <v>11</v>
      </c>
      <c r="C85" s="16">
        <v>4100</v>
      </c>
      <c r="D85" s="10"/>
    </row>
    <row r="86" spans="1:4">
      <c r="A86" s="15"/>
      <c r="B86" s="9" t="s">
        <v>12</v>
      </c>
      <c r="C86" s="10"/>
      <c r="D86" s="10"/>
    </row>
    <row r="87" spans="1:4">
      <c r="A87" s="9" t="s">
        <v>32</v>
      </c>
      <c r="B87" s="9" t="s">
        <v>9</v>
      </c>
      <c r="C87" s="10"/>
      <c r="D87" s="10"/>
    </row>
    <row r="88" spans="1:4">
      <c r="A88" s="11"/>
      <c r="B88" s="12">
        <v>8100</v>
      </c>
      <c r="C88" s="14">
        <v>2383446.87</v>
      </c>
      <c r="D88" s="13"/>
    </row>
    <row r="89" spans="1:4">
      <c r="A89" s="15"/>
      <c r="B89" s="9" t="s">
        <v>11</v>
      </c>
      <c r="C89" s="16">
        <v>2383446.87</v>
      </c>
      <c r="D89" s="10"/>
    </row>
    <row r="90" spans="1:4">
      <c r="A90" s="15"/>
      <c r="B90" s="9" t="s">
        <v>12</v>
      </c>
      <c r="C90" s="10"/>
      <c r="D90" s="10"/>
    </row>
    <row r="91" spans="1:4" ht="24">
      <c r="A91" s="9" t="s">
        <v>33</v>
      </c>
      <c r="B91" s="9" t="s">
        <v>9</v>
      </c>
      <c r="C91" s="10"/>
      <c r="D91" s="10"/>
    </row>
    <row r="92" spans="1:4">
      <c r="A92" s="11"/>
      <c r="B92" s="12">
        <v>8100</v>
      </c>
      <c r="C92" s="14">
        <v>10764334.15</v>
      </c>
      <c r="D92" s="13"/>
    </row>
    <row r="93" spans="1:4">
      <c r="A93" s="15"/>
      <c r="B93" s="9" t="s">
        <v>11</v>
      </c>
      <c r="C93" s="16">
        <v>10764334.15</v>
      </c>
      <c r="D93" s="10"/>
    </row>
    <row r="94" spans="1:4">
      <c r="A94" s="15"/>
      <c r="B94" s="9" t="s">
        <v>12</v>
      </c>
      <c r="C94" s="10"/>
      <c r="D94" s="10"/>
    </row>
    <row r="95" spans="1:4">
      <c r="A95" s="9" t="s">
        <v>34</v>
      </c>
      <c r="B95" s="9" t="s">
        <v>9</v>
      </c>
      <c r="C95" s="10"/>
      <c r="D95" s="10"/>
    </row>
    <row r="96" spans="1:4">
      <c r="A96" s="11"/>
      <c r="B96" s="12">
        <v>8100</v>
      </c>
      <c r="C96" s="14">
        <v>18450644.23</v>
      </c>
      <c r="D96" s="13"/>
    </row>
    <row r="97" spans="1:4">
      <c r="A97" s="15"/>
      <c r="B97" s="9" t="s">
        <v>11</v>
      </c>
      <c r="C97" s="16">
        <v>18450644.23</v>
      </c>
      <c r="D97" s="10"/>
    </row>
    <row r="98" spans="1:4">
      <c r="A98" s="15"/>
      <c r="B98" s="9" t="s">
        <v>12</v>
      </c>
      <c r="C98" s="10"/>
      <c r="D98" s="10"/>
    </row>
    <row r="99" spans="1:4" ht="24">
      <c r="A99" s="9" t="s">
        <v>35</v>
      </c>
      <c r="B99" s="9" t="s">
        <v>9</v>
      </c>
      <c r="C99" s="10"/>
      <c r="D99" s="10"/>
    </row>
    <row r="100" spans="1:4">
      <c r="A100" s="11"/>
      <c r="B100" s="12">
        <v>1700</v>
      </c>
      <c r="C100" s="14">
        <v>1708834</v>
      </c>
      <c r="D100" s="13"/>
    </row>
    <row r="101" spans="1:4">
      <c r="A101" s="15"/>
      <c r="B101" s="9" t="s">
        <v>11</v>
      </c>
      <c r="C101" s="16">
        <v>1708834</v>
      </c>
      <c r="D101" s="10"/>
    </row>
    <row r="102" spans="1:4">
      <c r="A102" s="15"/>
      <c r="B102" s="9" t="s">
        <v>12</v>
      </c>
      <c r="C102" s="10"/>
      <c r="D102" s="10"/>
    </row>
    <row r="103" spans="1:4">
      <c r="A103" s="9" t="s">
        <v>36</v>
      </c>
      <c r="B103" s="9" t="s">
        <v>9</v>
      </c>
      <c r="C103" s="10"/>
      <c r="D103" s="10"/>
    </row>
    <row r="104" spans="1:4">
      <c r="A104" s="11"/>
      <c r="B104" s="12">
        <v>8100</v>
      </c>
      <c r="C104" s="14">
        <v>1350000</v>
      </c>
      <c r="D104" s="13"/>
    </row>
    <row r="105" spans="1:4">
      <c r="A105" s="15"/>
      <c r="B105" s="9" t="s">
        <v>11</v>
      </c>
      <c r="C105" s="16">
        <v>1350000</v>
      </c>
      <c r="D105" s="10"/>
    </row>
    <row r="106" spans="1:4">
      <c r="A106" s="15"/>
      <c r="B106" s="9" t="s">
        <v>12</v>
      </c>
      <c r="C106" s="10"/>
      <c r="D106" s="10"/>
    </row>
    <row r="107" spans="1:4" ht="24">
      <c r="A107" s="9" t="s">
        <v>37</v>
      </c>
      <c r="B107" s="9" t="s">
        <v>9</v>
      </c>
      <c r="C107" s="10"/>
      <c r="D107" s="10"/>
    </row>
    <row r="108" spans="1:4">
      <c r="A108" s="11"/>
      <c r="B108" s="12">
        <v>8100</v>
      </c>
      <c r="C108" s="14">
        <v>11907401.779999999</v>
      </c>
      <c r="D108" s="13"/>
    </row>
    <row r="109" spans="1:4">
      <c r="A109" s="15"/>
      <c r="B109" s="9" t="s">
        <v>11</v>
      </c>
      <c r="C109" s="16">
        <v>11907401.779999999</v>
      </c>
      <c r="D109" s="10"/>
    </row>
    <row r="110" spans="1:4">
      <c r="A110" s="15"/>
      <c r="B110" s="9" t="s">
        <v>12</v>
      </c>
      <c r="C110" s="10"/>
      <c r="D110" s="10"/>
    </row>
    <row r="111" spans="1:4" ht="24">
      <c r="A111" s="9" t="s">
        <v>38</v>
      </c>
      <c r="B111" s="9" t="s">
        <v>9</v>
      </c>
      <c r="C111" s="10"/>
      <c r="D111" s="10"/>
    </row>
    <row r="112" spans="1:4">
      <c r="A112" s="11"/>
      <c r="B112" s="12">
        <v>8100</v>
      </c>
      <c r="C112" s="14">
        <v>55560</v>
      </c>
      <c r="D112" s="13"/>
    </row>
    <row r="113" spans="1:4">
      <c r="A113" s="15"/>
      <c r="B113" s="9" t="s">
        <v>11</v>
      </c>
      <c r="C113" s="16">
        <v>55560</v>
      </c>
      <c r="D113" s="10"/>
    </row>
    <row r="114" spans="1:4">
      <c r="A114" s="15"/>
      <c r="B114" s="9" t="s">
        <v>12</v>
      </c>
      <c r="C114" s="10"/>
      <c r="D114" s="10"/>
    </row>
    <row r="115" spans="1:4">
      <c r="A115" s="21"/>
      <c r="B115" s="7" t="s">
        <v>11</v>
      </c>
      <c r="C115" s="22">
        <v>461325229.23000002</v>
      </c>
      <c r="D115" s="22">
        <v>461325229.23000002</v>
      </c>
    </row>
    <row r="116" spans="1:4">
      <c r="A116" s="21"/>
      <c r="B116" s="7" t="s">
        <v>12</v>
      </c>
      <c r="C116" s="8"/>
      <c r="D116" s="8"/>
    </row>
  </sheetData>
  <mergeCells count="3">
    <mergeCell ref="B4:B5"/>
    <mergeCell ref="C4:C5"/>
    <mergeCell ref="D4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topLeftCell="A28" workbookViewId="0">
      <selection activeCell="B25" sqref="B25"/>
    </sheetView>
  </sheetViews>
  <sheetFormatPr defaultRowHeight="15"/>
  <cols>
    <col min="1" max="1" width="39" customWidth="1"/>
    <col min="2" max="2" width="21.28515625" customWidth="1"/>
    <col min="3" max="3" width="19.7109375" customWidth="1"/>
    <col min="4" max="4" width="13" customWidth="1"/>
  </cols>
  <sheetData>
    <row r="1" spans="1:4">
      <c r="A1" s="66" t="s">
        <v>91</v>
      </c>
    </row>
    <row r="2" spans="1:4">
      <c r="A2" s="66" t="s">
        <v>92</v>
      </c>
    </row>
    <row r="4" spans="1:4">
      <c r="A4" s="118" t="s">
        <v>43</v>
      </c>
      <c r="B4" s="118"/>
      <c r="C4" s="118"/>
    </row>
    <row r="5" spans="1:4">
      <c r="A5" s="118" t="s">
        <v>44</v>
      </c>
      <c r="B5" s="118"/>
      <c r="C5" s="118"/>
    </row>
    <row r="6" spans="1:4">
      <c r="A6" s="23"/>
      <c r="B6" s="23"/>
      <c r="C6" s="24"/>
    </row>
    <row r="7" spans="1:4">
      <c r="A7" s="25"/>
      <c r="B7" s="25"/>
      <c r="C7" s="26" t="s">
        <v>45</v>
      </c>
    </row>
    <row r="8" spans="1:4">
      <c r="A8" s="27"/>
      <c r="B8" s="28" t="s">
        <v>46</v>
      </c>
      <c r="C8" s="29" t="s">
        <v>47</v>
      </c>
    </row>
    <row r="9" spans="1:4">
      <c r="A9" s="27" t="s">
        <v>48</v>
      </c>
      <c r="B9" s="30"/>
      <c r="C9" s="31"/>
    </row>
    <row r="10" spans="1:4">
      <c r="A10" s="32" t="s">
        <v>49</v>
      </c>
      <c r="B10" s="33"/>
      <c r="C10" s="34"/>
    </row>
    <row r="11" spans="1:4">
      <c r="A11" s="35" t="s">
        <v>50</v>
      </c>
      <c r="B11" s="36">
        <v>17988698</v>
      </c>
      <c r="C11" s="37">
        <v>17886514</v>
      </c>
      <c r="D11" s="115"/>
    </row>
    <row r="12" spans="1:4">
      <c r="A12" s="38" t="s">
        <v>51</v>
      </c>
      <c r="B12" s="36">
        <v>641433</v>
      </c>
      <c r="C12" s="37">
        <v>659593</v>
      </c>
      <c r="D12" s="115"/>
    </row>
    <row r="13" spans="1:4">
      <c r="A13" s="38" t="s">
        <v>52</v>
      </c>
      <c r="B13" s="36">
        <v>4468525</v>
      </c>
      <c r="C13" s="37">
        <v>4468525.4454700006</v>
      </c>
      <c r="D13" s="115"/>
    </row>
    <row r="14" spans="1:4">
      <c r="A14" s="38" t="s">
        <v>53</v>
      </c>
      <c r="B14" s="36">
        <v>17011</v>
      </c>
      <c r="C14" s="36">
        <v>17011.498</v>
      </c>
      <c r="D14" s="115"/>
    </row>
    <row r="15" spans="1:4">
      <c r="A15" s="38" t="s">
        <v>54</v>
      </c>
      <c r="B15" s="39">
        <v>69564</v>
      </c>
      <c r="C15" s="39">
        <v>127465</v>
      </c>
      <c r="D15" s="115"/>
    </row>
    <row r="16" spans="1:4">
      <c r="A16" s="40" t="s">
        <v>55</v>
      </c>
      <c r="B16" s="41">
        <v>23185231.413790002</v>
      </c>
      <c r="C16" s="41">
        <v>23159108.943470001</v>
      </c>
      <c r="D16" s="115"/>
    </row>
    <row r="17" spans="1:4">
      <c r="A17" s="40" t="s">
        <v>56</v>
      </c>
      <c r="B17" s="42"/>
      <c r="C17" s="43"/>
      <c r="D17" s="115"/>
    </row>
    <row r="18" spans="1:4">
      <c r="A18" s="38" t="s">
        <v>57</v>
      </c>
      <c r="B18" s="36">
        <v>837232</v>
      </c>
      <c r="C18" s="37">
        <v>832274</v>
      </c>
      <c r="D18" s="115"/>
    </row>
    <row r="19" spans="1:4" ht="24.75">
      <c r="A19" s="44" t="s">
        <v>58</v>
      </c>
      <c r="B19" s="36">
        <v>271075</v>
      </c>
      <c r="C19" s="37">
        <v>195178</v>
      </c>
      <c r="D19" s="115"/>
    </row>
    <row r="20" spans="1:4">
      <c r="A20" s="38" t="s">
        <v>59</v>
      </c>
      <c r="B20" s="36"/>
      <c r="C20" s="37"/>
      <c r="D20" s="115"/>
    </row>
    <row r="21" spans="1:4">
      <c r="A21" s="38" t="s">
        <v>60</v>
      </c>
      <c r="B21" s="36">
        <v>13432</v>
      </c>
      <c r="C21" s="37">
        <v>5713</v>
      </c>
      <c r="D21" s="115"/>
    </row>
    <row r="22" spans="1:4">
      <c r="A22" s="38" t="s">
        <v>61</v>
      </c>
      <c r="B22" s="36">
        <v>507595</v>
      </c>
      <c r="C22" s="37">
        <v>261963</v>
      </c>
      <c r="D22" s="115"/>
    </row>
    <row r="23" spans="1:4">
      <c r="A23" s="38" t="s">
        <v>62</v>
      </c>
      <c r="B23" s="36">
        <v>310669</v>
      </c>
      <c r="C23" s="37">
        <v>73076.860589999997</v>
      </c>
      <c r="D23" s="115"/>
    </row>
    <row r="24" spans="1:4">
      <c r="A24" s="38" t="s">
        <v>63</v>
      </c>
      <c r="B24" s="36">
        <v>1045208</v>
      </c>
      <c r="C24" s="45">
        <v>867057</v>
      </c>
      <c r="D24" s="115"/>
    </row>
    <row r="25" spans="1:4">
      <c r="A25" s="40" t="s">
        <v>64</v>
      </c>
      <c r="B25" s="46">
        <f>SUM(B18:B24)</f>
        <v>2985211</v>
      </c>
      <c r="C25" s="47">
        <v>2235261.8605899997</v>
      </c>
      <c r="D25" s="115"/>
    </row>
    <row r="26" spans="1:4">
      <c r="A26" s="48" t="s">
        <v>65</v>
      </c>
      <c r="B26" s="49">
        <f>B16+B25</f>
        <v>26170442.413790002</v>
      </c>
      <c r="C26" s="49">
        <v>25394370.804060001</v>
      </c>
      <c r="D26" s="115"/>
    </row>
    <row r="27" spans="1:4">
      <c r="A27" s="50" t="s">
        <v>66</v>
      </c>
      <c r="B27" s="51"/>
      <c r="C27" s="52"/>
      <c r="D27" s="115"/>
    </row>
    <row r="28" spans="1:4">
      <c r="A28" s="53" t="s">
        <v>67</v>
      </c>
      <c r="B28" s="42"/>
      <c r="C28" s="34"/>
      <c r="D28" s="115"/>
    </row>
    <row r="29" spans="1:4">
      <c r="A29" s="38" t="s">
        <v>68</v>
      </c>
      <c r="B29" s="36">
        <v>19208515</v>
      </c>
      <c r="C29" s="45">
        <v>19208514.969999999</v>
      </c>
      <c r="D29" s="115"/>
    </row>
    <row r="30" spans="1:4" ht="24.75">
      <c r="A30" s="38" t="s">
        <v>69</v>
      </c>
      <c r="B30" s="36">
        <v>31206</v>
      </c>
      <c r="C30" s="45">
        <v>47155.882429999998</v>
      </c>
      <c r="D30" s="115"/>
    </row>
    <row r="31" spans="1:4" ht="24.75">
      <c r="A31" s="38" t="s">
        <v>70</v>
      </c>
      <c r="B31" s="54">
        <v>0</v>
      </c>
      <c r="C31" s="45">
        <v>0</v>
      </c>
      <c r="D31" s="115"/>
    </row>
    <row r="32" spans="1:4">
      <c r="A32" s="38" t="s">
        <v>71</v>
      </c>
      <c r="B32" s="55">
        <v>-7143204</v>
      </c>
      <c r="C32" s="45">
        <v>-7336607</v>
      </c>
      <c r="D32" s="115"/>
    </row>
    <row r="33" spans="1:4">
      <c r="A33" s="40" t="s">
        <v>72</v>
      </c>
      <c r="B33" s="41">
        <v>12096517.108169999</v>
      </c>
      <c r="C33" s="41">
        <v>11919063.852429997</v>
      </c>
      <c r="D33" s="115"/>
    </row>
    <row r="34" spans="1:4">
      <c r="A34" s="38" t="s">
        <v>73</v>
      </c>
      <c r="B34" s="39">
        <v>0</v>
      </c>
      <c r="C34" s="45">
        <v>0</v>
      </c>
      <c r="D34" s="115"/>
    </row>
    <row r="35" spans="1:4" ht="24.75">
      <c r="A35" s="38" t="s">
        <v>74</v>
      </c>
      <c r="B35" s="39">
        <v>1515689</v>
      </c>
      <c r="C35" s="45">
        <v>1515688</v>
      </c>
      <c r="D35" s="115"/>
    </row>
    <row r="36" spans="1:4">
      <c r="A36" s="38" t="s">
        <v>75</v>
      </c>
      <c r="B36" s="36">
        <v>4735638</v>
      </c>
      <c r="C36" s="45">
        <v>4735638.2628899999</v>
      </c>
      <c r="D36" s="115"/>
    </row>
    <row r="37" spans="1:4">
      <c r="A37" s="40" t="s">
        <v>76</v>
      </c>
      <c r="B37" s="41">
        <f>SUM(B35:B36)</f>
        <v>6251327</v>
      </c>
      <c r="C37" s="56">
        <v>6251326.2628899999</v>
      </c>
      <c r="D37" s="115"/>
    </row>
    <row r="38" spans="1:4">
      <c r="A38" s="38" t="s">
        <v>77</v>
      </c>
      <c r="B38" s="36"/>
      <c r="C38" s="45"/>
      <c r="D38" s="115"/>
    </row>
    <row r="39" spans="1:4">
      <c r="A39" s="38" t="s">
        <v>78</v>
      </c>
      <c r="B39" s="36"/>
      <c r="C39" s="45"/>
      <c r="D39" s="115"/>
    </row>
    <row r="40" spans="1:4" ht="24.75">
      <c r="A40" s="38" t="s">
        <v>79</v>
      </c>
      <c r="B40" s="36">
        <v>2773689</v>
      </c>
      <c r="C40" s="45">
        <v>2637855</v>
      </c>
      <c r="D40" s="115"/>
    </row>
    <row r="41" spans="1:4">
      <c r="A41" s="38" t="s">
        <v>80</v>
      </c>
      <c r="B41" s="36">
        <v>173489</v>
      </c>
      <c r="C41" s="45">
        <v>166476.56993999999</v>
      </c>
      <c r="D41" s="115"/>
    </row>
    <row r="42" spans="1:4" ht="24.75">
      <c r="A42" s="38" t="s">
        <v>81</v>
      </c>
      <c r="B42" s="36">
        <v>608611</v>
      </c>
      <c r="C42" s="45">
        <v>453357</v>
      </c>
      <c r="D42" s="115"/>
    </row>
    <row r="43" spans="1:4">
      <c r="A43" s="38" t="s">
        <v>82</v>
      </c>
      <c r="B43" s="36">
        <v>2483632</v>
      </c>
      <c r="C43" s="45">
        <v>2295243.3638099995</v>
      </c>
      <c r="D43" s="115"/>
    </row>
    <row r="44" spans="1:4">
      <c r="A44" s="38" t="s">
        <v>83</v>
      </c>
      <c r="B44" s="39">
        <v>1783177</v>
      </c>
      <c r="C44" s="45">
        <v>1671049.0316399999</v>
      </c>
      <c r="D44" s="115"/>
    </row>
    <row r="45" spans="1:4">
      <c r="A45" s="40" t="s">
        <v>84</v>
      </c>
      <c r="B45" s="41">
        <f>SUM(B38:B44)</f>
        <v>7822598</v>
      </c>
      <c r="C45" s="41">
        <v>7223980.9653899996</v>
      </c>
    </row>
    <row r="46" spans="1:4">
      <c r="A46" s="57" t="s">
        <v>85</v>
      </c>
      <c r="B46" s="46">
        <f>B37+B45</f>
        <v>14073925</v>
      </c>
      <c r="C46" s="46">
        <v>13475307.22828</v>
      </c>
    </row>
    <row r="47" spans="1:4">
      <c r="A47" s="48" t="s">
        <v>86</v>
      </c>
      <c r="B47" s="58">
        <f>B33+B46</f>
        <v>26170442.108169999</v>
      </c>
      <c r="C47" s="58">
        <v>25394371.080709998</v>
      </c>
    </row>
    <row r="48" spans="1:4">
      <c r="A48" s="59" t="s">
        <v>87</v>
      </c>
      <c r="B48" s="60">
        <v>226.51</v>
      </c>
      <c r="C48" s="61">
        <v>344.79</v>
      </c>
    </row>
    <row r="49" spans="1:3">
      <c r="A49" s="59"/>
      <c r="B49" s="62">
        <f>B26-B47</f>
        <v>0.30562000349164009</v>
      </c>
      <c r="C49" s="62">
        <f>C26-C47</f>
        <v>-0.27664999663829803</v>
      </c>
    </row>
    <row r="50" spans="1:3">
      <c r="A50" s="63" t="s">
        <v>88</v>
      </c>
      <c r="B50" s="64"/>
      <c r="C50" s="26" t="s">
        <v>89</v>
      </c>
    </row>
    <row r="51" spans="1:3">
      <c r="A51" s="65"/>
      <c r="B51" s="64"/>
      <c r="C51" s="26"/>
    </row>
    <row r="52" spans="1:3">
      <c r="A52" s="63" t="s">
        <v>90</v>
      </c>
      <c r="B52" s="64"/>
      <c r="C52" s="26" t="s">
        <v>42</v>
      </c>
    </row>
  </sheetData>
  <mergeCells count="2">
    <mergeCell ref="A4:C4"/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0"/>
  <sheetViews>
    <sheetView topLeftCell="A7" workbookViewId="0">
      <selection activeCell="B19" sqref="B19"/>
    </sheetView>
  </sheetViews>
  <sheetFormatPr defaultRowHeight="15"/>
  <cols>
    <col min="1" max="1" width="51.7109375" customWidth="1"/>
    <col min="2" max="3" width="15.5703125" customWidth="1"/>
    <col min="6" max="6" width="17.140625" customWidth="1"/>
    <col min="257" max="257" width="51.7109375" customWidth="1"/>
    <col min="258" max="259" width="15.5703125" customWidth="1"/>
    <col min="262" max="262" width="17.140625" customWidth="1"/>
    <col min="513" max="513" width="51.7109375" customWidth="1"/>
    <col min="514" max="515" width="15.5703125" customWidth="1"/>
    <col min="518" max="518" width="17.140625" customWidth="1"/>
    <col min="769" max="769" width="51.7109375" customWidth="1"/>
    <col min="770" max="771" width="15.5703125" customWidth="1"/>
    <col min="774" max="774" width="17.140625" customWidth="1"/>
    <col min="1025" max="1025" width="51.7109375" customWidth="1"/>
    <col min="1026" max="1027" width="15.5703125" customWidth="1"/>
    <col min="1030" max="1030" width="17.140625" customWidth="1"/>
    <col min="1281" max="1281" width="51.7109375" customWidth="1"/>
    <col min="1282" max="1283" width="15.5703125" customWidth="1"/>
    <col min="1286" max="1286" width="17.140625" customWidth="1"/>
    <col min="1537" max="1537" width="51.7109375" customWidth="1"/>
    <col min="1538" max="1539" width="15.5703125" customWidth="1"/>
    <col min="1542" max="1542" width="17.140625" customWidth="1"/>
    <col min="1793" max="1793" width="51.7109375" customWidth="1"/>
    <col min="1794" max="1795" width="15.5703125" customWidth="1"/>
    <col min="1798" max="1798" width="17.140625" customWidth="1"/>
    <col min="2049" max="2049" width="51.7109375" customWidth="1"/>
    <col min="2050" max="2051" width="15.5703125" customWidth="1"/>
    <col min="2054" max="2054" width="17.140625" customWidth="1"/>
    <col min="2305" max="2305" width="51.7109375" customWidth="1"/>
    <col min="2306" max="2307" width="15.5703125" customWidth="1"/>
    <col min="2310" max="2310" width="17.140625" customWidth="1"/>
    <col min="2561" max="2561" width="51.7109375" customWidth="1"/>
    <col min="2562" max="2563" width="15.5703125" customWidth="1"/>
    <col min="2566" max="2566" width="17.140625" customWidth="1"/>
    <col min="2817" max="2817" width="51.7109375" customWidth="1"/>
    <col min="2818" max="2819" width="15.5703125" customWidth="1"/>
    <col min="2822" max="2822" width="17.140625" customWidth="1"/>
    <col min="3073" max="3073" width="51.7109375" customWidth="1"/>
    <col min="3074" max="3075" width="15.5703125" customWidth="1"/>
    <col min="3078" max="3078" width="17.140625" customWidth="1"/>
    <col min="3329" max="3329" width="51.7109375" customWidth="1"/>
    <col min="3330" max="3331" width="15.5703125" customWidth="1"/>
    <col min="3334" max="3334" width="17.140625" customWidth="1"/>
    <col min="3585" max="3585" width="51.7109375" customWidth="1"/>
    <col min="3586" max="3587" width="15.5703125" customWidth="1"/>
    <col min="3590" max="3590" width="17.140625" customWidth="1"/>
    <col min="3841" max="3841" width="51.7109375" customWidth="1"/>
    <col min="3842" max="3843" width="15.5703125" customWidth="1"/>
    <col min="3846" max="3846" width="17.140625" customWidth="1"/>
    <col min="4097" max="4097" width="51.7109375" customWidth="1"/>
    <col min="4098" max="4099" width="15.5703125" customWidth="1"/>
    <col min="4102" max="4102" width="17.140625" customWidth="1"/>
    <col min="4353" max="4353" width="51.7109375" customWidth="1"/>
    <col min="4354" max="4355" width="15.5703125" customWidth="1"/>
    <col min="4358" max="4358" width="17.140625" customWidth="1"/>
    <col min="4609" max="4609" width="51.7109375" customWidth="1"/>
    <col min="4610" max="4611" width="15.5703125" customWidth="1"/>
    <col min="4614" max="4614" width="17.140625" customWidth="1"/>
    <col min="4865" max="4865" width="51.7109375" customWidth="1"/>
    <col min="4866" max="4867" width="15.5703125" customWidth="1"/>
    <col min="4870" max="4870" width="17.140625" customWidth="1"/>
    <col min="5121" max="5121" width="51.7109375" customWidth="1"/>
    <col min="5122" max="5123" width="15.5703125" customWidth="1"/>
    <col min="5126" max="5126" width="17.140625" customWidth="1"/>
    <col min="5377" max="5377" width="51.7109375" customWidth="1"/>
    <col min="5378" max="5379" width="15.5703125" customWidth="1"/>
    <col min="5382" max="5382" width="17.140625" customWidth="1"/>
    <col min="5633" max="5633" width="51.7109375" customWidth="1"/>
    <col min="5634" max="5635" width="15.5703125" customWidth="1"/>
    <col min="5638" max="5638" width="17.140625" customWidth="1"/>
    <col min="5889" max="5889" width="51.7109375" customWidth="1"/>
    <col min="5890" max="5891" width="15.5703125" customWidth="1"/>
    <col min="5894" max="5894" width="17.140625" customWidth="1"/>
    <col min="6145" max="6145" width="51.7109375" customWidth="1"/>
    <col min="6146" max="6147" width="15.5703125" customWidth="1"/>
    <col min="6150" max="6150" width="17.140625" customWidth="1"/>
    <col min="6401" max="6401" width="51.7109375" customWidth="1"/>
    <col min="6402" max="6403" width="15.5703125" customWidth="1"/>
    <col min="6406" max="6406" width="17.140625" customWidth="1"/>
    <col min="6657" max="6657" width="51.7109375" customWidth="1"/>
    <col min="6658" max="6659" width="15.5703125" customWidth="1"/>
    <col min="6662" max="6662" width="17.140625" customWidth="1"/>
    <col min="6913" max="6913" width="51.7109375" customWidth="1"/>
    <col min="6914" max="6915" width="15.5703125" customWidth="1"/>
    <col min="6918" max="6918" width="17.140625" customWidth="1"/>
    <col min="7169" max="7169" width="51.7109375" customWidth="1"/>
    <col min="7170" max="7171" width="15.5703125" customWidth="1"/>
    <col min="7174" max="7174" width="17.140625" customWidth="1"/>
    <col min="7425" max="7425" width="51.7109375" customWidth="1"/>
    <col min="7426" max="7427" width="15.5703125" customWidth="1"/>
    <col min="7430" max="7430" width="17.140625" customWidth="1"/>
    <col min="7681" max="7681" width="51.7109375" customWidth="1"/>
    <col min="7682" max="7683" width="15.5703125" customWidth="1"/>
    <col min="7686" max="7686" width="17.140625" customWidth="1"/>
    <col min="7937" max="7937" width="51.7109375" customWidth="1"/>
    <col min="7938" max="7939" width="15.5703125" customWidth="1"/>
    <col min="7942" max="7942" width="17.140625" customWidth="1"/>
    <col min="8193" max="8193" width="51.7109375" customWidth="1"/>
    <col min="8194" max="8195" width="15.5703125" customWidth="1"/>
    <col min="8198" max="8198" width="17.140625" customWidth="1"/>
    <col min="8449" max="8449" width="51.7109375" customWidth="1"/>
    <col min="8450" max="8451" width="15.5703125" customWidth="1"/>
    <col min="8454" max="8454" width="17.140625" customWidth="1"/>
    <col min="8705" max="8705" width="51.7109375" customWidth="1"/>
    <col min="8706" max="8707" width="15.5703125" customWidth="1"/>
    <col min="8710" max="8710" width="17.140625" customWidth="1"/>
    <col min="8961" max="8961" width="51.7109375" customWidth="1"/>
    <col min="8962" max="8963" width="15.5703125" customWidth="1"/>
    <col min="8966" max="8966" width="17.140625" customWidth="1"/>
    <col min="9217" max="9217" width="51.7109375" customWidth="1"/>
    <col min="9218" max="9219" width="15.5703125" customWidth="1"/>
    <col min="9222" max="9222" width="17.140625" customWidth="1"/>
    <col min="9473" max="9473" width="51.7109375" customWidth="1"/>
    <col min="9474" max="9475" width="15.5703125" customWidth="1"/>
    <col min="9478" max="9478" width="17.140625" customWidth="1"/>
    <col min="9729" max="9729" width="51.7109375" customWidth="1"/>
    <col min="9730" max="9731" width="15.5703125" customWidth="1"/>
    <col min="9734" max="9734" width="17.140625" customWidth="1"/>
    <col min="9985" max="9985" width="51.7109375" customWidth="1"/>
    <col min="9986" max="9987" width="15.5703125" customWidth="1"/>
    <col min="9990" max="9990" width="17.140625" customWidth="1"/>
    <col min="10241" max="10241" width="51.7109375" customWidth="1"/>
    <col min="10242" max="10243" width="15.5703125" customWidth="1"/>
    <col min="10246" max="10246" width="17.140625" customWidth="1"/>
    <col min="10497" max="10497" width="51.7109375" customWidth="1"/>
    <col min="10498" max="10499" width="15.5703125" customWidth="1"/>
    <col min="10502" max="10502" width="17.140625" customWidth="1"/>
    <col min="10753" max="10753" width="51.7109375" customWidth="1"/>
    <col min="10754" max="10755" width="15.5703125" customWidth="1"/>
    <col min="10758" max="10758" width="17.140625" customWidth="1"/>
    <col min="11009" max="11009" width="51.7109375" customWidth="1"/>
    <col min="11010" max="11011" width="15.5703125" customWidth="1"/>
    <col min="11014" max="11014" width="17.140625" customWidth="1"/>
    <col min="11265" max="11265" width="51.7109375" customWidth="1"/>
    <col min="11266" max="11267" width="15.5703125" customWidth="1"/>
    <col min="11270" max="11270" width="17.140625" customWidth="1"/>
    <col min="11521" max="11521" width="51.7109375" customWidth="1"/>
    <col min="11522" max="11523" width="15.5703125" customWidth="1"/>
    <col min="11526" max="11526" width="17.140625" customWidth="1"/>
    <col min="11777" max="11777" width="51.7109375" customWidth="1"/>
    <col min="11778" max="11779" width="15.5703125" customWidth="1"/>
    <col min="11782" max="11782" width="17.140625" customWidth="1"/>
    <col min="12033" max="12033" width="51.7109375" customWidth="1"/>
    <col min="12034" max="12035" width="15.5703125" customWidth="1"/>
    <col min="12038" max="12038" width="17.140625" customWidth="1"/>
    <col min="12289" max="12289" width="51.7109375" customWidth="1"/>
    <col min="12290" max="12291" width="15.5703125" customWidth="1"/>
    <col min="12294" max="12294" width="17.140625" customWidth="1"/>
    <col min="12545" max="12545" width="51.7109375" customWidth="1"/>
    <col min="12546" max="12547" width="15.5703125" customWidth="1"/>
    <col min="12550" max="12550" width="17.140625" customWidth="1"/>
    <col min="12801" max="12801" width="51.7109375" customWidth="1"/>
    <col min="12802" max="12803" width="15.5703125" customWidth="1"/>
    <col min="12806" max="12806" width="17.140625" customWidth="1"/>
    <col min="13057" max="13057" width="51.7109375" customWidth="1"/>
    <col min="13058" max="13059" width="15.5703125" customWidth="1"/>
    <col min="13062" max="13062" width="17.140625" customWidth="1"/>
    <col min="13313" max="13313" width="51.7109375" customWidth="1"/>
    <col min="13314" max="13315" width="15.5703125" customWidth="1"/>
    <col min="13318" max="13318" width="17.140625" customWidth="1"/>
    <col min="13569" max="13569" width="51.7109375" customWidth="1"/>
    <col min="13570" max="13571" width="15.5703125" customWidth="1"/>
    <col min="13574" max="13574" width="17.140625" customWidth="1"/>
    <col min="13825" max="13825" width="51.7109375" customWidth="1"/>
    <col min="13826" max="13827" width="15.5703125" customWidth="1"/>
    <col min="13830" max="13830" width="17.140625" customWidth="1"/>
    <col min="14081" max="14081" width="51.7109375" customWidth="1"/>
    <col min="14082" max="14083" width="15.5703125" customWidth="1"/>
    <col min="14086" max="14086" width="17.140625" customWidth="1"/>
    <col min="14337" max="14337" width="51.7109375" customWidth="1"/>
    <col min="14338" max="14339" width="15.5703125" customWidth="1"/>
    <col min="14342" max="14342" width="17.140625" customWidth="1"/>
    <col min="14593" max="14593" width="51.7109375" customWidth="1"/>
    <col min="14594" max="14595" width="15.5703125" customWidth="1"/>
    <col min="14598" max="14598" width="17.140625" customWidth="1"/>
    <col min="14849" max="14849" width="51.7109375" customWidth="1"/>
    <col min="14850" max="14851" width="15.5703125" customWidth="1"/>
    <col min="14854" max="14854" width="17.140625" customWidth="1"/>
    <col min="15105" max="15105" width="51.7109375" customWidth="1"/>
    <col min="15106" max="15107" width="15.5703125" customWidth="1"/>
    <col min="15110" max="15110" width="17.140625" customWidth="1"/>
    <col min="15361" max="15361" width="51.7109375" customWidth="1"/>
    <col min="15362" max="15363" width="15.5703125" customWidth="1"/>
    <col min="15366" max="15366" width="17.140625" customWidth="1"/>
    <col min="15617" max="15617" width="51.7109375" customWidth="1"/>
    <col min="15618" max="15619" width="15.5703125" customWidth="1"/>
    <col min="15622" max="15622" width="17.140625" customWidth="1"/>
    <col min="15873" max="15873" width="51.7109375" customWidth="1"/>
    <col min="15874" max="15875" width="15.5703125" customWidth="1"/>
    <col min="15878" max="15878" width="17.140625" customWidth="1"/>
    <col min="16129" max="16129" width="51.7109375" customWidth="1"/>
    <col min="16130" max="16131" width="15.5703125" customWidth="1"/>
    <col min="16134" max="16134" width="17.140625" customWidth="1"/>
  </cols>
  <sheetData>
    <row r="2" spans="1:3">
      <c r="A2" s="66" t="s">
        <v>91</v>
      </c>
      <c r="B2" s="67"/>
      <c r="C2" s="67"/>
    </row>
    <row r="3" spans="1:3">
      <c r="A3" s="66" t="s">
        <v>92</v>
      </c>
      <c r="B3" s="67"/>
      <c r="C3" s="67"/>
    </row>
    <row r="4" spans="1:3">
      <c r="A4" s="67"/>
      <c r="B4" s="67"/>
      <c r="C4" s="67"/>
    </row>
    <row r="5" spans="1:3">
      <c r="A5" s="118" t="s">
        <v>93</v>
      </c>
      <c r="B5" s="118"/>
      <c r="C5" s="67"/>
    </row>
    <row r="6" spans="1:3">
      <c r="A6" s="118" t="s">
        <v>94</v>
      </c>
      <c r="B6" s="118"/>
      <c r="C6" s="67"/>
    </row>
    <row r="7" spans="1:3">
      <c r="A7" s="67"/>
      <c r="B7" s="67"/>
      <c r="C7" s="67" t="s">
        <v>45</v>
      </c>
    </row>
    <row r="8" spans="1:3" ht="24">
      <c r="A8" s="32"/>
      <c r="B8" s="68" t="s">
        <v>95</v>
      </c>
      <c r="C8" s="68" t="s">
        <v>96</v>
      </c>
    </row>
    <row r="9" spans="1:3" ht="24" customHeight="1">
      <c r="A9" s="69" t="s">
        <v>97</v>
      </c>
      <c r="B9" s="70">
        <v>3884227</v>
      </c>
      <c r="C9" s="70">
        <v>3876106</v>
      </c>
    </row>
    <row r="10" spans="1:3" ht="19.149999999999999" customHeight="1">
      <c r="A10" s="69" t="s">
        <v>98</v>
      </c>
      <c r="B10" s="70">
        <v>-2757231</v>
      </c>
      <c r="C10" s="70">
        <v>-2652490</v>
      </c>
    </row>
    <row r="11" spans="1:3">
      <c r="A11" s="71" t="s">
        <v>99</v>
      </c>
      <c r="B11" s="72">
        <f>B9+B10</f>
        <v>1126996</v>
      </c>
      <c r="C11" s="72">
        <f>C9+C10</f>
        <v>1223616</v>
      </c>
    </row>
    <row r="12" spans="1:3">
      <c r="A12" s="69" t="s">
        <v>100</v>
      </c>
      <c r="B12" s="70">
        <v>-420270</v>
      </c>
      <c r="C12" s="70">
        <v>-336475</v>
      </c>
    </row>
    <row r="13" spans="1:3" ht="21.6" customHeight="1">
      <c r="A13" s="69" t="s">
        <v>101</v>
      </c>
      <c r="B13" s="70">
        <v>-463508</v>
      </c>
      <c r="C13" s="70">
        <v>-426340</v>
      </c>
    </row>
    <row r="14" spans="1:3" ht="19.149999999999999" customHeight="1">
      <c r="A14" s="69" t="s">
        <v>102</v>
      </c>
      <c r="B14" s="70">
        <v>20585</v>
      </c>
      <c r="C14" s="70">
        <v>12744</v>
      </c>
    </row>
    <row r="15" spans="1:3" ht="18" customHeight="1">
      <c r="A15" s="69" t="s">
        <v>103</v>
      </c>
      <c r="B15" s="70">
        <v>-542</v>
      </c>
      <c r="C15" s="70">
        <v>-9371</v>
      </c>
    </row>
    <row r="16" spans="1:3" ht="18" customHeight="1">
      <c r="A16" s="69" t="s">
        <v>164</v>
      </c>
      <c r="B16" s="70">
        <v>10800</v>
      </c>
      <c r="C16" s="73">
        <v>25504</v>
      </c>
    </row>
    <row r="17" spans="1:3" ht="19.149999999999999" customHeight="1">
      <c r="A17" s="71" t="s">
        <v>104</v>
      </c>
      <c r="B17" s="72">
        <f>SUM(B11:B16)</f>
        <v>274061</v>
      </c>
      <c r="C17" s="72">
        <f>SUM(C11:C16)</f>
        <v>489678</v>
      </c>
    </row>
    <row r="18" spans="1:3" ht="22.9" customHeight="1">
      <c r="A18" s="69" t="s">
        <v>105</v>
      </c>
      <c r="B18" s="70">
        <v>-183258</v>
      </c>
      <c r="C18" s="70">
        <v>-103031</v>
      </c>
    </row>
    <row r="19" spans="1:3" ht="22.9" customHeight="1">
      <c r="A19" s="71" t="s">
        <v>106</v>
      </c>
      <c r="B19" s="72">
        <f>SUM(B17:B18)</f>
        <v>90803</v>
      </c>
      <c r="C19" s="72">
        <f>SUM(C17:C18)</f>
        <v>386647</v>
      </c>
    </row>
    <row r="20" spans="1:3" ht="21.6" customHeight="1">
      <c r="A20" s="71" t="s">
        <v>107</v>
      </c>
      <c r="B20" s="74"/>
      <c r="C20" s="72"/>
    </row>
    <row r="21" spans="1:3" ht="25.9" customHeight="1">
      <c r="A21" s="69" t="s">
        <v>108</v>
      </c>
      <c r="B21" s="70"/>
      <c r="C21" s="70"/>
    </row>
    <row r="22" spans="1:3" ht="28.9" customHeight="1">
      <c r="A22" s="71" t="s">
        <v>109</v>
      </c>
      <c r="B22" s="72">
        <v>0</v>
      </c>
      <c r="C22" s="75"/>
    </row>
    <row r="23" spans="1:3" ht="24.6" customHeight="1">
      <c r="A23" s="71" t="s">
        <v>110</v>
      </c>
      <c r="B23" s="75">
        <f>B19+B22</f>
        <v>90803</v>
      </c>
      <c r="C23" s="75">
        <f>C19+C22</f>
        <v>386647</v>
      </c>
    </row>
    <row r="24" spans="1:3" ht="19.149999999999999" customHeight="1">
      <c r="A24" s="69" t="s">
        <v>111</v>
      </c>
      <c r="B24" s="76">
        <v>1.8</v>
      </c>
      <c r="C24" s="77">
        <v>7.65</v>
      </c>
    </row>
    <row r="25" spans="1:3">
      <c r="A25" s="67"/>
      <c r="B25" s="67"/>
    </row>
    <row r="26" spans="1:3">
      <c r="A26" s="67"/>
      <c r="B26" s="67"/>
      <c r="C26" s="67"/>
    </row>
    <row r="27" spans="1:3">
      <c r="A27" s="63" t="s">
        <v>88</v>
      </c>
      <c r="B27" s="64"/>
      <c r="C27" s="26" t="s">
        <v>89</v>
      </c>
    </row>
    <row r="28" spans="1:3">
      <c r="A28" s="65"/>
      <c r="B28" s="64"/>
      <c r="C28" s="26"/>
    </row>
    <row r="29" spans="1:3">
      <c r="A29" s="63" t="s">
        <v>90</v>
      </c>
      <c r="B29" s="64"/>
      <c r="C29" s="26" t="s">
        <v>42</v>
      </c>
    </row>
    <row r="30" spans="1:3">
      <c r="A30" s="25"/>
      <c r="B30" s="25"/>
      <c r="C30" s="25"/>
    </row>
  </sheetData>
  <mergeCells count="2">
    <mergeCell ref="A5:B5"/>
    <mergeCell ref="A6: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8"/>
  <sheetViews>
    <sheetView topLeftCell="A28" workbookViewId="0">
      <selection activeCell="B19" sqref="B19"/>
    </sheetView>
  </sheetViews>
  <sheetFormatPr defaultRowHeight="15"/>
  <cols>
    <col min="1" max="1" width="60.7109375" customWidth="1"/>
    <col min="2" max="2" width="14" customWidth="1"/>
    <col min="3" max="3" width="13.140625" customWidth="1"/>
    <col min="256" max="256" width="60.7109375" customWidth="1"/>
    <col min="257" max="257" width="14" customWidth="1"/>
    <col min="258" max="258" width="13.140625" customWidth="1"/>
    <col min="260" max="260" width="11.85546875" bestFit="1" customWidth="1"/>
    <col min="512" max="512" width="60.7109375" customWidth="1"/>
    <col min="513" max="513" width="14" customWidth="1"/>
    <col min="514" max="514" width="13.140625" customWidth="1"/>
    <col min="516" max="516" width="11.85546875" bestFit="1" customWidth="1"/>
    <col min="768" max="768" width="60.7109375" customWidth="1"/>
    <col min="769" max="769" width="14" customWidth="1"/>
    <col min="770" max="770" width="13.140625" customWidth="1"/>
    <col min="772" max="772" width="11.85546875" bestFit="1" customWidth="1"/>
    <col min="1024" max="1024" width="60.7109375" customWidth="1"/>
    <col min="1025" max="1025" width="14" customWidth="1"/>
    <col min="1026" max="1026" width="13.140625" customWidth="1"/>
    <col min="1028" max="1028" width="11.85546875" bestFit="1" customWidth="1"/>
    <col min="1280" max="1280" width="60.7109375" customWidth="1"/>
    <col min="1281" max="1281" width="14" customWidth="1"/>
    <col min="1282" max="1282" width="13.140625" customWidth="1"/>
    <col min="1284" max="1284" width="11.85546875" bestFit="1" customWidth="1"/>
    <col min="1536" max="1536" width="60.7109375" customWidth="1"/>
    <col min="1537" max="1537" width="14" customWidth="1"/>
    <col min="1538" max="1538" width="13.140625" customWidth="1"/>
    <col min="1540" max="1540" width="11.85546875" bestFit="1" customWidth="1"/>
    <col min="1792" max="1792" width="60.7109375" customWidth="1"/>
    <col min="1793" max="1793" width="14" customWidth="1"/>
    <col min="1794" max="1794" width="13.140625" customWidth="1"/>
    <col min="1796" max="1796" width="11.85546875" bestFit="1" customWidth="1"/>
    <col min="2048" max="2048" width="60.7109375" customWidth="1"/>
    <col min="2049" max="2049" width="14" customWidth="1"/>
    <col min="2050" max="2050" width="13.140625" customWidth="1"/>
    <col min="2052" max="2052" width="11.85546875" bestFit="1" customWidth="1"/>
    <col min="2304" max="2304" width="60.7109375" customWidth="1"/>
    <col min="2305" max="2305" width="14" customWidth="1"/>
    <col min="2306" max="2306" width="13.140625" customWidth="1"/>
    <col min="2308" max="2308" width="11.85546875" bestFit="1" customWidth="1"/>
    <col min="2560" max="2560" width="60.7109375" customWidth="1"/>
    <col min="2561" max="2561" width="14" customWidth="1"/>
    <col min="2562" max="2562" width="13.140625" customWidth="1"/>
    <col min="2564" max="2564" width="11.85546875" bestFit="1" customWidth="1"/>
    <col min="2816" max="2816" width="60.7109375" customWidth="1"/>
    <col min="2817" max="2817" width="14" customWidth="1"/>
    <col min="2818" max="2818" width="13.140625" customWidth="1"/>
    <col min="2820" max="2820" width="11.85546875" bestFit="1" customWidth="1"/>
    <col min="3072" max="3072" width="60.7109375" customWidth="1"/>
    <col min="3073" max="3073" width="14" customWidth="1"/>
    <col min="3074" max="3074" width="13.140625" customWidth="1"/>
    <col min="3076" max="3076" width="11.85546875" bestFit="1" customWidth="1"/>
    <col min="3328" max="3328" width="60.7109375" customWidth="1"/>
    <col min="3329" max="3329" width="14" customWidth="1"/>
    <col min="3330" max="3330" width="13.140625" customWidth="1"/>
    <col min="3332" max="3332" width="11.85546875" bestFit="1" customWidth="1"/>
    <col min="3584" max="3584" width="60.7109375" customWidth="1"/>
    <col min="3585" max="3585" width="14" customWidth="1"/>
    <col min="3586" max="3586" width="13.140625" customWidth="1"/>
    <col min="3588" max="3588" width="11.85546875" bestFit="1" customWidth="1"/>
    <col min="3840" max="3840" width="60.7109375" customWidth="1"/>
    <col min="3841" max="3841" width="14" customWidth="1"/>
    <col min="3842" max="3842" width="13.140625" customWidth="1"/>
    <col min="3844" max="3844" width="11.85546875" bestFit="1" customWidth="1"/>
    <col min="4096" max="4096" width="60.7109375" customWidth="1"/>
    <col min="4097" max="4097" width="14" customWidth="1"/>
    <col min="4098" max="4098" width="13.140625" customWidth="1"/>
    <col min="4100" max="4100" width="11.85546875" bestFit="1" customWidth="1"/>
    <col min="4352" max="4352" width="60.7109375" customWidth="1"/>
    <col min="4353" max="4353" width="14" customWidth="1"/>
    <col min="4354" max="4354" width="13.140625" customWidth="1"/>
    <col min="4356" max="4356" width="11.85546875" bestFit="1" customWidth="1"/>
    <col min="4608" max="4608" width="60.7109375" customWidth="1"/>
    <col min="4609" max="4609" width="14" customWidth="1"/>
    <col min="4610" max="4610" width="13.140625" customWidth="1"/>
    <col min="4612" max="4612" width="11.85546875" bestFit="1" customWidth="1"/>
    <col min="4864" max="4864" width="60.7109375" customWidth="1"/>
    <col min="4865" max="4865" width="14" customWidth="1"/>
    <col min="4866" max="4866" width="13.140625" customWidth="1"/>
    <col min="4868" max="4868" width="11.85546875" bestFit="1" customWidth="1"/>
    <col min="5120" max="5120" width="60.7109375" customWidth="1"/>
    <col min="5121" max="5121" width="14" customWidth="1"/>
    <col min="5122" max="5122" width="13.140625" customWidth="1"/>
    <col min="5124" max="5124" width="11.85546875" bestFit="1" customWidth="1"/>
    <col min="5376" max="5376" width="60.7109375" customWidth="1"/>
    <col min="5377" max="5377" width="14" customWidth="1"/>
    <col min="5378" max="5378" width="13.140625" customWidth="1"/>
    <col min="5380" max="5380" width="11.85546875" bestFit="1" customWidth="1"/>
    <col min="5632" max="5632" width="60.7109375" customWidth="1"/>
    <col min="5633" max="5633" width="14" customWidth="1"/>
    <col min="5634" max="5634" width="13.140625" customWidth="1"/>
    <col min="5636" max="5636" width="11.85546875" bestFit="1" customWidth="1"/>
    <col min="5888" max="5888" width="60.7109375" customWidth="1"/>
    <col min="5889" max="5889" width="14" customWidth="1"/>
    <col min="5890" max="5890" width="13.140625" customWidth="1"/>
    <col min="5892" max="5892" width="11.85546875" bestFit="1" customWidth="1"/>
    <col min="6144" max="6144" width="60.7109375" customWidth="1"/>
    <col min="6145" max="6145" width="14" customWidth="1"/>
    <col min="6146" max="6146" width="13.140625" customWidth="1"/>
    <col min="6148" max="6148" width="11.85546875" bestFit="1" customWidth="1"/>
    <col min="6400" max="6400" width="60.7109375" customWidth="1"/>
    <col min="6401" max="6401" width="14" customWidth="1"/>
    <col min="6402" max="6402" width="13.140625" customWidth="1"/>
    <col min="6404" max="6404" width="11.85546875" bestFit="1" customWidth="1"/>
    <col min="6656" max="6656" width="60.7109375" customWidth="1"/>
    <col min="6657" max="6657" width="14" customWidth="1"/>
    <col min="6658" max="6658" width="13.140625" customWidth="1"/>
    <col min="6660" max="6660" width="11.85546875" bestFit="1" customWidth="1"/>
    <col min="6912" max="6912" width="60.7109375" customWidth="1"/>
    <col min="6913" max="6913" width="14" customWidth="1"/>
    <col min="6914" max="6914" width="13.140625" customWidth="1"/>
    <col min="6916" max="6916" width="11.85546875" bestFit="1" customWidth="1"/>
    <col min="7168" max="7168" width="60.7109375" customWidth="1"/>
    <col min="7169" max="7169" width="14" customWidth="1"/>
    <col min="7170" max="7170" width="13.140625" customWidth="1"/>
    <col min="7172" max="7172" width="11.85546875" bestFit="1" customWidth="1"/>
    <col min="7424" max="7424" width="60.7109375" customWidth="1"/>
    <col min="7425" max="7425" width="14" customWidth="1"/>
    <col min="7426" max="7426" width="13.140625" customWidth="1"/>
    <col min="7428" max="7428" width="11.85546875" bestFit="1" customWidth="1"/>
    <col min="7680" max="7680" width="60.7109375" customWidth="1"/>
    <col min="7681" max="7681" width="14" customWidth="1"/>
    <col min="7682" max="7682" width="13.140625" customWidth="1"/>
    <col min="7684" max="7684" width="11.85546875" bestFit="1" customWidth="1"/>
    <col min="7936" max="7936" width="60.7109375" customWidth="1"/>
    <col min="7937" max="7937" width="14" customWidth="1"/>
    <col min="7938" max="7938" width="13.140625" customWidth="1"/>
    <col min="7940" max="7940" width="11.85546875" bestFit="1" customWidth="1"/>
    <col min="8192" max="8192" width="60.7109375" customWidth="1"/>
    <col min="8193" max="8193" width="14" customWidth="1"/>
    <col min="8194" max="8194" width="13.140625" customWidth="1"/>
    <col min="8196" max="8196" width="11.85546875" bestFit="1" customWidth="1"/>
    <col min="8448" max="8448" width="60.7109375" customWidth="1"/>
    <col min="8449" max="8449" width="14" customWidth="1"/>
    <col min="8450" max="8450" width="13.140625" customWidth="1"/>
    <col min="8452" max="8452" width="11.85546875" bestFit="1" customWidth="1"/>
    <col min="8704" max="8704" width="60.7109375" customWidth="1"/>
    <col min="8705" max="8705" width="14" customWidth="1"/>
    <col min="8706" max="8706" width="13.140625" customWidth="1"/>
    <col min="8708" max="8708" width="11.85546875" bestFit="1" customWidth="1"/>
    <col min="8960" max="8960" width="60.7109375" customWidth="1"/>
    <col min="8961" max="8961" width="14" customWidth="1"/>
    <col min="8962" max="8962" width="13.140625" customWidth="1"/>
    <col min="8964" max="8964" width="11.85546875" bestFit="1" customWidth="1"/>
    <col min="9216" max="9216" width="60.7109375" customWidth="1"/>
    <col min="9217" max="9217" width="14" customWidth="1"/>
    <col min="9218" max="9218" width="13.140625" customWidth="1"/>
    <col min="9220" max="9220" width="11.85546875" bestFit="1" customWidth="1"/>
    <col min="9472" max="9472" width="60.7109375" customWidth="1"/>
    <col min="9473" max="9473" width="14" customWidth="1"/>
    <col min="9474" max="9474" width="13.140625" customWidth="1"/>
    <col min="9476" max="9476" width="11.85546875" bestFit="1" customWidth="1"/>
    <col min="9728" max="9728" width="60.7109375" customWidth="1"/>
    <col min="9729" max="9729" width="14" customWidth="1"/>
    <col min="9730" max="9730" width="13.140625" customWidth="1"/>
    <col min="9732" max="9732" width="11.85546875" bestFit="1" customWidth="1"/>
    <col min="9984" max="9984" width="60.7109375" customWidth="1"/>
    <col min="9985" max="9985" width="14" customWidth="1"/>
    <col min="9986" max="9986" width="13.140625" customWidth="1"/>
    <col min="9988" max="9988" width="11.85546875" bestFit="1" customWidth="1"/>
    <col min="10240" max="10240" width="60.7109375" customWidth="1"/>
    <col min="10241" max="10241" width="14" customWidth="1"/>
    <col min="10242" max="10242" width="13.140625" customWidth="1"/>
    <col min="10244" max="10244" width="11.85546875" bestFit="1" customWidth="1"/>
    <col min="10496" max="10496" width="60.7109375" customWidth="1"/>
    <col min="10497" max="10497" width="14" customWidth="1"/>
    <col min="10498" max="10498" width="13.140625" customWidth="1"/>
    <col min="10500" max="10500" width="11.85546875" bestFit="1" customWidth="1"/>
    <col min="10752" max="10752" width="60.7109375" customWidth="1"/>
    <col min="10753" max="10753" width="14" customWidth="1"/>
    <col min="10754" max="10754" width="13.140625" customWidth="1"/>
    <col min="10756" max="10756" width="11.85546875" bestFit="1" customWidth="1"/>
    <col min="11008" max="11008" width="60.7109375" customWidth="1"/>
    <col min="11009" max="11009" width="14" customWidth="1"/>
    <col min="11010" max="11010" width="13.140625" customWidth="1"/>
    <col min="11012" max="11012" width="11.85546875" bestFit="1" customWidth="1"/>
    <col min="11264" max="11264" width="60.7109375" customWidth="1"/>
    <col min="11265" max="11265" width="14" customWidth="1"/>
    <col min="11266" max="11266" width="13.140625" customWidth="1"/>
    <col min="11268" max="11268" width="11.85546875" bestFit="1" customWidth="1"/>
    <col min="11520" max="11520" width="60.7109375" customWidth="1"/>
    <col min="11521" max="11521" width="14" customWidth="1"/>
    <col min="11522" max="11522" width="13.140625" customWidth="1"/>
    <col min="11524" max="11524" width="11.85546875" bestFit="1" customWidth="1"/>
    <col min="11776" max="11776" width="60.7109375" customWidth="1"/>
    <col min="11777" max="11777" width="14" customWidth="1"/>
    <col min="11778" max="11778" width="13.140625" customWidth="1"/>
    <col min="11780" max="11780" width="11.85546875" bestFit="1" customWidth="1"/>
    <col min="12032" max="12032" width="60.7109375" customWidth="1"/>
    <col min="12033" max="12033" width="14" customWidth="1"/>
    <col min="12034" max="12034" width="13.140625" customWidth="1"/>
    <col min="12036" max="12036" width="11.85546875" bestFit="1" customWidth="1"/>
    <col min="12288" max="12288" width="60.7109375" customWidth="1"/>
    <col min="12289" max="12289" width="14" customWidth="1"/>
    <col min="12290" max="12290" width="13.140625" customWidth="1"/>
    <col min="12292" max="12292" width="11.85546875" bestFit="1" customWidth="1"/>
    <col min="12544" max="12544" width="60.7109375" customWidth="1"/>
    <col min="12545" max="12545" width="14" customWidth="1"/>
    <col min="12546" max="12546" width="13.140625" customWidth="1"/>
    <col min="12548" max="12548" width="11.85546875" bestFit="1" customWidth="1"/>
    <col min="12800" max="12800" width="60.7109375" customWidth="1"/>
    <col min="12801" max="12801" width="14" customWidth="1"/>
    <col min="12802" max="12802" width="13.140625" customWidth="1"/>
    <col min="12804" max="12804" width="11.85546875" bestFit="1" customWidth="1"/>
    <col min="13056" max="13056" width="60.7109375" customWidth="1"/>
    <col min="13057" max="13057" width="14" customWidth="1"/>
    <col min="13058" max="13058" width="13.140625" customWidth="1"/>
    <col min="13060" max="13060" width="11.85546875" bestFit="1" customWidth="1"/>
    <col min="13312" max="13312" width="60.7109375" customWidth="1"/>
    <col min="13313" max="13313" width="14" customWidth="1"/>
    <col min="13314" max="13314" width="13.140625" customWidth="1"/>
    <col min="13316" max="13316" width="11.85546875" bestFit="1" customWidth="1"/>
    <col min="13568" max="13568" width="60.7109375" customWidth="1"/>
    <col min="13569" max="13569" width="14" customWidth="1"/>
    <col min="13570" max="13570" width="13.140625" customWidth="1"/>
    <col min="13572" max="13572" width="11.85546875" bestFit="1" customWidth="1"/>
    <col min="13824" max="13824" width="60.7109375" customWidth="1"/>
    <col min="13825" max="13825" width="14" customWidth="1"/>
    <col min="13826" max="13826" width="13.140625" customWidth="1"/>
    <col min="13828" max="13828" width="11.85546875" bestFit="1" customWidth="1"/>
    <col min="14080" max="14080" width="60.7109375" customWidth="1"/>
    <col min="14081" max="14081" width="14" customWidth="1"/>
    <col min="14082" max="14082" width="13.140625" customWidth="1"/>
    <col min="14084" max="14084" width="11.85546875" bestFit="1" customWidth="1"/>
    <col min="14336" max="14336" width="60.7109375" customWidth="1"/>
    <col min="14337" max="14337" width="14" customWidth="1"/>
    <col min="14338" max="14338" width="13.140625" customWidth="1"/>
    <col min="14340" max="14340" width="11.85546875" bestFit="1" customWidth="1"/>
    <col min="14592" max="14592" width="60.7109375" customWidth="1"/>
    <col min="14593" max="14593" width="14" customWidth="1"/>
    <col min="14594" max="14594" width="13.140625" customWidth="1"/>
    <col min="14596" max="14596" width="11.85546875" bestFit="1" customWidth="1"/>
    <col min="14848" max="14848" width="60.7109375" customWidth="1"/>
    <col min="14849" max="14849" width="14" customWidth="1"/>
    <col min="14850" max="14850" width="13.140625" customWidth="1"/>
    <col min="14852" max="14852" width="11.85546875" bestFit="1" customWidth="1"/>
    <col min="15104" max="15104" width="60.7109375" customWidth="1"/>
    <col min="15105" max="15105" width="14" customWidth="1"/>
    <col min="15106" max="15106" width="13.140625" customWidth="1"/>
    <col min="15108" max="15108" width="11.85546875" bestFit="1" customWidth="1"/>
    <col min="15360" max="15360" width="60.7109375" customWidth="1"/>
    <col min="15361" max="15361" width="14" customWidth="1"/>
    <col min="15362" max="15362" width="13.140625" customWidth="1"/>
    <col min="15364" max="15364" width="11.85546875" bestFit="1" customWidth="1"/>
    <col min="15616" max="15616" width="60.7109375" customWidth="1"/>
    <col min="15617" max="15617" width="14" customWidth="1"/>
    <col min="15618" max="15618" width="13.140625" customWidth="1"/>
    <col min="15620" max="15620" width="11.85546875" bestFit="1" customWidth="1"/>
    <col min="15872" max="15872" width="60.7109375" customWidth="1"/>
    <col min="15873" max="15873" width="14" customWidth="1"/>
    <col min="15874" max="15874" width="13.140625" customWidth="1"/>
    <col min="15876" max="15876" width="11.85546875" bestFit="1" customWidth="1"/>
    <col min="16128" max="16128" width="60.7109375" customWidth="1"/>
    <col min="16129" max="16129" width="14" customWidth="1"/>
    <col min="16130" max="16130" width="13.140625" customWidth="1"/>
    <col min="16132" max="16132" width="11.85546875" bestFit="1" customWidth="1"/>
  </cols>
  <sheetData>
    <row r="2" spans="1:7">
      <c r="A2" s="66" t="s">
        <v>91</v>
      </c>
      <c r="B2" s="67"/>
      <c r="C2" s="78"/>
    </row>
    <row r="3" spans="1:7">
      <c r="A3" s="66" t="s">
        <v>92</v>
      </c>
      <c r="B3" s="67"/>
      <c r="C3" s="78"/>
    </row>
    <row r="4" spans="1:7" ht="10.15" customHeight="1">
      <c r="A4" s="67"/>
      <c r="B4" s="67"/>
      <c r="C4" s="78"/>
    </row>
    <row r="5" spans="1:7">
      <c r="A5" s="23" t="s">
        <v>112</v>
      </c>
      <c r="B5" s="79"/>
      <c r="C5" s="79"/>
    </row>
    <row r="6" spans="1:7">
      <c r="A6" s="118" t="s">
        <v>113</v>
      </c>
      <c r="B6" s="118"/>
      <c r="C6" s="118"/>
    </row>
    <row r="7" spans="1:7" ht="9" customHeight="1">
      <c r="A7" s="80"/>
      <c r="B7" s="80"/>
      <c r="C7" s="67" t="s">
        <v>45</v>
      </c>
    </row>
    <row r="8" spans="1:7" ht="24">
      <c r="A8" s="40"/>
      <c r="B8" s="68" t="s">
        <v>95</v>
      </c>
      <c r="C8" s="68" t="s">
        <v>114</v>
      </c>
      <c r="G8" s="67"/>
    </row>
    <row r="9" spans="1:7" ht="17.45" customHeight="1">
      <c r="A9" s="50" t="s">
        <v>115</v>
      </c>
      <c r="B9" s="81"/>
      <c r="C9" s="81"/>
    </row>
    <row r="10" spans="1:7" ht="17.45" customHeight="1">
      <c r="A10" s="82" t="s">
        <v>116</v>
      </c>
      <c r="B10" s="83">
        <f>SUM(B11:B12)</f>
        <v>4472301.7376119997</v>
      </c>
      <c r="C10" s="83">
        <v>4320835</v>
      </c>
    </row>
    <row r="11" spans="1:7" ht="15.6" customHeight="1">
      <c r="A11" s="85" t="s">
        <v>117</v>
      </c>
      <c r="B11" s="86">
        <v>830964.73761199997</v>
      </c>
      <c r="C11" s="73">
        <v>3613628</v>
      </c>
    </row>
    <row r="12" spans="1:7" ht="13.15" customHeight="1">
      <c r="A12" s="85" t="s">
        <v>118</v>
      </c>
      <c r="B12" s="86">
        <v>3641337</v>
      </c>
      <c r="C12" s="73">
        <v>707207</v>
      </c>
    </row>
    <row r="13" spans="1:7" ht="16.899999999999999" customHeight="1">
      <c r="A13" s="82" t="s">
        <v>119</v>
      </c>
      <c r="B13" s="83">
        <f>SUM(B14:B20)</f>
        <v>-4249095</v>
      </c>
      <c r="C13" s="83">
        <v>-3278982</v>
      </c>
    </row>
    <row r="14" spans="1:7" ht="16.149999999999999" customHeight="1">
      <c r="A14" s="85" t="s">
        <v>120</v>
      </c>
      <c r="B14" s="86">
        <v>-2109738</v>
      </c>
      <c r="C14" s="73">
        <v>-1337182</v>
      </c>
    </row>
    <row r="15" spans="1:7" ht="16.149999999999999" customHeight="1">
      <c r="A15" s="85" t="s">
        <v>163</v>
      </c>
      <c r="B15" s="86">
        <v>-614293</v>
      </c>
      <c r="C15" s="73"/>
    </row>
    <row r="16" spans="1:7" ht="15" customHeight="1">
      <c r="A16" s="85" t="s">
        <v>121</v>
      </c>
      <c r="B16" s="86">
        <v>-630604</v>
      </c>
      <c r="C16" s="73">
        <v>-729411</v>
      </c>
    </row>
    <row r="17" spans="1:3" ht="14.45" customHeight="1">
      <c r="A17" s="85" t="s">
        <v>122</v>
      </c>
      <c r="B17" s="86"/>
      <c r="C17" s="73"/>
    </row>
    <row r="18" spans="1:3" ht="13.9" customHeight="1">
      <c r="A18" s="85" t="s">
        <v>123</v>
      </c>
      <c r="B18" s="86">
        <v>-181305</v>
      </c>
      <c r="C18" s="73">
        <v>-103031</v>
      </c>
    </row>
    <row r="19" spans="1:3">
      <c r="A19" s="85" t="s">
        <v>124</v>
      </c>
      <c r="B19" s="86">
        <v>-679695</v>
      </c>
      <c r="C19" s="73">
        <v>-1089926</v>
      </c>
    </row>
    <row r="20" spans="1:3" ht="15" customHeight="1">
      <c r="A20" s="85" t="s">
        <v>125</v>
      </c>
      <c r="B20" s="86">
        <v>-33460</v>
      </c>
      <c r="C20" s="73">
        <v>-19432</v>
      </c>
    </row>
    <row r="21" spans="1:3" ht="15.6" customHeight="1">
      <c r="A21" s="87" t="s">
        <v>126</v>
      </c>
      <c r="B21" s="83">
        <f>B10+B13</f>
        <v>223206.73761199974</v>
      </c>
      <c r="C21" s="83">
        <v>1041853</v>
      </c>
    </row>
    <row r="22" spans="1:3" ht="16.899999999999999" customHeight="1">
      <c r="A22" s="88" t="s">
        <v>127</v>
      </c>
      <c r="B22" s="83">
        <v>-41379</v>
      </c>
      <c r="C22" s="84"/>
    </row>
    <row r="23" spans="1:3" ht="15.6" customHeight="1">
      <c r="A23" s="85" t="s">
        <v>128</v>
      </c>
      <c r="B23" s="89">
        <v>7546</v>
      </c>
      <c r="C23" s="90">
        <v>19350</v>
      </c>
    </row>
    <row r="24" spans="1:3" ht="15" customHeight="1">
      <c r="A24" s="85" t="s">
        <v>129</v>
      </c>
      <c r="B24" s="89"/>
      <c r="C24" s="90"/>
    </row>
    <row r="25" spans="1:3" ht="16.149999999999999" customHeight="1">
      <c r="A25" s="85" t="s">
        <v>130</v>
      </c>
      <c r="B25" s="89">
        <v>-48925</v>
      </c>
      <c r="C25" s="90">
        <v>-81509</v>
      </c>
    </row>
    <row r="26" spans="1:3" ht="16.149999999999999" customHeight="1">
      <c r="A26" s="85" t="s">
        <v>131</v>
      </c>
      <c r="B26" s="89"/>
      <c r="C26" s="90">
        <v>-4871</v>
      </c>
    </row>
    <row r="27" spans="1:3" ht="17.45" customHeight="1">
      <c r="A27" s="85" t="s">
        <v>132</v>
      </c>
      <c r="B27" s="89"/>
      <c r="C27" s="90">
        <v>0</v>
      </c>
    </row>
    <row r="28" spans="1:3" ht="17.45" customHeight="1">
      <c r="A28" s="85" t="s">
        <v>125</v>
      </c>
      <c r="B28" s="89"/>
      <c r="C28" s="90">
        <v>0</v>
      </c>
    </row>
    <row r="29" spans="1:3" ht="24.6" customHeight="1">
      <c r="A29" s="87" t="s">
        <v>133</v>
      </c>
      <c r="B29" s="91">
        <v>-41379</v>
      </c>
      <c r="C29" s="91">
        <v>-67030</v>
      </c>
    </row>
    <row r="30" spans="1:3" ht="15.6" customHeight="1">
      <c r="A30" s="88" t="s">
        <v>134</v>
      </c>
      <c r="B30" s="83"/>
      <c r="C30" s="84">
        <v>-320000</v>
      </c>
    </row>
    <row r="31" spans="1:3" ht="14.45" customHeight="1">
      <c r="A31" s="92" t="s">
        <v>135</v>
      </c>
      <c r="B31" s="89">
        <v>0</v>
      </c>
      <c r="C31" s="90">
        <v>0</v>
      </c>
    </row>
    <row r="32" spans="1:3" ht="13.9" customHeight="1">
      <c r="A32" s="85" t="s">
        <v>118</v>
      </c>
      <c r="B32" s="89">
        <v>0</v>
      </c>
      <c r="C32" s="90">
        <v>0</v>
      </c>
    </row>
    <row r="33" spans="1:4" ht="15.6" customHeight="1">
      <c r="A33" s="85" t="s">
        <v>136</v>
      </c>
      <c r="B33" s="89"/>
      <c r="C33" s="90">
        <v>0</v>
      </c>
    </row>
    <row r="34" spans="1:4" ht="15.6" customHeight="1">
      <c r="A34" s="85" t="s">
        <v>137</v>
      </c>
      <c r="B34" s="89"/>
      <c r="C34" s="90">
        <v>-320000</v>
      </c>
    </row>
    <row r="35" spans="1:4" ht="15.6" customHeight="1">
      <c r="A35" s="85" t="s">
        <v>138</v>
      </c>
      <c r="B35" s="89">
        <v>0</v>
      </c>
      <c r="C35" s="90">
        <v>0</v>
      </c>
    </row>
    <row r="36" spans="1:4">
      <c r="A36" s="85" t="s">
        <v>139</v>
      </c>
      <c r="B36" s="89">
        <v>0</v>
      </c>
      <c r="C36" s="90">
        <v>0</v>
      </c>
    </row>
    <row r="37" spans="1:4" ht="15" customHeight="1">
      <c r="A37" s="85" t="s">
        <v>125</v>
      </c>
      <c r="B37" s="89">
        <v>0</v>
      </c>
      <c r="C37" s="90">
        <v>0</v>
      </c>
    </row>
    <row r="38" spans="1:4" ht="24.6" customHeight="1">
      <c r="A38" s="87" t="s">
        <v>140</v>
      </c>
      <c r="B38" s="83">
        <v>0</v>
      </c>
      <c r="C38" s="83">
        <v>-320000</v>
      </c>
    </row>
    <row r="39" spans="1:4" ht="16.899999999999999" customHeight="1">
      <c r="A39" s="40" t="s">
        <v>141</v>
      </c>
      <c r="B39" s="83">
        <v>181827</v>
      </c>
      <c r="C39" s="83">
        <v>654823</v>
      </c>
    </row>
    <row r="40" spans="1:4" ht="28.5" customHeight="1">
      <c r="A40" s="92" t="s">
        <v>142</v>
      </c>
      <c r="B40" s="83">
        <v>-3676</v>
      </c>
      <c r="C40" s="84">
        <v>509988</v>
      </c>
    </row>
    <row r="41" spans="1:4" ht="13.9" customHeight="1">
      <c r="A41" s="40" t="s">
        <v>143</v>
      </c>
      <c r="B41" s="83">
        <v>867056</v>
      </c>
      <c r="C41" s="84">
        <v>40822</v>
      </c>
    </row>
    <row r="42" spans="1:4" ht="15" customHeight="1">
      <c r="A42" s="40" t="s">
        <v>144</v>
      </c>
      <c r="B42" s="83">
        <f>B41+B21+B29+B40</f>
        <v>1045207.7376119997</v>
      </c>
      <c r="C42" s="84">
        <v>1205633</v>
      </c>
    </row>
    <row r="43" spans="1:4">
      <c r="A43" s="67"/>
      <c r="B43" s="93"/>
      <c r="C43" s="94"/>
      <c r="D43" s="95"/>
    </row>
    <row r="44" spans="1:4">
      <c r="A44" s="63" t="s">
        <v>88</v>
      </c>
      <c r="B44" s="64"/>
      <c r="C44" s="26" t="s">
        <v>89</v>
      </c>
    </row>
    <row r="45" spans="1:4">
      <c r="A45" s="65"/>
      <c r="B45" s="64"/>
      <c r="C45" s="26"/>
    </row>
    <row r="46" spans="1:4">
      <c r="A46" s="63" t="s">
        <v>90</v>
      </c>
      <c r="B46" s="64"/>
      <c r="C46" s="26" t="s">
        <v>42</v>
      </c>
    </row>
    <row r="47" spans="1:4">
      <c r="A47" s="67"/>
      <c r="B47" s="67"/>
      <c r="C47" s="78"/>
    </row>
    <row r="48" spans="1:4">
      <c r="A48" s="25"/>
      <c r="B48" s="25"/>
      <c r="C48" s="25"/>
    </row>
  </sheetData>
  <mergeCells count="1">
    <mergeCell ref="A6:C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tabSelected="1" topLeftCell="A10" workbookViewId="0">
      <selection activeCell="E23" sqref="E23"/>
    </sheetView>
  </sheetViews>
  <sheetFormatPr defaultRowHeight="15"/>
  <cols>
    <col min="1" max="1" width="48.7109375" customWidth="1"/>
    <col min="2" max="2" width="12.28515625" customWidth="1"/>
    <col min="3" max="3" width="11.85546875" customWidth="1"/>
    <col min="4" max="4" width="11.5703125" customWidth="1"/>
    <col min="5" max="5" width="11.140625" customWidth="1"/>
    <col min="6" max="6" width="13.7109375" customWidth="1"/>
    <col min="7" max="7" width="12.7109375" customWidth="1"/>
    <col min="11" max="11" width="12.85546875" customWidth="1"/>
    <col min="257" max="257" width="48.7109375" customWidth="1"/>
    <col min="258" max="258" width="12.28515625" customWidth="1"/>
    <col min="259" max="259" width="11.85546875" customWidth="1"/>
    <col min="260" max="260" width="11.5703125" customWidth="1"/>
    <col min="261" max="261" width="11.140625" customWidth="1"/>
    <col min="262" max="262" width="13.7109375" customWidth="1"/>
    <col min="263" max="263" width="12.7109375" customWidth="1"/>
    <col min="267" max="267" width="12.85546875" customWidth="1"/>
    <col min="513" max="513" width="48.7109375" customWidth="1"/>
    <col min="514" max="514" width="12.28515625" customWidth="1"/>
    <col min="515" max="515" width="11.85546875" customWidth="1"/>
    <col min="516" max="516" width="11.5703125" customWidth="1"/>
    <col min="517" max="517" width="11.140625" customWidth="1"/>
    <col min="518" max="518" width="13.7109375" customWidth="1"/>
    <col min="519" max="519" width="12.7109375" customWidth="1"/>
    <col min="523" max="523" width="12.85546875" customWidth="1"/>
    <col min="769" max="769" width="48.7109375" customWidth="1"/>
    <col min="770" max="770" width="12.28515625" customWidth="1"/>
    <col min="771" max="771" width="11.85546875" customWidth="1"/>
    <col min="772" max="772" width="11.5703125" customWidth="1"/>
    <col min="773" max="773" width="11.140625" customWidth="1"/>
    <col min="774" max="774" width="13.7109375" customWidth="1"/>
    <col min="775" max="775" width="12.7109375" customWidth="1"/>
    <col min="779" max="779" width="12.85546875" customWidth="1"/>
    <col min="1025" max="1025" width="48.7109375" customWidth="1"/>
    <col min="1026" max="1026" width="12.28515625" customWidth="1"/>
    <col min="1027" max="1027" width="11.85546875" customWidth="1"/>
    <col min="1028" max="1028" width="11.5703125" customWidth="1"/>
    <col min="1029" max="1029" width="11.140625" customWidth="1"/>
    <col min="1030" max="1030" width="13.7109375" customWidth="1"/>
    <col min="1031" max="1031" width="12.7109375" customWidth="1"/>
    <col min="1035" max="1035" width="12.85546875" customWidth="1"/>
    <col min="1281" max="1281" width="48.7109375" customWidth="1"/>
    <col min="1282" max="1282" width="12.28515625" customWidth="1"/>
    <col min="1283" max="1283" width="11.85546875" customWidth="1"/>
    <col min="1284" max="1284" width="11.5703125" customWidth="1"/>
    <col min="1285" max="1285" width="11.140625" customWidth="1"/>
    <col min="1286" max="1286" width="13.7109375" customWidth="1"/>
    <col min="1287" max="1287" width="12.7109375" customWidth="1"/>
    <col min="1291" max="1291" width="12.85546875" customWidth="1"/>
    <col min="1537" max="1537" width="48.7109375" customWidth="1"/>
    <col min="1538" max="1538" width="12.28515625" customWidth="1"/>
    <col min="1539" max="1539" width="11.85546875" customWidth="1"/>
    <col min="1540" max="1540" width="11.5703125" customWidth="1"/>
    <col min="1541" max="1541" width="11.140625" customWidth="1"/>
    <col min="1542" max="1542" width="13.7109375" customWidth="1"/>
    <col min="1543" max="1543" width="12.7109375" customWidth="1"/>
    <col min="1547" max="1547" width="12.85546875" customWidth="1"/>
    <col min="1793" max="1793" width="48.7109375" customWidth="1"/>
    <col min="1794" max="1794" width="12.28515625" customWidth="1"/>
    <col min="1795" max="1795" width="11.85546875" customWidth="1"/>
    <col min="1796" max="1796" width="11.5703125" customWidth="1"/>
    <col min="1797" max="1797" width="11.140625" customWidth="1"/>
    <col min="1798" max="1798" width="13.7109375" customWidth="1"/>
    <col min="1799" max="1799" width="12.7109375" customWidth="1"/>
    <col min="1803" max="1803" width="12.85546875" customWidth="1"/>
    <col min="2049" max="2049" width="48.7109375" customWidth="1"/>
    <col min="2050" max="2050" width="12.28515625" customWidth="1"/>
    <col min="2051" max="2051" width="11.85546875" customWidth="1"/>
    <col min="2052" max="2052" width="11.5703125" customWidth="1"/>
    <col min="2053" max="2053" width="11.140625" customWidth="1"/>
    <col min="2054" max="2054" width="13.7109375" customWidth="1"/>
    <col min="2055" max="2055" width="12.7109375" customWidth="1"/>
    <col min="2059" max="2059" width="12.85546875" customWidth="1"/>
    <col min="2305" max="2305" width="48.7109375" customWidth="1"/>
    <col min="2306" max="2306" width="12.28515625" customWidth="1"/>
    <col min="2307" max="2307" width="11.85546875" customWidth="1"/>
    <col min="2308" max="2308" width="11.5703125" customWidth="1"/>
    <col min="2309" max="2309" width="11.140625" customWidth="1"/>
    <col min="2310" max="2310" width="13.7109375" customWidth="1"/>
    <col min="2311" max="2311" width="12.7109375" customWidth="1"/>
    <col min="2315" max="2315" width="12.85546875" customWidth="1"/>
    <col min="2561" max="2561" width="48.7109375" customWidth="1"/>
    <col min="2562" max="2562" width="12.28515625" customWidth="1"/>
    <col min="2563" max="2563" width="11.85546875" customWidth="1"/>
    <col min="2564" max="2564" width="11.5703125" customWidth="1"/>
    <col min="2565" max="2565" width="11.140625" customWidth="1"/>
    <col min="2566" max="2566" width="13.7109375" customWidth="1"/>
    <col min="2567" max="2567" width="12.7109375" customWidth="1"/>
    <col min="2571" max="2571" width="12.85546875" customWidth="1"/>
    <col min="2817" max="2817" width="48.7109375" customWidth="1"/>
    <col min="2818" max="2818" width="12.28515625" customWidth="1"/>
    <col min="2819" max="2819" width="11.85546875" customWidth="1"/>
    <col min="2820" max="2820" width="11.5703125" customWidth="1"/>
    <col min="2821" max="2821" width="11.140625" customWidth="1"/>
    <col min="2822" max="2822" width="13.7109375" customWidth="1"/>
    <col min="2823" max="2823" width="12.7109375" customWidth="1"/>
    <col min="2827" max="2827" width="12.85546875" customWidth="1"/>
    <col min="3073" max="3073" width="48.7109375" customWidth="1"/>
    <col min="3074" max="3074" width="12.28515625" customWidth="1"/>
    <col min="3075" max="3075" width="11.85546875" customWidth="1"/>
    <col min="3076" max="3076" width="11.5703125" customWidth="1"/>
    <col min="3077" max="3077" width="11.140625" customWidth="1"/>
    <col min="3078" max="3078" width="13.7109375" customWidth="1"/>
    <col min="3079" max="3079" width="12.7109375" customWidth="1"/>
    <col min="3083" max="3083" width="12.85546875" customWidth="1"/>
    <col min="3329" max="3329" width="48.7109375" customWidth="1"/>
    <col min="3330" max="3330" width="12.28515625" customWidth="1"/>
    <col min="3331" max="3331" width="11.85546875" customWidth="1"/>
    <col min="3332" max="3332" width="11.5703125" customWidth="1"/>
    <col min="3333" max="3333" width="11.140625" customWidth="1"/>
    <col min="3334" max="3334" width="13.7109375" customWidth="1"/>
    <col min="3335" max="3335" width="12.7109375" customWidth="1"/>
    <col min="3339" max="3339" width="12.85546875" customWidth="1"/>
    <col min="3585" max="3585" width="48.7109375" customWidth="1"/>
    <col min="3586" max="3586" width="12.28515625" customWidth="1"/>
    <col min="3587" max="3587" width="11.85546875" customWidth="1"/>
    <col min="3588" max="3588" width="11.5703125" customWidth="1"/>
    <col min="3589" max="3589" width="11.140625" customWidth="1"/>
    <col min="3590" max="3590" width="13.7109375" customWidth="1"/>
    <col min="3591" max="3591" width="12.7109375" customWidth="1"/>
    <col min="3595" max="3595" width="12.85546875" customWidth="1"/>
    <col min="3841" max="3841" width="48.7109375" customWidth="1"/>
    <col min="3842" max="3842" width="12.28515625" customWidth="1"/>
    <col min="3843" max="3843" width="11.85546875" customWidth="1"/>
    <col min="3844" max="3844" width="11.5703125" customWidth="1"/>
    <col min="3845" max="3845" width="11.140625" customWidth="1"/>
    <col min="3846" max="3846" width="13.7109375" customWidth="1"/>
    <col min="3847" max="3847" width="12.7109375" customWidth="1"/>
    <col min="3851" max="3851" width="12.85546875" customWidth="1"/>
    <col min="4097" max="4097" width="48.7109375" customWidth="1"/>
    <col min="4098" max="4098" width="12.28515625" customWidth="1"/>
    <col min="4099" max="4099" width="11.85546875" customWidth="1"/>
    <col min="4100" max="4100" width="11.5703125" customWidth="1"/>
    <col min="4101" max="4101" width="11.140625" customWidth="1"/>
    <col min="4102" max="4102" width="13.7109375" customWidth="1"/>
    <col min="4103" max="4103" width="12.7109375" customWidth="1"/>
    <col min="4107" max="4107" width="12.85546875" customWidth="1"/>
    <col min="4353" max="4353" width="48.7109375" customWidth="1"/>
    <col min="4354" max="4354" width="12.28515625" customWidth="1"/>
    <col min="4355" max="4355" width="11.85546875" customWidth="1"/>
    <col min="4356" max="4356" width="11.5703125" customWidth="1"/>
    <col min="4357" max="4357" width="11.140625" customWidth="1"/>
    <col min="4358" max="4358" width="13.7109375" customWidth="1"/>
    <col min="4359" max="4359" width="12.7109375" customWidth="1"/>
    <col min="4363" max="4363" width="12.85546875" customWidth="1"/>
    <col min="4609" max="4609" width="48.7109375" customWidth="1"/>
    <col min="4610" max="4610" width="12.28515625" customWidth="1"/>
    <col min="4611" max="4611" width="11.85546875" customWidth="1"/>
    <col min="4612" max="4612" width="11.5703125" customWidth="1"/>
    <col min="4613" max="4613" width="11.140625" customWidth="1"/>
    <col min="4614" max="4614" width="13.7109375" customWidth="1"/>
    <col min="4615" max="4615" width="12.7109375" customWidth="1"/>
    <col min="4619" max="4619" width="12.85546875" customWidth="1"/>
    <col min="4865" max="4865" width="48.7109375" customWidth="1"/>
    <col min="4866" max="4866" width="12.28515625" customWidth="1"/>
    <col min="4867" max="4867" width="11.85546875" customWidth="1"/>
    <col min="4868" max="4868" width="11.5703125" customWidth="1"/>
    <col min="4869" max="4869" width="11.140625" customWidth="1"/>
    <col min="4870" max="4870" width="13.7109375" customWidth="1"/>
    <col min="4871" max="4871" width="12.7109375" customWidth="1"/>
    <col min="4875" max="4875" width="12.85546875" customWidth="1"/>
    <col min="5121" max="5121" width="48.7109375" customWidth="1"/>
    <col min="5122" max="5122" width="12.28515625" customWidth="1"/>
    <col min="5123" max="5123" width="11.85546875" customWidth="1"/>
    <col min="5124" max="5124" width="11.5703125" customWidth="1"/>
    <col min="5125" max="5125" width="11.140625" customWidth="1"/>
    <col min="5126" max="5126" width="13.7109375" customWidth="1"/>
    <col min="5127" max="5127" width="12.7109375" customWidth="1"/>
    <col min="5131" max="5131" width="12.85546875" customWidth="1"/>
    <col min="5377" max="5377" width="48.7109375" customWidth="1"/>
    <col min="5378" max="5378" width="12.28515625" customWidth="1"/>
    <col min="5379" max="5379" width="11.85546875" customWidth="1"/>
    <col min="5380" max="5380" width="11.5703125" customWidth="1"/>
    <col min="5381" max="5381" width="11.140625" customWidth="1"/>
    <col min="5382" max="5382" width="13.7109375" customWidth="1"/>
    <col min="5383" max="5383" width="12.7109375" customWidth="1"/>
    <col min="5387" max="5387" width="12.85546875" customWidth="1"/>
    <col min="5633" max="5633" width="48.7109375" customWidth="1"/>
    <col min="5634" max="5634" width="12.28515625" customWidth="1"/>
    <col min="5635" max="5635" width="11.85546875" customWidth="1"/>
    <col min="5636" max="5636" width="11.5703125" customWidth="1"/>
    <col min="5637" max="5637" width="11.140625" customWidth="1"/>
    <col min="5638" max="5638" width="13.7109375" customWidth="1"/>
    <col min="5639" max="5639" width="12.7109375" customWidth="1"/>
    <col min="5643" max="5643" width="12.85546875" customWidth="1"/>
    <col min="5889" max="5889" width="48.7109375" customWidth="1"/>
    <col min="5890" max="5890" width="12.28515625" customWidth="1"/>
    <col min="5891" max="5891" width="11.85546875" customWidth="1"/>
    <col min="5892" max="5892" width="11.5703125" customWidth="1"/>
    <col min="5893" max="5893" width="11.140625" customWidth="1"/>
    <col min="5894" max="5894" width="13.7109375" customWidth="1"/>
    <col min="5895" max="5895" width="12.7109375" customWidth="1"/>
    <col min="5899" max="5899" width="12.85546875" customWidth="1"/>
    <col min="6145" max="6145" width="48.7109375" customWidth="1"/>
    <col min="6146" max="6146" width="12.28515625" customWidth="1"/>
    <col min="6147" max="6147" width="11.85546875" customWidth="1"/>
    <col min="6148" max="6148" width="11.5703125" customWidth="1"/>
    <col min="6149" max="6149" width="11.140625" customWidth="1"/>
    <col min="6150" max="6150" width="13.7109375" customWidth="1"/>
    <col min="6151" max="6151" width="12.7109375" customWidth="1"/>
    <col min="6155" max="6155" width="12.85546875" customWidth="1"/>
    <col min="6401" max="6401" width="48.7109375" customWidth="1"/>
    <col min="6402" max="6402" width="12.28515625" customWidth="1"/>
    <col min="6403" max="6403" width="11.85546875" customWidth="1"/>
    <col min="6404" max="6404" width="11.5703125" customWidth="1"/>
    <col min="6405" max="6405" width="11.140625" customWidth="1"/>
    <col min="6406" max="6406" width="13.7109375" customWidth="1"/>
    <col min="6407" max="6407" width="12.7109375" customWidth="1"/>
    <col min="6411" max="6411" width="12.85546875" customWidth="1"/>
    <col min="6657" max="6657" width="48.7109375" customWidth="1"/>
    <col min="6658" max="6658" width="12.28515625" customWidth="1"/>
    <col min="6659" max="6659" width="11.85546875" customWidth="1"/>
    <col min="6660" max="6660" width="11.5703125" customWidth="1"/>
    <col min="6661" max="6661" width="11.140625" customWidth="1"/>
    <col min="6662" max="6662" width="13.7109375" customWidth="1"/>
    <col min="6663" max="6663" width="12.7109375" customWidth="1"/>
    <col min="6667" max="6667" width="12.85546875" customWidth="1"/>
    <col min="6913" max="6913" width="48.7109375" customWidth="1"/>
    <col min="6914" max="6914" width="12.28515625" customWidth="1"/>
    <col min="6915" max="6915" width="11.85546875" customWidth="1"/>
    <col min="6916" max="6916" width="11.5703125" customWidth="1"/>
    <col min="6917" max="6917" width="11.140625" customWidth="1"/>
    <col min="6918" max="6918" width="13.7109375" customWidth="1"/>
    <col min="6919" max="6919" width="12.7109375" customWidth="1"/>
    <col min="6923" max="6923" width="12.85546875" customWidth="1"/>
    <col min="7169" max="7169" width="48.7109375" customWidth="1"/>
    <col min="7170" max="7170" width="12.28515625" customWidth="1"/>
    <col min="7171" max="7171" width="11.85546875" customWidth="1"/>
    <col min="7172" max="7172" width="11.5703125" customWidth="1"/>
    <col min="7173" max="7173" width="11.140625" customWidth="1"/>
    <col min="7174" max="7174" width="13.7109375" customWidth="1"/>
    <col min="7175" max="7175" width="12.7109375" customWidth="1"/>
    <col min="7179" max="7179" width="12.85546875" customWidth="1"/>
    <col min="7425" max="7425" width="48.7109375" customWidth="1"/>
    <col min="7426" max="7426" width="12.28515625" customWidth="1"/>
    <col min="7427" max="7427" width="11.85546875" customWidth="1"/>
    <col min="7428" max="7428" width="11.5703125" customWidth="1"/>
    <col min="7429" max="7429" width="11.140625" customWidth="1"/>
    <col min="7430" max="7430" width="13.7109375" customWidth="1"/>
    <col min="7431" max="7431" width="12.7109375" customWidth="1"/>
    <col min="7435" max="7435" width="12.85546875" customWidth="1"/>
    <col min="7681" max="7681" width="48.7109375" customWidth="1"/>
    <col min="7682" max="7682" width="12.28515625" customWidth="1"/>
    <col min="7683" max="7683" width="11.85546875" customWidth="1"/>
    <col min="7684" max="7684" width="11.5703125" customWidth="1"/>
    <col min="7685" max="7685" width="11.140625" customWidth="1"/>
    <col min="7686" max="7686" width="13.7109375" customWidth="1"/>
    <col min="7687" max="7687" width="12.7109375" customWidth="1"/>
    <col min="7691" max="7691" width="12.85546875" customWidth="1"/>
    <col min="7937" max="7937" width="48.7109375" customWidth="1"/>
    <col min="7938" max="7938" width="12.28515625" customWidth="1"/>
    <col min="7939" max="7939" width="11.85546875" customWidth="1"/>
    <col min="7940" max="7940" width="11.5703125" customWidth="1"/>
    <col min="7941" max="7941" width="11.140625" customWidth="1"/>
    <col min="7942" max="7942" width="13.7109375" customWidth="1"/>
    <col min="7943" max="7943" width="12.7109375" customWidth="1"/>
    <col min="7947" max="7947" width="12.85546875" customWidth="1"/>
    <col min="8193" max="8193" width="48.7109375" customWidth="1"/>
    <col min="8194" max="8194" width="12.28515625" customWidth="1"/>
    <col min="8195" max="8195" width="11.85546875" customWidth="1"/>
    <col min="8196" max="8196" width="11.5703125" customWidth="1"/>
    <col min="8197" max="8197" width="11.140625" customWidth="1"/>
    <col min="8198" max="8198" width="13.7109375" customWidth="1"/>
    <col min="8199" max="8199" width="12.7109375" customWidth="1"/>
    <col min="8203" max="8203" width="12.85546875" customWidth="1"/>
    <col min="8449" max="8449" width="48.7109375" customWidth="1"/>
    <col min="8450" max="8450" width="12.28515625" customWidth="1"/>
    <col min="8451" max="8451" width="11.85546875" customWidth="1"/>
    <col min="8452" max="8452" width="11.5703125" customWidth="1"/>
    <col min="8453" max="8453" width="11.140625" customWidth="1"/>
    <col min="8454" max="8454" width="13.7109375" customWidth="1"/>
    <col min="8455" max="8455" width="12.7109375" customWidth="1"/>
    <col min="8459" max="8459" width="12.85546875" customWidth="1"/>
    <col min="8705" max="8705" width="48.7109375" customWidth="1"/>
    <col min="8706" max="8706" width="12.28515625" customWidth="1"/>
    <col min="8707" max="8707" width="11.85546875" customWidth="1"/>
    <col min="8708" max="8708" width="11.5703125" customWidth="1"/>
    <col min="8709" max="8709" width="11.140625" customWidth="1"/>
    <col min="8710" max="8710" width="13.7109375" customWidth="1"/>
    <col min="8711" max="8711" width="12.7109375" customWidth="1"/>
    <col min="8715" max="8715" width="12.85546875" customWidth="1"/>
    <col min="8961" max="8961" width="48.7109375" customWidth="1"/>
    <col min="8962" max="8962" width="12.28515625" customWidth="1"/>
    <col min="8963" max="8963" width="11.85546875" customWidth="1"/>
    <col min="8964" max="8964" width="11.5703125" customWidth="1"/>
    <col min="8965" max="8965" width="11.140625" customWidth="1"/>
    <col min="8966" max="8966" width="13.7109375" customWidth="1"/>
    <col min="8967" max="8967" width="12.7109375" customWidth="1"/>
    <col min="8971" max="8971" width="12.85546875" customWidth="1"/>
    <col min="9217" max="9217" width="48.7109375" customWidth="1"/>
    <col min="9218" max="9218" width="12.28515625" customWidth="1"/>
    <col min="9219" max="9219" width="11.85546875" customWidth="1"/>
    <col min="9220" max="9220" width="11.5703125" customWidth="1"/>
    <col min="9221" max="9221" width="11.140625" customWidth="1"/>
    <col min="9222" max="9222" width="13.7109375" customWidth="1"/>
    <col min="9223" max="9223" width="12.7109375" customWidth="1"/>
    <col min="9227" max="9227" width="12.85546875" customWidth="1"/>
    <col min="9473" max="9473" width="48.7109375" customWidth="1"/>
    <col min="9474" max="9474" width="12.28515625" customWidth="1"/>
    <col min="9475" max="9475" width="11.85546875" customWidth="1"/>
    <col min="9476" max="9476" width="11.5703125" customWidth="1"/>
    <col min="9477" max="9477" width="11.140625" customWidth="1"/>
    <col min="9478" max="9478" width="13.7109375" customWidth="1"/>
    <col min="9479" max="9479" width="12.7109375" customWidth="1"/>
    <col min="9483" max="9483" width="12.85546875" customWidth="1"/>
    <col min="9729" max="9729" width="48.7109375" customWidth="1"/>
    <col min="9730" max="9730" width="12.28515625" customWidth="1"/>
    <col min="9731" max="9731" width="11.85546875" customWidth="1"/>
    <col min="9732" max="9732" width="11.5703125" customWidth="1"/>
    <col min="9733" max="9733" width="11.140625" customWidth="1"/>
    <col min="9734" max="9734" width="13.7109375" customWidth="1"/>
    <col min="9735" max="9735" width="12.7109375" customWidth="1"/>
    <col min="9739" max="9739" width="12.85546875" customWidth="1"/>
    <col min="9985" max="9985" width="48.7109375" customWidth="1"/>
    <col min="9986" max="9986" width="12.28515625" customWidth="1"/>
    <col min="9987" max="9987" width="11.85546875" customWidth="1"/>
    <col min="9988" max="9988" width="11.5703125" customWidth="1"/>
    <col min="9989" max="9989" width="11.140625" customWidth="1"/>
    <col min="9990" max="9990" width="13.7109375" customWidth="1"/>
    <col min="9991" max="9991" width="12.7109375" customWidth="1"/>
    <col min="9995" max="9995" width="12.85546875" customWidth="1"/>
    <col min="10241" max="10241" width="48.7109375" customWidth="1"/>
    <col min="10242" max="10242" width="12.28515625" customWidth="1"/>
    <col min="10243" max="10243" width="11.85546875" customWidth="1"/>
    <col min="10244" max="10244" width="11.5703125" customWidth="1"/>
    <col min="10245" max="10245" width="11.140625" customWidth="1"/>
    <col min="10246" max="10246" width="13.7109375" customWidth="1"/>
    <col min="10247" max="10247" width="12.7109375" customWidth="1"/>
    <col min="10251" max="10251" width="12.85546875" customWidth="1"/>
    <col min="10497" max="10497" width="48.7109375" customWidth="1"/>
    <col min="10498" max="10498" width="12.28515625" customWidth="1"/>
    <col min="10499" max="10499" width="11.85546875" customWidth="1"/>
    <col min="10500" max="10500" width="11.5703125" customWidth="1"/>
    <col min="10501" max="10501" width="11.140625" customWidth="1"/>
    <col min="10502" max="10502" width="13.7109375" customWidth="1"/>
    <col min="10503" max="10503" width="12.7109375" customWidth="1"/>
    <col min="10507" max="10507" width="12.85546875" customWidth="1"/>
    <col min="10753" max="10753" width="48.7109375" customWidth="1"/>
    <col min="10754" max="10754" width="12.28515625" customWidth="1"/>
    <col min="10755" max="10755" width="11.85546875" customWidth="1"/>
    <col min="10756" max="10756" width="11.5703125" customWidth="1"/>
    <col min="10757" max="10757" width="11.140625" customWidth="1"/>
    <col min="10758" max="10758" width="13.7109375" customWidth="1"/>
    <col min="10759" max="10759" width="12.7109375" customWidth="1"/>
    <col min="10763" max="10763" width="12.85546875" customWidth="1"/>
    <col min="11009" max="11009" width="48.7109375" customWidth="1"/>
    <col min="11010" max="11010" width="12.28515625" customWidth="1"/>
    <col min="11011" max="11011" width="11.85546875" customWidth="1"/>
    <col min="11012" max="11012" width="11.5703125" customWidth="1"/>
    <col min="11013" max="11013" width="11.140625" customWidth="1"/>
    <col min="11014" max="11014" width="13.7109375" customWidth="1"/>
    <col min="11015" max="11015" width="12.7109375" customWidth="1"/>
    <col min="11019" max="11019" width="12.85546875" customWidth="1"/>
    <col min="11265" max="11265" width="48.7109375" customWidth="1"/>
    <col min="11266" max="11266" width="12.28515625" customWidth="1"/>
    <col min="11267" max="11267" width="11.85546875" customWidth="1"/>
    <col min="11268" max="11268" width="11.5703125" customWidth="1"/>
    <col min="11269" max="11269" width="11.140625" customWidth="1"/>
    <col min="11270" max="11270" width="13.7109375" customWidth="1"/>
    <col min="11271" max="11271" width="12.7109375" customWidth="1"/>
    <col min="11275" max="11275" width="12.85546875" customWidth="1"/>
    <col min="11521" max="11521" width="48.7109375" customWidth="1"/>
    <col min="11522" max="11522" width="12.28515625" customWidth="1"/>
    <col min="11523" max="11523" width="11.85546875" customWidth="1"/>
    <col min="11524" max="11524" width="11.5703125" customWidth="1"/>
    <col min="11525" max="11525" width="11.140625" customWidth="1"/>
    <col min="11526" max="11526" width="13.7109375" customWidth="1"/>
    <col min="11527" max="11527" width="12.7109375" customWidth="1"/>
    <col min="11531" max="11531" width="12.85546875" customWidth="1"/>
    <col min="11777" max="11777" width="48.7109375" customWidth="1"/>
    <col min="11778" max="11778" width="12.28515625" customWidth="1"/>
    <col min="11779" max="11779" width="11.85546875" customWidth="1"/>
    <col min="11780" max="11780" width="11.5703125" customWidth="1"/>
    <col min="11781" max="11781" width="11.140625" customWidth="1"/>
    <col min="11782" max="11782" width="13.7109375" customWidth="1"/>
    <col min="11783" max="11783" width="12.7109375" customWidth="1"/>
    <col min="11787" max="11787" width="12.85546875" customWidth="1"/>
    <col min="12033" max="12033" width="48.7109375" customWidth="1"/>
    <col min="12034" max="12034" width="12.28515625" customWidth="1"/>
    <col min="12035" max="12035" width="11.85546875" customWidth="1"/>
    <col min="12036" max="12036" width="11.5703125" customWidth="1"/>
    <col min="12037" max="12037" width="11.140625" customWidth="1"/>
    <col min="12038" max="12038" width="13.7109375" customWidth="1"/>
    <col min="12039" max="12039" width="12.7109375" customWidth="1"/>
    <col min="12043" max="12043" width="12.85546875" customWidth="1"/>
    <col min="12289" max="12289" width="48.7109375" customWidth="1"/>
    <col min="12290" max="12290" width="12.28515625" customWidth="1"/>
    <col min="12291" max="12291" width="11.85546875" customWidth="1"/>
    <col min="12292" max="12292" width="11.5703125" customWidth="1"/>
    <col min="12293" max="12293" width="11.140625" customWidth="1"/>
    <col min="12294" max="12294" width="13.7109375" customWidth="1"/>
    <col min="12295" max="12295" width="12.7109375" customWidth="1"/>
    <col min="12299" max="12299" width="12.85546875" customWidth="1"/>
    <col min="12545" max="12545" width="48.7109375" customWidth="1"/>
    <col min="12546" max="12546" width="12.28515625" customWidth="1"/>
    <col min="12547" max="12547" width="11.85546875" customWidth="1"/>
    <col min="12548" max="12548" width="11.5703125" customWidth="1"/>
    <col min="12549" max="12549" width="11.140625" customWidth="1"/>
    <col min="12550" max="12550" width="13.7109375" customWidth="1"/>
    <col min="12551" max="12551" width="12.7109375" customWidth="1"/>
    <col min="12555" max="12555" width="12.85546875" customWidth="1"/>
    <col min="12801" max="12801" width="48.7109375" customWidth="1"/>
    <col min="12802" max="12802" width="12.28515625" customWidth="1"/>
    <col min="12803" max="12803" width="11.85546875" customWidth="1"/>
    <col min="12804" max="12804" width="11.5703125" customWidth="1"/>
    <col min="12805" max="12805" width="11.140625" customWidth="1"/>
    <col min="12806" max="12806" width="13.7109375" customWidth="1"/>
    <col min="12807" max="12807" width="12.7109375" customWidth="1"/>
    <col min="12811" max="12811" width="12.85546875" customWidth="1"/>
    <col min="13057" max="13057" width="48.7109375" customWidth="1"/>
    <col min="13058" max="13058" width="12.28515625" customWidth="1"/>
    <col min="13059" max="13059" width="11.85546875" customWidth="1"/>
    <col min="13060" max="13060" width="11.5703125" customWidth="1"/>
    <col min="13061" max="13061" width="11.140625" customWidth="1"/>
    <col min="13062" max="13062" width="13.7109375" customWidth="1"/>
    <col min="13063" max="13063" width="12.7109375" customWidth="1"/>
    <col min="13067" max="13067" width="12.85546875" customWidth="1"/>
    <col min="13313" max="13313" width="48.7109375" customWidth="1"/>
    <col min="13314" max="13314" width="12.28515625" customWidth="1"/>
    <col min="13315" max="13315" width="11.85546875" customWidth="1"/>
    <col min="13316" max="13316" width="11.5703125" customWidth="1"/>
    <col min="13317" max="13317" width="11.140625" customWidth="1"/>
    <col min="13318" max="13318" width="13.7109375" customWidth="1"/>
    <col min="13319" max="13319" width="12.7109375" customWidth="1"/>
    <col min="13323" max="13323" width="12.85546875" customWidth="1"/>
    <col min="13569" max="13569" width="48.7109375" customWidth="1"/>
    <col min="13570" max="13570" width="12.28515625" customWidth="1"/>
    <col min="13571" max="13571" width="11.85546875" customWidth="1"/>
    <col min="13572" max="13572" width="11.5703125" customWidth="1"/>
    <col min="13573" max="13573" width="11.140625" customWidth="1"/>
    <col min="13574" max="13574" width="13.7109375" customWidth="1"/>
    <col min="13575" max="13575" width="12.7109375" customWidth="1"/>
    <col min="13579" max="13579" width="12.85546875" customWidth="1"/>
    <col min="13825" max="13825" width="48.7109375" customWidth="1"/>
    <col min="13826" max="13826" width="12.28515625" customWidth="1"/>
    <col min="13827" max="13827" width="11.85546875" customWidth="1"/>
    <col min="13828" max="13828" width="11.5703125" customWidth="1"/>
    <col min="13829" max="13829" width="11.140625" customWidth="1"/>
    <col min="13830" max="13830" width="13.7109375" customWidth="1"/>
    <col min="13831" max="13831" width="12.7109375" customWidth="1"/>
    <col min="13835" max="13835" width="12.85546875" customWidth="1"/>
    <col min="14081" max="14081" width="48.7109375" customWidth="1"/>
    <col min="14082" max="14082" width="12.28515625" customWidth="1"/>
    <col min="14083" max="14083" width="11.85546875" customWidth="1"/>
    <col min="14084" max="14084" width="11.5703125" customWidth="1"/>
    <col min="14085" max="14085" width="11.140625" customWidth="1"/>
    <col min="14086" max="14086" width="13.7109375" customWidth="1"/>
    <col min="14087" max="14087" width="12.7109375" customWidth="1"/>
    <col min="14091" max="14091" width="12.85546875" customWidth="1"/>
    <col min="14337" max="14337" width="48.7109375" customWidth="1"/>
    <col min="14338" max="14338" width="12.28515625" customWidth="1"/>
    <col min="14339" max="14339" width="11.85546875" customWidth="1"/>
    <col min="14340" max="14340" width="11.5703125" customWidth="1"/>
    <col min="14341" max="14341" width="11.140625" customWidth="1"/>
    <col min="14342" max="14342" width="13.7109375" customWidth="1"/>
    <col min="14343" max="14343" width="12.7109375" customWidth="1"/>
    <col min="14347" max="14347" width="12.85546875" customWidth="1"/>
    <col min="14593" max="14593" width="48.7109375" customWidth="1"/>
    <col min="14594" max="14594" width="12.28515625" customWidth="1"/>
    <col min="14595" max="14595" width="11.85546875" customWidth="1"/>
    <col min="14596" max="14596" width="11.5703125" customWidth="1"/>
    <col min="14597" max="14597" width="11.140625" customWidth="1"/>
    <col min="14598" max="14598" width="13.7109375" customWidth="1"/>
    <col min="14599" max="14599" width="12.7109375" customWidth="1"/>
    <col min="14603" max="14603" width="12.85546875" customWidth="1"/>
    <col min="14849" max="14849" width="48.7109375" customWidth="1"/>
    <col min="14850" max="14850" width="12.28515625" customWidth="1"/>
    <col min="14851" max="14851" width="11.85546875" customWidth="1"/>
    <col min="14852" max="14852" width="11.5703125" customWidth="1"/>
    <col min="14853" max="14853" width="11.140625" customWidth="1"/>
    <col min="14854" max="14854" width="13.7109375" customWidth="1"/>
    <col min="14855" max="14855" width="12.7109375" customWidth="1"/>
    <col min="14859" max="14859" width="12.85546875" customWidth="1"/>
    <col min="15105" max="15105" width="48.7109375" customWidth="1"/>
    <col min="15106" max="15106" width="12.28515625" customWidth="1"/>
    <col min="15107" max="15107" width="11.85546875" customWidth="1"/>
    <col min="15108" max="15108" width="11.5703125" customWidth="1"/>
    <col min="15109" max="15109" width="11.140625" customWidth="1"/>
    <col min="15110" max="15110" width="13.7109375" customWidth="1"/>
    <col min="15111" max="15111" width="12.7109375" customWidth="1"/>
    <col min="15115" max="15115" width="12.85546875" customWidth="1"/>
    <col min="15361" max="15361" width="48.7109375" customWidth="1"/>
    <col min="15362" max="15362" width="12.28515625" customWidth="1"/>
    <col min="15363" max="15363" width="11.85546875" customWidth="1"/>
    <col min="15364" max="15364" width="11.5703125" customWidth="1"/>
    <col min="15365" max="15365" width="11.140625" customWidth="1"/>
    <col min="15366" max="15366" width="13.7109375" customWidth="1"/>
    <col min="15367" max="15367" width="12.7109375" customWidth="1"/>
    <col min="15371" max="15371" width="12.85546875" customWidth="1"/>
    <col min="15617" max="15617" width="48.7109375" customWidth="1"/>
    <col min="15618" max="15618" width="12.28515625" customWidth="1"/>
    <col min="15619" max="15619" width="11.85546875" customWidth="1"/>
    <col min="15620" max="15620" width="11.5703125" customWidth="1"/>
    <col min="15621" max="15621" width="11.140625" customWidth="1"/>
    <col min="15622" max="15622" width="13.7109375" customWidth="1"/>
    <col min="15623" max="15623" width="12.7109375" customWidth="1"/>
    <col min="15627" max="15627" width="12.85546875" customWidth="1"/>
    <col min="15873" max="15873" width="48.7109375" customWidth="1"/>
    <col min="15874" max="15874" width="12.28515625" customWidth="1"/>
    <col min="15875" max="15875" width="11.85546875" customWidth="1"/>
    <col min="15876" max="15876" width="11.5703125" customWidth="1"/>
    <col min="15877" max="15877" width="11.140625" customWidth="1"/>
    <col min="15878" max="15878" width="13.7109375" customWidth="1"/>
    <col min="15879" max="15879" width="12.7109375" customWidth="1"/>
    <col min="15883" max="15883" width="12.85546875" customWidth="1"/>
    <col min="16129" max="16129" width="48.7109375" customWidth="1"/>
    <col min="16130" max="16130" width="12.28515625" customWidth="1"/>
    <col min="16131" max="16131" width="11.85546875" customWidth="1"/>
    <col min="16132" max="16132" width="11.5703125" customWidth="1"/>
    <col min="16133" max="16133" width="11.140625" customWidth="1"/>
    <col min="16134" max="16134" width="13.7109375" customWidth="1"/>
    <col min="16135" max="16135" width="12.7109375" customWidth="1"/>
    <col min="16139" max="16139" width="12.85546875" customWidth="1"/>
  </cols>
  <sheetData>
    <row r="1" spans="1:11">
      <c r="A1" s="66" t="s">
        <v>91</v>
      </c>
      <c r="B1" s="25"/>
      <c r="C1" s="25"/>
      <c r="D1" s="25"/>
      <c r="E1" s="25"/>
      <c r="F1" s="25"/>
    </row>
    <row r="2" spans="1:11">
      <c r="A2" s="66" t="s">
        <v>92</v>
      </c>
      <c r="B2" s="25"/>
      <c r="C2" s="25"/>
      <c r="D2" s="25"/>
      <c r="E2" s="25"/>
      <c r="F2" s="25"/>
    </row>
    <row r="3" spans="1:11">
      <c r="A3" s="25"/>
      <c r="B3" s="25"/>
      <c r="C3" s="25"/>
      <c r="D3" s="25"/>
      <c r="E3" s="25"/>
      <c r="F3" s="25"/>
    </row>
    <row r="4" spans="1:11">
      <c r="A4" s="119" t="s">
        <v>145</v>
      </c>
      <c r="B4" s="119"/>
      <c r="C4" s="119"/>
      <c r="D4" s="119"/>
      <c r="E4" s="120"/>
      <c r="F4" s="120"/>
    </row>
    <row r="5" spans="1:11">
      <c r="A5" s="119" t="s">
        <v>146</v>
      </c>
      <c r="B5" s="119"/>
      <c r="C5" s="119"/>
      <c r="D5" s="119"/>
      <c r="E5" s="120"/>
      <c r="F5" s="120"/>
    </row>
    <row r="6" spans="1:11">
      <c r="A6" s="96"/>
      <c r="B6" s="96"/>
      <c r="C6" s="96"/>
      <c r="D6" s="96"/>
      <c r="E6" s="97"/>
      <c r="F6" s="25" t="s">
        <v>45</v>
      </c>
    </row>
    <row r="7" spans="1:11" ht="72">
      <c r="A7" s="98"/>
      <c r="B7" s="99" t="s">
        <v>147</v>
      </c>
      <c r="C7" s="99" t="s">
        <v>148</v>
      </c>
      <c r="D7" s="99" t="s">
        <v>149</v>
      </c>
      <c r="E7" s="99" t="s">
        <v>70</v>
      </c>
      <c r="F7" s="99" t="s">
        <v>69</v>
      </c>
      <c r="G7" s="99" t="s">
        <v>41</v>
      </c>
    </row>
    <row r="8" spans="1:11" ht="15.6" customHeight="1">
      <c r="A8" s="100" t="s">
        <v>150</v>
      </c>
      <c r="B8" s="101">
        <f>B26</f>
        <v>19208515</v>
      </c>
      <c r="C8" s="101">
        <v>0</v>
      </c>
      <c r="D8" s="101">
        <f>D26</f>
        <v>-7336607</v>
      </c>
      <c r="E8" s="101">
        <v>0.36266000000000531</v>
      </c>
      <c r="F8" s="101">
        <f>F26</f>
        <v>47155.882429999998</v>
      </c>
      <c r="G8" s="101">
        <f>G26</f>
        <v>11919063.88243</v>
      </c>
      <c r="I8" s="121"/>
      <c r="J8" s="121"/>
      <c r="K8" s="114"/>
    </row>
    <row r="9" spans="1:11" ht="13.15" customHeight="1">
      <c r="A9" s="102" t="s">
        <v>151</v>
      </c>
      <c r="B9" s="101"/>
      <c r="C9" s="101"/>
      <c r="D9" s="101">
        <v>102600</v>
      </c>
      <c r="E9" s="101"/>
      <c r="F9" s="101"/>
      <c r="G9" s="101">
        <f>SUM(B9:F9)</f>
        <v>102600</v>
      </c>
      <c r="I9" s="114"/>
      <c r="J9" s="114"/>
      <c r="K9" s="114"/>
    </row>
    <row r="10" spans="1:11" ht="13.9" customHeight="1">
      <c r="A10" s="100" t="s">
        <v>152</v>
      </c>
      <c r="B10" s="101">
        <f>B8</f>
        <v>19208515</v>
      </c>
      <c r="C10" s="101">
        <v>0</v>
      </c>
      <c r="D10" s="101">
        <f>D8+D9</f>
        <v>-7234007</v>
      </c>
      <c r="E10" s="101">
        <v>0.36266000000000531</v>
      </c>
      <c r="F10" s="101">
        <f>F8</f>
        <v>47155.882429999998</v>
      </c>
      <c r="G10" s="101">
        <f>G8+G9</f>
        <v>12021663.88243</v>
      </c>
      <c r="I10" s="114"/>
      <c r="J10" s="114"/>
      <c r="K10" s="114"/>
    </row>
    <row r="11" spans="1:11" ht="13.9" customHeight="1">
      <c r="A11" s="102" t="s">
        <v>153</v>
      </c>
      <c r="B11" s="101"/>
      <c r="C11" s="101"/>
      <c r="D11" s="103">
        <f>[1]Ф2!B24</f>
        <v>90803</v>
      </c>
      <c r="E11" s="101"/>
      <c r="F11" s="101"/>
      <c r="G11" s="101">
        <f t="shared" ref="G11:G16" si="0">SUM(B11:F11)</f>
        <v>90803</v>
      </c>
    </row>
    <row r="12" spans="1:11" ht="15" customHeight="1">
      <c r="A12" s="102" t="s">
        <v>154</v>
      </c>
      <c r="B12" s="104">
        <v>0</v>
      </c>
      <c r="C12" s="104"/>
      <c r="D12" s="104"/>
      <c r="E12" s="103"/>
      <c r="F12" s="103">
        <v>0</v>
      </c>
      <c r="G12" s="101">
        <f t="shared" si="0"/>
        <v>0</v>
      </c>
      <c r="H12" s="95"/>
    </row>
    <row r="13" spans="1:11" ht="14.45" customHeight="1">
      <c r="A13" s="102" t="s">
        <v>155</v>
      </c>
      <c r="B13" s="104"/>
      <c r="C13" s="104"/>
      <c r="D13" s="104">
        <v>0</v>
      </c>
      <c r="E13" s="104"/>
      <c r="F13" s="104">
        <f>'[1]Ф1 '!B33-[1]Ф4!F10</f>
        <v>-15949.744259999996</v>
      </c>
      <c r="G13" s="101">
        <f t="shared" si="0"/>
        <v>-15949.744259999996</v>
      </c>
    </row>
    <row r="14" spans="1:11" ht="16.149999999999999" customHeight="1">
      <c r="A14" s="102" t="s">
        <v>156</v>
      </c>
      <c r="B14" s="104"/>
      <c r="C14" s="104"/>
      <c r="D14" s="103"/>
      <c r="E14" s="103"/>
      <c r="F14" s="103"/>
      <c r="G14" s="101">
        <f t="shared" si="0"/>
        <v>0</v>
      </c>
    </row>
    <row r="15" spans="1:11" ht="16.149999999999999" customHeight="1">
      <c r="A15" s="102" t="s">
        <v>157</v>
      </c>
      <c r="B15" s="104">
        <v>0</v>
      </c>
      <c r="C15" s="104"/>
      <c r="D15" s="103"/>
      <c r="E15" s="103"/>
      <c r="F15" s="103">
        <v>0</v>
      </c>
      <c r="G15" s="101">
        <f t="shared" si="0"/>
        <v>0</v>
      </c>
    </row>
    <row r="16" spans="1:11" ht="16.149999999999999" customHeight="1">
      <c r="A16" s="102" t="s">
        <v>108</v>
      </c>
      <c r="B16" s="104">
        <v>0</v>
      </c>
      <c r="C16" s="104"/>
      <c r="D16" s="103"/>
      <c r="E16" s="103">
        <v>0</v>
      </c>
      <c r="F16" s="103">
        <v>0</v>
      </c>
      <c r="G16" s="101">
        <f t="shared" si="0"/>
        <v>0</v>
      </c>
    </row>
    <row r="17" spans="1:8" ht="16.149999999999999" customHeight="1">
      <c r="A17" s="100" t="s">
        <v>158</v>
      </c>
      <c r="B17" s="101">
        <f>SUM(B10:B16)</f>
        <v>19208515</v>
      </c>
      <c r="C17" s="101">
        <v>0</v>
      </c>
      <c r="D17" s="101">
        <f>SUM(D10:D16)</f>
        <v>-7143204</v>
      </c>
      <c r="E17" s="101">
        <v>0.36266000000000531</v>
      </c>
      <c r="F17" s="101">
        <f>SUM(F10:F16)</f>
        <v>31206.138170000002</v>
      </c>
      <c r="G17" s="101">
        <f>SUM(G10:G16)</f>
        <v>12096517.13817</v>
      </c>
      <c r="H17" s="95"/>
    </row>
    <row r="18" spans="1:8" ht="13.9" customHeight="1">
      <c r="A18" s="105" t="s">
        <v>159</v>
      </c>
      <c r="B18" s="106">
        <v>19208515</v>
      </c>
      <c r="C18" s="106">
        <v>0</v>
      </c>
      <c r="D18" s="106">
        <f>-7890772-69617</f>
        <v>-7960389</v>
      </c>
      <c r="E18" s="106">
        <v>0</v>
      </c>
      <c r="F18" s="106"/>
      <c r="G18" s="106">
        <f>SUM(B18:F18)</f>
        <v>11248126</v>
      </c>
    </row>
    <row r="19" spans="1:8" ht="24" customHeight="1">
      <c r="A19" s="107" t="s">
        <v>160</v>
      </c>
      <c r="B19" s="108"/>
      <c r="C19" s="108"/>
      <c r="D19" s="108"/>
      <c r="E19" s="108"/>
      <c r="F19" s="108"/>
      <c r="G19" s="106"/>
    </row>
    <row r="20" spans="1:8" ht="13.15" customHeight="1">
      <c r="A20" s="105" t="s">
        <v>161</v>
      </c>
      <c r="B20" s="106">
        <v>19208515</v>
      </c>
      <c r="C20" s="106">
        <v>0</v>
      </c>
      <c r="D20" s="106">
        <f>D18</f>
        <v>-7960389</v>
      </c>
      <c r="E20" s="106">
        <v>0</v>
      </c>
      <c r="F20" s="106">
        <f>F18</f>
        <v>0</v>
      </c>
      <c r="G20" s="106">
        <f t="shared" ref="G20:G25" si="1">SUM(B20:F20)</f>
        <v>11248126</v>
      </c>
    </row>
    <row r="21" spans="1:8" ht="13.15" customHeight="1">
      <c r="A21" s="107" t="s">
        <v>153</v>
      </c>
      <c r="B21" s="106"/>
      <c r="C21" s="106"/>
      <c r="D21" s="106">
        <v>623782</v>
      </c>
      <c r="E21" s="106"/>
      <c r="F21" s="106"/>
      <c r="G21" s="106">
        <f t="shared" si="1"/>
        <v>623782</v>
      </c>
    </row>
    <row r="22" spans="1:8" ht="13.15" customHeight="1">
      <c r="A22" s="107" t="s">
        <v>154</v>
      </c>
      <c r="B22" s="108">
        <v>0</v>
      </c>
      <c r="C22" s="108"/>
      <c r="D22" s="109"/>
      <c r="E22" s="109"/>
      <c r="F22" s="109">
        <v>0</v>
      </c>
      <c r="G22" s="106">
        <f t="shared" si="1"/>
        <v>0</v>
      </c>
    </row>
    <row r="23" spans="1:8" ht="24">
      <c r="A23" s="102" t="s">
        <v>155</v>
      </c>
      <c r="B23" s="108"/>
      <c r="C23" s="108"/>
      <c r="D23" s="108">
        <v>0</v>
      </c>
      <c r="E23" s="108"/>
      <c r="F23" s="108">
        <f>'[1]Ф1 '!C33</f>
        <v>47155.882429999998</v>
      </c>
      <c r="G23" s="106">
        <f t="shared" si="1"/>
        <v>47155.882429999998</v>
      </c>
    </row>
    <row r="24" spans="1:8">
      <c r="A24" s="107" t="s">
        <v>156</v>
      </c>
      <c r="B24" s="108"/>
      <c r="C24" s="108"/>
      <c r="D24" s="109"/>
      <c r="E24" s="109"/>
      <c r="F24" s="109"/>
      <c r="G24" s="106">
        <f t="shared" si="1"/>
        <v>0</v>
      </c>
    </row>
    <row r="25" spans="1:8" ht="24">
      <c r="A25" s="102" t="s">
        <v>108</v>
      </c>
      <c r="B25" s="104">
        <v>0</v>
      </c>
      <c r="C25" s="104"/>
      <c r="D25" s="103"/>
      <c r="E25" s="103"/>
      <c r="F25" s="103">
        <v>0</v>
      </c>
      <c r="G25" s="106">
        <f t="shared" si="1"/>
        <v>0</v>
      </c>
    </row>
    <row r="26" spans="1:8">
      <c r="A26" s="105" t="s">
        <v>162</v>
      </c>
      <c r="B26" s="106">
        <f>SUM(B20:B25)</f>
        <v>19208515</v>
      </c>
      <c r="C26" s="106">
        <v>0</v>
      </c>
      <c r="D26" s="106">
        <f>SUM(D20:D25)</f>
        <v>-7336607</v>
      </c>
      <c r="E26" s="106">
        <v>0.36266000000000531</v>
      </c>
      <c r="F26" s="106">
        <f>SUM(F20:F25)</f>
        <v>47155.882429999998</v>
      </c>
      <c r="G26" s="106">
        <f>SUM(G20:G25)</f>
        <v>11919063.88243</v>
      </c>
      <c r="H26" s="95"/>
    </row>
    <row r="27" spans="1:8" ht="12.75" customHeight="1">
      <c r="A27" s="110"/>
      <c r="B27" s="111"/>
      <c r="C27" s="111"/>
      <c r="D27" s="111"/>
      <c r="E27" s="111"/>
      <c r="F27" s="111"/>
      <c r="G27" s="111"/>
    </row>
    <row r="28" spans="1:8" hidden="1">
      <c r="A28" s="112"/>
      <c r="B28" s="113"/>
      <c r="C28" s="113"/>
      <c r="D28" s="113"/>
      <c r="E28" s="111"/>
      <c r="F28" s="111"/>
      <c r="G28" s="111"/>
    </row>
    <row r="29" spans="1:8" ht="15" customHeight="1">
      <c r="A29" s="63" t="s">
        <v>88</v>
      </c>
      <c r="B29" s="64"/>
      <c r="C29" s="26" t="s">
        <v>89</v>
      </c>
      <c r="D29" s="26"/>
      <c r="E29" s="25"/>
      <c r="F29" s="25"/>
    </row>
    <row r="30" spans="1:8">
      <c r="A30" s="65"/>
      <c r="B30" s="64"/>
      <c r="C30" s="26"/>
      <c r="D30" s="26"/>
      <c r="E30" s="25"/>
      <c r="F30" s="25"/>
    </row>
    <row r="31" spans="1:8">
      <c r="A31" s="63" t="s">
        <v>90</v>
      </c>
      <c r="B31" s="64"/>
      <c r="C31" s="26" t="s">
        <v>42</v>
      </c>
    </row>
  </sheetData>
  <mergeCells count="3">
    <mergeCell ref="A4:F4"/>
    <mergeCell ref="A5:F5"/>
    <mergeCell ref="I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7010</vt:lpstr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2021-05-14T04:44:54Z</dcterms:modified>
</cp:coreProperties>
</file>