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Ф1 " sheetId="1" r:id="rId1"/>
    <sheet name="Ф2" sheetId="2" r:id="rId2"/>
    <sheet name="ФЗ" sheetId="3" r:id="rId3"/>
    <sheet name="Ф4" sheetId="4" r:id="rId4"/>
  </sheets>
  <definedNames>
    <definedName name="_xlnm.Print_Area" localSheetId="3">'Ф4'!$A$1:$C$18</definedName>
  </definedNames>
  <calcPr fullCalcOnLoad="1"/>
</workbook>
</file>

<file path=xl/sharedStrings.xml><?xml version="1.0" encoding="utf-8"?>
<sst xmlns="http://schemas.openxmlformats.org/spreadsheetml/2006/main" count="144" uniqueCount="118">
  <si>
    <t>ОТЧЕТ О ФИНАНСОВОМ ПОЛОЖЕНИИ</t>
  </si>
  <si>
    <t xml:space="preserve">АКТИВЫ </t>
  </si>
  <si>
    <t xml:space="preserve">Долгосрочные активы </t>
  </si>
  <si>
    <t xml:space="preserve">Основные средства </t>
  </si>
  <si>
    <t xml:space="preserve">Нематериальные активы </t>
  </si>
  <si>
    <t>Инвестиции в недвижимость</t>
  </si>
  <si>
    <t xml:space="preserve">Прочие долгосрочные активы </t>
  </si>
  <si>
    <t xml:space="preserve">Итого долгосрочные активы </t>
  </si>
  <si>
    <t>Текущие активы</t>
  </si>
  <si>
    <t xml:space="preserve">Товарно-материальные запасы </t>
  </si>
  <si>
    <t>Предоплата по подоходному налогу</t>
  </si>
  <si>
    <t>Предоплата по прочим налогам и платежам</t>
  </si>
  <si>
    <t>Прочие текущие активы</t>
  </si>
  <si>
    <t xml:space="preserve">Денежные средства и их эквиваленты  </t>
  </si>
  <si>
    <t>Итого текущие активы</t>
  </si>
  <si>
    <t xml:space="preserve">Итого активы </t>
  </si>
  <si>
    <t xml:space="preserve">КАПИТАЛ И ОБЯЗАТЕЛЬСТВА </t>
  </si>
  <si>
    <t xml:space="preserve">Капитал </t>
  </si>
  <si>
    <t>Нераспределенная прибыль (непокрытый убыток)</t>
  </si>
  <si>
    <t>Итого капитал</t>
  </si>
  <si>
    <t>Обязательства по отсроченному подоходному налогу</t>
  </si>
  <si>
    <t xml:space="preserve">Итого долгосрочные обязательства </t>
  </si>
  <si>
    <t>Прочие текущие обязательства</t>
  </si>
  <si>
    <t>Итого текущие обязательства</t>
  </si>
  <si>
    <t xml:space="preserve">Итого обязательства </t>
  </si>
  <si>
    <t xml:space="preserve">Итого капитал и обязательства </t>
  </si>
  <si>
    <t>ОТЧЕТ О СОВОКУПНОМ ДОХОДЕ</t>
  </si>
  <si>
    <t>тыс.тенге</t>
  </si>
  <si>
    <t>Выручка  от реализации товаров (работ, услуг)</t>
  </si>
  <si>
    <t>Себестоимость реализованных товаров (работ, услуг)</t>
  </si>
  <si>
    <t>Валовая прибыль</t>
  </si>
  <si>
    <t xml:space="preserve">Расходы по реализации </t>
  </si>
  <si>
    <t xml:space="preserve">Общие и административные расходы </t>
  </si>
  <si>
    <t>Прибыль (убыток) до налогообложения</t>
  </si>
  <si>
    <t>Расходы по корпоративному подоходному налогу</t>
  </si>
  <si>
    <t>Прочий совокупный доход:</t>
  </si>
  <si>
    <t>Движение денежных средств от операционной деятельности</t>
  </si>
  <si>
    <t>Поступление денежных средств, всего</t>
  </si>
  <si>
    <t>реализация работ, услуг</t>
  </si>
  <si>
    <t>прочие поступления</t>
  </si>
  <si>
    <t>Выбытие денежных средств, всего</t>
  </si>
  <si>
    <t>платежи поставщикам за товары и услуги</t>
  </si>
  <si>
    <t>выплаты по заработной плате</t>
  </si>
  <si>
    <t>корпоративный подоходный налог</t>
  </si>
  <si>
    <t>другие платежи в бюджет</t>
  </si>
  <si>
    <t xml:space="preserve">прочие выплаты </t>
  </si>
  <si>
    <t xml:space="preserve">Чистая сумма денежных средств от операционной деятельности </t>
  </si>
  <si>
    <t xml:space="preserve">Движение денежных средств от инвестиционной деятельности </t>
  </si>
  <si>
    <t xml:space="preserve">поступления от продажи основных средств </t>
  </si>
  <si>
    <t>вознаграждения полученные по прочим займам</t>
  </si>
  <si>
    <t>приобретение основных средств</t>
  </si>
  <si>
    <t xml:space="preserve">приобретение нематериальных активов </t>
  </si>
  <si>
    <t xml:space="preserve">авансы, выплаченные за долгосрочные активы </t>
  </si>
  <si>
    <t>Чистое поступление денежных средств от инвестиционной деятельности</t>
  </si>
  <si>
    <t xml:space="preserve">Движение денежных средств от финансовой деятельности </t>
  </si>
  <si>
    <t>выплата дивидендов</t>
  </si>
  <si>
    <t xml:space="preserve">Чистое поступление денежных средств от финансовой деятельности </t>
  </si>
  <si>
    <t xml:space="preserve">Чистое изменение денежных средств и их эквивалентов </t>
  </si>
  <si>
    <t xml:space="preserve">Влияние изменений обменного курса на сальдо денежных средств в иностранной валюте </t>
  </si>
  <si>
    <t>За отчетный период</t>
  </si>
  <si>
    <t>выплаты вознаграждения по займам</t>
  </si>
  <si>
    <t>Нераспределенная прибыль</t>
  </si>
  <si>
    <t>Всего</t>
  </si>
  <si>
    <t>Сальдо на 1 января отчетного года</t>
  </si>
  <si>
    <t>Совокупный доход</t>
  </si>
  <si>
    <t>Сальдо на 1 января предыдущего года</t>
  </si>
  <si>
    <t>ОТЧЕТ ОБ ИЗМЕНЕНИЯХ В СОБСТВЕННОМ КАПИТАЛЕ ЗА ОТЧЕТНЫЙ ПЕРИОД</t>
  </si>
  <si>
    <t xml:space="preserve">Денежные средства и их эквиваленты на начало периода </t>
  </si>
  <si>
    <t>Краткосрочная торговая и прочая дебиторская задолженность</t>
  </si>
  <si>
    <t>Краткосрочные оценочные обязательства</t>
  </si>
  <si>
    <t xml:space="preserve">Краткосрочная торговая и прочая кредиторская задолженность </t>
  </si>
  <si>
    <t>ОТЧЕТ О ДВИЖЕНИИ ДЕНЕЖНЫХ СРЕДСТВ(прямой метод)</t>
  </si>
  <si>
    <t>Предыдущий период</t>
  </si>
  <si>
    <t>Балансовая стоимость акции,тенге</t>
  </si>
  <si>
    <t xml:space="preserve">Консолидированная финансовая отчетность </t>
  </si>
  <si>
    <t>АО "Алма Телекоммуникейшнс Казахстан"</t>
  </si>
  <si>
    <t>Басин Д.Г</t>
  </si>
  <si>
    <t>Актив права пользования</t>
  </si>
  <si>
    <t>Долгосрочная кредиторская задолженность по аренде</t>
  </si>
  <si>
    <t>Прочие долгосрочная кредиторская задолжность</t>
  </si>
  <si>
    <t>Кредиторская задолженность по аренде</t>
  </si>
  <si>
    <t>Басин Д.Г.</t>
  </si>
  <si>
    <t>Главный бухгалтер</t>
  </si>
  <si>
    <t>Прочие доходы</t>
  </si>
  <si>
    <t>Прочие расходы</t>
  </si>
  <si>
    <t>Результаты операционной деятельности</t>
  </si>
  <si>
    <t>Доходы по финансированию</t>
  </si>
  <si>
    <t>Расходы по финансированию</t>
  </si>
  <si>
    <t>Прибыль (убыток) за год:</t>
  </si>
  <si>
    <t>Итого суммарный совокупный доход (убыток) за год</t>
  </si>
  <si>
    <t xml:space="preserve">   Получение  займов</t>
  </si>
  <si>
    <t>Погашение займов</t>
  </si>
  <si>
    <t xml:space="preserve">Денежные средства и их эквиваленты на конец периода </t>
  </si>
  <si>
    <t>Корректировки прошлых лет</t>
  </si>
  <si>
    <t>Пересчитанное сальдо на 01 января отчетного года</t>
  </si>
  <si>
    <t>Обязательства по налогам и  другим обязательным и добровольным платежам</t>
  </si>
  <si>
    <t>Ахшабаева Н.Т.</t>
  </si>
  <si>
    <t>по состоянию на 31.03.2023 года.</t>
  </si>
  <si>
    <t>31.12.2022год</t>
  </si>
  <si>
    <t>31.03.2023год</t>
  </si>
  <si>
    <t>Прочие финансовые активы текущие</t>
  </si>
  <si>
    <t>Акционерный капитал</t>
  </si>
  <si>
    <t>Долгосрочные обязательства по займам-долгосрочная часть</t>
  </si>
  <si>
    <t>Займы выданные-краткосрочная часть</t>
  </si>
  <si>
    <t>за  1 квартал  2023 года</t>
  </si>
  <si>
    <t>Убыток(Восстановление)от обесценения торговой и прочей дебиторской задолженности</t>
  </si>
  <si>
    <t>Убыток(Восстановление)от обесценения нефинансовых активов</t>
  </si>
  <si>
    <t>за 1 квартал 2023года</t>
  </si>
  <si>
    <t>платежи по аренде</t>
  </si>
  <si>
    <t>проценты уплаченные</t>
  </si>
  <si>
    <t>за  31 марта 2023год.</t>
  </si>
  <si>
    <t xml:space="preserve">Сальдо на 31 марта 2023года  </t>
  </si>
  <si>
    <t>Сальдо на 31декабря 2022года</t>
  </si>
  <si>
    <t xml:space="preserve">Акционерный капитал </t>
  </si>
  <si>
    <t>Доход (Убыток) на акцию базовая (тенге)</t>
  </si>
  <si>
    <t>прим.</t>
  </si>
  <si>
    <t>Прим.</t>
  </si>
  <si>
    <t>Председатель Правления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</si>
</sst>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#,##0_);\(#,##0\)"/>
    <numFmt numFmtId="168" formatCode="#,##0.00\ &quot;₽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49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right" wrapText="1"/>
    </xf>
    <xf numFmtId="0" fontId="6" fillId="34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 indent="1"/>
    </xf>
    <xf numFmtId="167" fontId="3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 indent="1"/>
    </xf>
    <xf numFmtId="0" fontId="3" fillId="35" borderId="10" xfId="0" applyFont="1" applyFill="1" applyBorder="1" applyAlignment="1">
      <alignment horizontal="left" wrapText="1" indent="1"/>
    </xf>
    <xf numFmtId="167" fontId="3" fillId="35" borderId="10" xfId="0" applyNumberFormat="1" applyFont="1" applyFill="1" applyBorder="1" applyAlignment="1">
      <alignment horizontal="right"/>
    </xf>
    <xf numFmtId="167" fontId="5" fillId="33" borderId="10" xfId="0" applyNumberFormat="1" applyFont="1" applyFill="1" applyBorder="1" applyAlignment="1">
      <alignment horizontal="right"/>
    </xf>
    <xf numFmtId="167" fontId="3" fillId="35" borderId="10" xfId="0" applyNumberFormat="1" applyFont="1" applyFill="1" applyBorder="1" applyAlignment="1">
      <alignment horizontal="right" wrapText="1"/>
    </xf>
    <xf numFmtId="0" fontId="5" fillId="34" borderId="10" xfId="0" applyFont="1" applyFill="1" applyBorder="1" applyAlignment="1">
      <alignment wrapText="1"/>
    </xf>
    <xf numFmtId="0" fontId="49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50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Fill="1" applyBorder="1" applyAlignment="1">
      <alignment wrapText="1"/>
    </xf>
    <xf numFmtId="0" fontId="51" fillId="0" borderId="0" xfId="0" applyFont="1" applyAlignment="1">
      <alignment/>
    </xf>
    <xf numFmtId="0" fontId="7" fillId="0" borderId="0" xfId="0" applyFont="1" applyAlignment="1">
      <alignment/>
    </xf>
    <xf numFmtId="167" fontId="5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wrapText="1"/>
    </xf>
    <xf numFmtId="0" fontId="10" fillId="33" borderId="10" xfId="0" applyFont="1" applyFill="1" applyBorder="1" applyAlignment="1">
      <alignment horizontal="right" wrapText="1"/>
    </xf>
    <xf numFmtId="0" fontId="11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166" fontId="3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justify" vertical="top" wrapText="1"/>
    </xf>
    <xf numFmtId="167" fontId="7" fillId="33" borderId="10" xfId="0" applyNumberFormat="1" applyFont="1" applyFill="1" applyBorder="1" applyAlignment="1">
      <alignment horizontal="right" wrapText="1"/>
    </xf>
    <xf numFmtId="16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166" fontId="5" fillId="0" borderId="10" xfId="0" applyNumberFormat="1" applyFont="1" applyFill="1" applyBorder="1" applyAlignment="1">
      <alignment horizontal="right" wrapText="1"/>
    </xf>
    <xf numFmtId="166" fontId="5" fillId="33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wrapText="1"/>
    </xf>
    <xf numFmtId="0" fontId="52" fillId="0" borderId="0" xfId="0" applyFont="1" applyAlignment="1">
      <alignment/>
    </xf>
    <xf numFmtId="167" fontId="3" fillId="0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 indent="1"/>
    </xf>
    <xf numFmtId="0" fontId="7" fillId="33" borderId="0" xfId="0" applyFont="1" applyFill="1" applyBorder="1" applyAlignment="1">
      <alignment horizontal="justify" vertical="top" wrapText="1"/>
    </xf>
    <xf numFmtId="167" fontId="7" fillId="33" borderId="0" xfId="0" applyNumberFormat="1" applyFont="1" applyFill="1" applyBorder="1" applyAlignment="1">
      <alignment horizontal="right" wrapText="1"/>
    </xf>
    <xf numFmtId="0" fontId="13" fillId="33" borderId="0" xfId="0" applyFont="1" applyFill="1" applyBorder="1" applyAlignment="1">
      <alignment horizontal="justify" vertical="top" wrapText="1"/>
    </xf>
    <xf numFmtId="167" fontId="13" fillId="33" borderId="0" xfId="0" applyNumberFormat="1" applyFont="1" applyFill="1" applyBorder="1" applyAlignment="1">
      <alignment horizontal="right" wrapText="1"/>
    </xf>
    <xf numFmtId="14" fontId="3" fillId="0" borderId="10" xfId="0" applyNumberFormat="1" applyFont="1" applyBorder="1" applyAlignment="1">
      <alignment horizontal="center" wrapText="1"/>
    </xf>
    <xf numFmtId="0" fontId="11" fillId="33" borderId="10" xfId="0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66" fontId="10" fillId="0" borderId="10" xfId="0" applyNumberFormat="1" applyFont="1" applyFill="1" applyBorder="1" applyAlignment="1">
      <alignment horizontal="right" wrapText="1"/>
    </xf>
    <xf numFmtId="0" fontId="12" fillId="33" borderId="10" xfId="0" applyFont="1" applyFill="1" applyBorder="1" applyAlignment="1">
      <alignment vertical="center" wrapText="1"/>
    </xf>
    <xf numFmtId="166" fontId="12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right" wrapText="1"/>
    </xf>
    <xf numFmtId="166" fontId="12" fillId="33" borderId="10" xfId="0" applyNumberFormat="1" applyFont="1" applyFill="1" applyBorder="1" applyAlignment="1">
      <alignment horizontal="right" vertical="center" wrapText="1"/>
    </xf>
    <xf numFmtId="2" fontId="5" fillId="0" borderId="0" xfId="0" applyNumberFormat="1" applyFont="1" applyFill="1" applyBorder="1" applyAlignment="1">
      <alignment horizontal="right" vertical="center" wrapText="1"/>
    </xf>
    <xf numFmtId="167" fontId="5" fillId="0" borderId="10" xfId="0" applyNumberFormat="1" applyFont="1" applyFill="1" applyBorder="1" applyAlignment="1">
      <alignment wrapText="1"/>
    </xf>
    <xf numFmtId="167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7" fontId="3" fillId="33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vertical="top" wrapText="1"/>
    </xf>
    <xf numFmtId="167" fontId="53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10" xfId="0" applyNumberFormat="1" applyFill="1" applyBorder="1" applyAlignment="1">
      <alignment horizontal="right"/>
    </xf>
    <xf numFmtId="0" fontId="5" fillId="0" borderId="1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justify" vertical="top" wrapText="1"/>
    </xf>
    <xf numFmtId="167" fontId="7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justify" vertical="top" wrapText="1"/>
    </xf>
    <xf numFmtId="167" fontId="8" fillId="0" borderId="10" xfId="0" applyNumberFormat="1" applyFont="1" applyFill="1" applyBorder="1" applyAlignment="1">
      <alignment horizontal="right" wrapText="1"/>
    </xf>
    <xf numFmtId="167" fontId="5" fillId="0" borderId="10" xfId="0" applyNumberFormat="1" applyFont="1" applyFill="1" applyBorder="1" applyAlignment="1">
      <alignment horizontal="right" vertical="top" wrapText="1"/>
    </xf>
    <xf numFmtId="17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167" fontId="53" fillId="0" borderId="10" xfId="0" applyNumberFormat="1" applyFont="1" applyFill="1" applyBorder="1" applyAlignment="1">
      <alignment horizontal="right"/>
    </xf>
    <xf numFmtId="167" fontId="3" fillId="0" borderId="1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1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53.00390625" style="0" customWidth="1"/>
    <col min="2" max="2" width="9.140625" style="0" customWidth="1"/>
    <col min="3" max="3" width="12.7109375" style="0" customWidth="1"/>
    <col min="4" max="4" width="13.140625" style="0" customWidth="1"/>
    <col min="6" max="6" width="10.28125" style="0" customWidth="1"/>
  </cols>
  <sheetData>
    <row r="2" spans="1:4" ht="15">
      <c r="A2" s="46" t="s">
        <v>75</v>
      </c>
      <c r="B2" s="46"/>
      <c r="C2" s="16"/>
      <c r="D2" s="3"/>
    </row>
    <row r="3" spans="1:4" ht="15">
      <c r="A3" s="46" t="s">
        <v>74</v>
      </c>
      <c r="B3" s="46"/>
      <c r="C3" s="16"/>
      <c r="D3" s="3"/>
    </row>
    <row r="4" spans="1:4" ht="8.25" customHeight="1">
      <c r="A4" s="16"/>
      <c r="B4" s="16"/>
      <c r="C4" s="16"/>
      <c r="D4" s="3"/>
    </row>
    <row r="5" spans="1:4" ht="12" customHeight="1">
      <c r="A5" s="85" t="s">
        <v>0</v>
      </c>
      <c r="B5" s="85"/>
      <c r="C5" s="85"/>
      <c r="D5" s="85"/>
    </row>
    <row r="6" spans="1:4" ht="15">
      <c r="A6" s="85" t="s">
        <v>97</v>
      </c>
      <c r="B6" s="85"/>
      <c r="C6" s="85"/>
      <c r="D6" s="85"/>
    </row>
    <row r="7" spans="1:4" ht="9" customHeight="1">
      <c r="A7" s="37"/>
      <c r="B7" s="37"/>
      <c r="C7" s="37"/>
      <c r="D7" s="17"/>
    </row>
    <row r="8" spans="1:4" ht="12" customHeight="1">
      <c r="A8" s="16"/>
      <c r="B8" s="16"/>
      <c r="C8" s="16"/>
      <c r="D8" s="3" t="s">
        <v>27</v>
      </c>
    </row>
    <row r="9" spans="1:4" ht="18" customHeight="1">
      <c r="A9" s="25"/>
      <c r="B9" s="25" t="s">
        <v>115</v>
      </c>
      <c r="C9" s="53" t="s">
        <v>99</v>
      </c>
      <c r="D9" s="44" t="s">
        <v>98</v>
      </c>
    </row>
    <row r="10" spans="1:4" ht="18" customHeight="1">
      <c r="A10" s="25" t="s">
        <v>1</v>
      </c>
      <c r="B10" s="25"/>
      <c r="C10" s="54"/>
      <c r="D10" s="55"/>
    </row>
    <row r="11" spans="1:4" ht="14.25" customHeight="1">
      <c r="A11" s="1" t="s">
        <v>2</v>
      </c>
      <c r="B11" s="1"/>
      <c r="C11" s="26"/>
      <c r="D11" s="56"/>
    </row>
    <row r="12" spans="1:4" ht="14.25" customHeight="1">
      <c r="A12" s="40" t="s">
        <v>3</v>
      </c>
      <c r="B12" s="40">
        <v>6</v>
      </c>
      <c r="C12" s="42">
        <v>20421880.95643</v>
      </c>
      <c r="D12" s="41">
        <v>19835779</v>
      </c>
    </row>
    <row r="13" spans="1:4" ht="15" customHeight="1">
      <c r="A13" s="40" t="s">
        <v>77</v>
      </c>
      <c r="B13" s="40">
        <v>5</v>
      </c>
      <c r="C13" s="42">
        <v>2222563.6010300005</v>
      </c>
      <c r="D13" s="41">
        <v>3004430</v>
      </c>
    </row>
    <row r="14" spans="1:4" ht="14.25" customHeight="1">
      <c r="A14" s="31" t="s">
        <v>4</v>
      </c>
      <c r="B14" s="31">
        <v>7</v>
      </c>
      <c r="C14" s="41">
        <v>438117.91875</v>
      </c>
      <c r="D14" s="41">
        <v>455268</v>
      </c>
    </row>
    <row r="15" spans="1:6" ht="15.75" customHeight="1">
      <c r="A15" s="31" t="s">
        <v>5</v>
      </c>
      <c r="B15" s="31"/>
      <c r="C15" s="41">
        <v>17011.498</v>
      </c>
      <c r="D15" s="41">
        <v>17011</v>
      </c>
      <c r="F15" s="39"/>
    </row>
    <row r="16" spans="1:4" ht="18" customHeight="1">
      <c r="A16" s="31" t="s">
        <v>6</v>
      </c>
      <c r="B16" s="31"/>
      <c r="C16" s="42">
        <v>534977.98299</v>
      </c>
      <c r="D16" s="41">
        <v>309425</v>
      </c>
    </row>
    <row r="17" spans="1:4" ht="15" customHeight="1">
      <c r="A17" s="2" t="s">
        <v>7</v>
      </c>
      <c r="B17" s="2"/>
      <c r="C17" s="30">
        <f>SUM(C12:C16)</f>
        <v>23634551.9572</v>
      </c>
      <c r="D17" s="30">
        <f>SUM(D12:D16)</f>
        <v>23621913</v>
      </c>
    </row>
    <row r="18" spans="1:4" ht="16.5" customHeight="1">
      <c r="A18" s="2" t="s">
        <v>8</v>
      </c>
      <c r="B18" s="2"/>
      <c r="C18" s="54"/>
      <c r="D18" s="57"/>
    </row>
    <row r="19" spans="1:4" ht="16.5" customHeight="1">
      <c r="A19" s="31" t="s">
        <v>9</v>
      </c>
      <c r="B19" s="31">
        <v>8</v>
      </c>
      <c r="C19" s="41">
        <v>1099596.21682</v>
      </c>
      <c r="D19" s="41">
        <v>1070127</v>
      </c>
    </row>
    <row r="20" spans="1:4" ht="17.25" customHeight="1">
      <c r="A20" s="43" t="s">
        <v>68</v>
      </c>
      <c r="B20" s="43">
        <v>9</v>
      </c>
      <c r="C20" s="41">
        <v>183627.49382999976</v>
      </c>
      <c r="D20" s="41">
        <v>195734</v>
      </c>
    </row>
    <row r="21" spans="1:4" ht="17.25" customHeight="1">
      <c r="A21" s="43" t="s">
        <v>103</v>
      </c>
      <c r="B21" s="43"/>
      <c r="C21" s="41">
        <v>302701.00004</v>
      </c>
      <c r="D21" s="41">
        <v>222701</v>
      </c>
    </row>
    <row r="22" spans="1:6" ht="15.75" customHeight="1">
      <c r="A22" s="31" t="s">
        <v>10</v>
      </c>
      <c r="B22" s="31"/>
      <c r="C22" s="41">
        <v>271879.68629</v>
      </c>
      <c r="D22" s="41">
        <v>273569</v>
      </c>
      <c r="F22" s="38"/>
    </row>
    <row r="23" spans="1:4" ht="17.25" customHeight="1">
      <c r="A23" s="31" t="s">
        <v>11</v>
      </c>
      <c r="B23" s="31"/>
      <c r="C23" s="41">
        <v>101267.22728000002</v>
      </c>
      <c r="D23" s="41">
        <v>44513</v>
      </c>
    </row>
    <row r="24" spans="1:4" ht="17.25" customHeight="1">
      <c r="A24" s="31" t="s">
        <v>100</v>
      </c>
      <c r="B24" s="31"/>
      <c r="C24" s="41">
        <v>236578.48344</v>
      </c>
      <c r="D24" s="41">
        <v>225991</v>
      </c>
    </row>
    <row r="25" spans="1:4" ht="12.75" customHeight="1">
      <c r="A25" s="31" t="s">
        <v>12</v>
      </c>
      <c r="B25" s="31"/>
      <c r="C25" s="41">
        <v>210988.38727</v>
      </c>
      <c r="D25" s="41">
        <v>174861</v>
      </c>
    </row>
    <row r="26" spans="1:4" ht="18" customHeight="1">
      <c r="A26" s="31" t="s">
        <v>13</v>
      </c>
      <c r="B26" s="31"/>
      <c r="C26" s="41">
        <v>292515.16859</v>
      </c>
      <c r="D26" s="41">
        <v>96350</v>
      </c>
    </row>
    <row r="27" spans="1:6" ht="18" customHeight="1">
      <c r="A27" s="2" t="s">
        <v>14</v>
      </c>
      <c r="B27" s="2"/>
      <c r="C27" s="30">
        <f>SUM(C19:C26)</f>
        <v>2699153.6635599993</v>
      </c>
      <c r="D27" s="30">
        <f>SUM(D19:D26)</f>
        <v>2303846</v>
      </c>
      <c r="F27" s="39"/>
    </row>
    <row r="28" spans="1:4" ht="15" customHeight="1">
      <c r="A28" s="58" t="s">
        <v>15</v>
      </c>
      <c r="B28" s="58"/>
      <c r="C28" s="59">
        <f>C17+C27</f>
        <v>26333705.620759998</v>
      </c>
      <c r="D28" s="59">
        <f>D17+D27</f>
        <v>25925759</v>
      </c>
    </row>
    <row r="29" spans="1:4" ht="14.25" customHeight="1">
      <c r="A29" s="28" t="s">
        <v>16</v>
      </c>
      <c r="B29" s="28"/>
      <c r="C29" s="27"/>
      <c r="D29" s="60"/>
    </row>
    <row r="30" spans="1:4" ht="15">
      <c r="A30" s="29" t="s">
        <v>17</v>
      </c>
      <c r="B30" s="29"/>
      <c r="C30" s="27"/>
      <c r="D30" s="60"/>
    </row>
    <row r="31" spans="1:4" ht="15">
      <c r="A31" s="31" t="s">
        <v>101</v>
      </c>
      <c r="B31" s="31">
        <v>10</v>
      </c>
      <c r="C31" s="42">
        <v>19208514.97</v>
      </c>
      <c r="D31" s="41">
        <v>19208515</v>
      </c>
    </row>
    <row r="32" spans="1:6" ht="18" customHeight="1">
      <c r="A32" s="31" t="s">
        <v>18</v>
      </c>
      <c r="B32" s="31"/>
      <c r="C32" s="42">
        <v>-5022064.431600001</v>
      </c>
      <c r="D32" s="41">
        <v>-5214680</v>
      </c>
      <c r="E32" s="38"/>
      <c r="F32" s="38"/>
    </row>
    <row r="33" spans="1:5" ht="14.25" customHeight="1">
      <c r="A33" s="2" t="s">
        <v>19</v>
      </c>
      <c r="B33" s="2"/>
      <c r="C33" s="30">
        <f>SUM(C31:C32)</f>
        <v>14186450.538399998</v>
      </c>
      <c r="D33" s="30">
        <f>SUM(D31:D32)</f>
        <v>13993835</v>
      </c>
      <c r="E33" s="38"/>
    </row>
    <row r="34" spans="1:4" ht="14.25" customHeight="1">
      <c r="A34" s="43" t="s">
        <v>20</v>
      </c>
      <c r="B34" s="43"/>
      <c r="C34" s="41">
        <v>1090516.35766</v>
      </c>
      <c r="D34" s="41">
        <v>1090328</v>
      </c>
    </row>
    <row r="35" spans="1:4" ht="14.25" customHeight="1">
      <c r="A35" s="43" t="s">
        <v>102</v>
      </c>
      <c r="B35" s="43"/>
      <c r="C35" s="41">
        <v>228961.26326999997</v>
      </c>
      <c r="D35" s="41">
        <v>21986</v>
      </c>
    </row>
    <row r="36" spans="1:4" ht="14.25" customHeight="1">
      <c r="A36" s="31" t="s">
        <v>78</v>
      </c>
      <c r="B36" s="31"/>
      <c r="C36" s="42">
        <v>2521401.0102299997</v>
      </c>
      <c r="D36" s="41">
        <v>3404268</v>
      </c>
    </row>
    <row r="37" spans="1:4" ht="15" customHeight="1">
      <c r="A37" s="31" t="s">
        <v>79</v>
      </c>
      <c r="B37" s="31"/>
      <c r="C37" s="42">
        <v>1327.82843</v>
      </c>
      <c r="D37" s="41">
        <v>1351</v>
      </c>
    </row>
    <row r="38" spans="1:4" ht="15" customHeight="1">
      <c r="A38" s="2" t="s">
        <v>21</v>
      </c>
      <c r="B38" s="2"/>
      <c r="C38" s="30">
        <f>SUM(C34:C37)</f>
        <v>3842206.4595899996</v>
      </c>
      <c r="D38" s="30">
        <f>SUM(D34:D37)</f>
        <v>4517933</v>
      </c>
    </row>
    <row r="39" spans="1:6" ht="18" customHeight="1">
      <c r="A39" s="31" t="s">
        <v>70</v>
      </c>
      <c r="B39" s="31">
        <v>11</v>
      </c>
      <c r="C39" s="42">
        <v>2671376.4356400003</v>
      </c>
      <c r="D39" s="41">
        <v>2061612</v>
      </c>
      <c r="F39" s="38"/>
    </row>
    <row r="40" spans="1:4" ht="15" customHeight="1">
      <c r="A40" s="31" t="s">
        <v>80</v>
      </c>
      <c r="B40" s="31"/>
      <c r="C40" s="42">
        <v>1433535.66666</v>
      </c>
      <c r="D40" s="41">
        <v>1363349</v>
      </c>
    </row>
    <row r="41" spans="1:6" ht="25.5" customHeight="1">
      <c r="A41" s="31" t="s">
        <v>95</v>
      </c>
      <c r="B41" s="31">
        <v>12</v>
      </c>
      <c r="C41" s="42">
        <v>325684.96224</v>
      </c>
      <c r="D41" s="41">
        <v>348947</v>
      </c>
      <c r="F41" s="38"/>
    </row>
    <row r="42" spans="1:6" ht="15.75" customHeight="1">
      <c r="A42" s="31" t="s">
        <v>69</v>
      </c>
      <c r="B42" s="31">
        <v>13</v>
      </c>
      <c r="C42" s="42">
        <v>2203393.6830599997</v>
      </c>
      <c r="D42" s="41">
        <v>1998945</v>
      </c>
      <c r="F42" s="38"/>
    </row>
    <row r="43" spans="1:6" ht="18" customHeight="1">
      <c r="A43" s="31" t="s">
        <v>22</v>
      </c>
      <c r="B43" s="31"/>
      <c r="C43" s="42">
        <v>1671057.86329</v>
      </c>
      <c r="D43" s="41">
        <v>1641138</v>
      </c>
      <c r="F43" s="38"/>
    </row>
    <row r="44" spans="1:6" ht="18" customHeight="1">
      <c r="A44" s="2" t="s">
        <v>23</v>
      </c>
      <c r="B44" s="2"/>
      <c r="C44" s="30">
        <f>SUM(C39:C43)</f>
        <v>8305048.61089</v>
      </c>
      <c r="D44" s="30">
        <f>SUM(D39:D43)</f>
        <v>7413991</v>
      </c>
      <c r="F44" s="38"/>
    </row>
    <row r="45" spans="1:6" ht="18" customHeight="1">
      <c r="A45" s="2" t="s">
        <v>24</v>
      </c>
      <c r="B45" s="2"/>
      <c r="C45" s="61">
        <f>C38+C44</f>
        <v>12147255.07048</v>
      </c>
      <c r="D45" s="61">
        <f>D38+D44</f>
        <v>11931924</v>
      </c>
      <c r="F45" s="38"/>
    </row>
    <row r="46" spans="1:7" ht="15">
      <c r="A46" s="58" t="s">
        <v>25</v>
      </c>
      <c r="B46" s="58"/>
      <c r="C46" s="62">
        <f>C33+C45</f>
        <v>26333705.60888</v>
      </c>
      <c r="D46" s="62">
        <f>D33+D45</f>
        <v>25925759</v>
      </c>
      <c r="F46" s="63"/>
      <c r="G46" s="63"/>
    </row>
    <row r="47" spans="1:4" ht="15">
      <c r="A47" s="20" t="s">
        <v>73</v>
      </c>
      <c r="B47" s="20"/>
      <c r="C47" s="71">
        <v>271.85</v>
      </c>
      <c r="D47" s="80">
        <v>267.7</v>
      </c>
    </row>
    <row r="49" spans="1:4" ht="15">
      <c r="A49" t="s">
        <v>117</v>
      </c>
      <c r="D49" t="s">
        <v>81</v>
      </c>
    </row>
    <row r="51" spans="1:4" ht="15">
      <c r="A51" t="s">
        <v>82</v>
      </c>
      <c r="D51" t="s">
        <v>96</v>
      </c>
    </row>
  </sheetData>
  <sheetProtection/>
  <mergeCells count="2">
    <mergeCell ref="A5:D5"/>
    <mergeCell ref="A6:D6"/>
  </mergeCells>
  <printOptions/>
  <pageMargins left="0.25" right="0.25" top="0.75" bottom="0.75" header="0.3" footer="0.3"/>
  <pageSetup fitToWidth="0" fitToHeight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0"/>
  <sheetViews>
    <sheetView zoomScalePageLayoutView="0" workbookViewId="0" topLeftCell="A1">
      <selection activeCell="A2" sqref="A2:D31"/>
    </sheetView>
  </sheetViews>
  <sheetFormatPr defaultColWidth="9.140625" defaultRowHeight="15"/>
  <cols>
    <col min="1" max="1" width="51.7109375" style="0" customWidth="1"/>
    <col min="2" max="2" width="11.140625" style="0" customWidth="1"/>
    <col min="3" max="3" width="13.28125" style="0" customWidth="1"/>
    <col min="4" max="4" width="11.7109375" style="0" customWidth="1"/>
    <col min="7" max="7" width="17.140625" style="0" customWidth="1"/>
  </cols>
  <sheetData>
    <row r="2" spans="1:4" ht="15">
      <c r="A2" s="46" t="s">
        <v>75</v>
      </c>
      <c r="B2" s="46"/>
      <c r="C2" s="18"/>
      <c r="D2" s="18"/>
    </row>
    <row r="3" spans="1:4" ht="15">
      <c r="A3" s="46" t="s">
        <v>74</v>
      </c>
      <c r="B3" s="46"/>
      <c r="C3" s="18"/>
      <c r="D3" s="18"/>
    </row>
    <row r="4" spans="1:4" ht="15">
      <c r="A4" s="18"/>
      <c r="B4" s="18"/>
      <c r="C4" s="18"/>
      <c r="D4" s="18"/>
    </row>
    <row r="5" spans="1:4" ht="15">
      <c r="A5" s="85" t="s">
        <v>26</v>
      </c>
      <c r="B5" s="85"/>
      <c r="C5" s="85"/>
      <c r="D5" s="18"/>
    </row>
    <row r="6" spans="1:4" ht="15">
      <c r="A6" s="85" t="s">
        <v>104</v>
      </c>
      <c r="B6" s="85"/>
      <c r="C6" s="85"/>
      <c r="D6" s="18"/>
    </row>
    <row r="7" spans="1:4" ht="15">
      <c r="A7" s="18"/>
      <c r="B7" s="18"/>
      <c r="C7" s="18"/>
      <c r="D7" s="18" t="s">
        <v>27</v>
      </c>
    </row>
    <row r="8" spans="1:4" ht="24">
      <c r="A8" s="1"/>
      <c r="B8" s="1" t="s">
        <v>116</v>
      </c>
      <c r="C8" s="4" t="s">
        <v>59</v>
      </c>
      <c r="D8" s="4" t="s">
        <v>72</v>
      </c>
    </row>
    <row r="9" spans="1:4" ht="15" customHeight="1">
      <c r="A9" s="40" t="s">
        <v>28</v>
      </c>
      <c r="B9" s="40">
        <v>14</v>
      </c>
      <c r="C9" s="45">
        <v>4137705.3935999996</v>
      </c>
      <c r="D9" s="64">
        <v>3835023</v>
      </c>
    </row>
    <row r="10" spans="1:4" ht="15" customHeight="1">
      <c r="A10" s="40" t="s">
        <v>29</v>
      </c>
      <c r="B10" s="40">
        <v>15</v>
      </c>
      <c r="C10" s="45">
        <v>-2708262.44135</v>
      </c>
      <c r="D10" s="64">
        <v>-2323465</v>
      </c>
    </row>
    <row r="11" spans="1:4" ht="15" customHeight="1">
      <c r="A11" s="1" t="s">
        <v>30</v>
      </c>
      <c r="B11" s="1"/>
      <c r="C11" s="65">
        <f>SUM(C9:C10)</f>
        <v>1429442.9522499996</v>
      </c>
      <c r="D11" s="65">
        <v>1511558</v>
      </c>
    </row>
    <row r="12" spans="1:4" ht="15" customHeight="1">
      <c r="A12" s="40" t="s">
        <v>31</v>
      </c>
      <c r="B12" s="40">
        <v>16</v>
      </c>
      <c r="C12" s="45">
        <v>-563803.5874799999</v>
      </c>
      <c r="D12" s="64">
        <v>-397649</v>
      </c>
    </row>
    <row r="13" spans="1:4" ht="15" customHeight="1">
      <c r="A13" s="40" t="s">
        <v>32</v>
      </c>
      <c r="B13" s="40">
        <v>17</v>
      </c>
      <c r="C13" s="45">
        <v>-439198.89553999994</v>
      </c>
      <c r="D13" s="64">
        <v>-463529</v>
      </c>
    </row>
    <row r="14" spans="1:4" ht="15" customHeight="1">
      <c r="A14" s="43" t="s">
        <v>83</v>
      </c>
      <c r="B14" s="43">
        <v>19</v>
      </c>
      <c r="C14" s="45">
        <v>23816.75664</v>
      </c>
      <c r="D14" s="64">
        <v>48050</v>
      </c>
    </row>
    <row r="15" spans="1:4" ht="15" customHeight="1">
      <c r="A15" s="43" t="s">
        <v>84</v>
      </c>
      <c r="B15" s="43"/>
      <c r="C15" s="45">
        <v>-8788.048560000001</v>
      </c>
      <c r="D15" s="64">
        <v>-3686</v>
      </c>
    </row>
    <row r="16" spans="1:4" ht="27.75" customHeight="1">
      <c r="A16" s="43" t="s">
        <v>105</v>
      </c>
      <c r="B16" s="43"/>
      <c r="C16" s="45">
        <v>-1183.76319</v>
      </c>
      <c r="D16" s="72">
        <v>543</v>
      </c>
    </row>
    <row r="17" spans="1:4" ht="19.5" customHeight="1">
      <c r="A17" s="43" t="s">
        <v>106</v>
      </c>
      <c r="B17" s="43"/>
      <c r="C17" s="45">
        <v>4189.63351</v>
      </c>
      <c r="D17" s="45">
        <v>134</v>
      </c>
    </row>
    <row r="18" spans="1:4" ht="15" customHeight="1">
      <c r="A18" s="66" t="s">
        <v>85</v>
      </c>
      <c r="B18" s="66"/>
      <c r="C18" s="65">
        <f>SUM(C11:C17)</f>
        <v>444475.04762999975</v>
      </c>
      <c r="D18" s="65">
        <v>695421</v>
      </c>
    </row>
    <row r="19" spans="1:4" ht="15" customHeight="1">
      <c r="A19" s="40" t="s">
        <v>86</v>
      </c>
      <c r="B19" s="40">
        <v>18</v>
      </c>
      <c r="C19" s="45">
        <v>17419.95132</v>
      </c>
      <c r="D19" s="64">
        <v>18289</v>
      </c>
    </row>
    <row r="20" spans="1:4" ht="15" customHeight="1">
      <c r="A20" s="40" t="s">
        <v>87</v>
      </c>
      <c r="B20" s="40"/>
      <c r="C20" s="45">
        <v>-155299.47945999997</v>
      </c>
      <c r="D20" s="64">
        <v>-180668</v>
      </c>
    </row>
    <row r="21" spans="1:4" ht="15" customHeight="1">
      <c r="A21" s="1" t="s">
        <v>33</v>
      </c>
      <c r="B21" s="1"/>
      <c r="C21" s="65">
        <f>SUM(C18:C20)</f>
        <v>306595.51948999974</v>
      </c>
      <c r="D21" s="65">
        <v>533042</v>
      </c>
    </row>
    <row r="22" spans="1:4" ht="15" customHeight="1">
      <c r="A22" s="40" t="s">
        <v>34</v>
      </c>
      <c r="B22" s="40">
        <v>20</v>
      </c>
      <c r="C22" s="45">
        <v>-107170.409</v>
      </c>
      <c r="D22" s="64">
        <v>-153094</v>
      </c>
    </row>
    <row r="23" spans="1:4" ht="15" customHeight="1">
      <c r="A23" s="1" t="s">
        <v>88</v>
      </c>
      <c r="B23" s="1"/>
      <c r="C23" s="65">
        <f>SUM(C21:C22)</f>
        <v>199425.11048999976</v>
      </c>
      <c r="D23" s="65">
        <v>379948</v>
      </c>
    </row>
    <row r="24" spans="1:4" ht="15" customHeight="1">
      <c r="A24" s="1" t="s">
        <v>35</v>
      </c>
      <c r="B24" s="1"/>
      <c r="C24" s="67"/>
      <c r="D24" s="47"/>
    </row>
    <row r="25" spans="1:4" ht="15" customHeight="1">
      <c r="A25" s="1" t="s">
        <v>89</v>
      </c>
      <c r="B25" s="1"/>
      <c r="C25" s="47">
        <f>SUM(C23:C24)</f>
        <v>199425.11048999976</v>
      </c>
      <c r="D25" s="47">
        <f>SUM(D23:D24)</f>
        <v>379948</v>
      </c>
    </row>
    <row r="26" spans="1:6" ht="15" customHeight="1">
      <c r="A26" s="40" t="s">
        <v>114</v>
      </c>
      <c r="B26" s="40"/>
      <c r="C26" s="68">
        <v>3.94</v>
      </c>
      <c r="D26" s="48">
        <v>7.51</v>
      </c>
      <c r="F26" s="79"/>
    </row>
    <row r="28" spans="1:4" ht="15">
      <c r="A28" t="s">
        <v>117</v>
      </c>
      <c r="D28" t="s">
        <v>81</v>
      </c>
    </row>
    <row r="30" spans="1:4" ht="15">
      <c r="A30" t="s">
        <v>82</v>
      </c>
      <c r="D30" t="s">
        <v>96</v>
      </c>
    </row>
  </sheetData>
  <sheetProtection/>
  <mergeCells count="2">
    <mergeCell ref="A6:C6"/>
    <mergeCell ref="A5:C5"/>
  </mergeCells>
  <printOptions/>
  <pageMargins left="0.17" right="0.21" top="0.75" bottom="0.75" header="0.44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6"/>
  <sheetViews>
    <sheetView zoomScalePageLayoutView="0" workbookViewId="0" topLeftCell="A9">
      <selection activeCell="B14" sqref="B14:B19"/>
    </sheetView>
  </sheetViews>
  <sheetFormatPr defaultColWidth="9.140625" defaultRowHeight="15"/>
  <cols>
    <col min="1" max="1" width="60.7109375" style="0" customWidth="1"/>
    <col min="2" max="2" width="14.00390625" style="0" customWidth="1"/>
    <col min="3" max="3" width="13.140625" style="0" customWidth="1"/>
    <col min="5" max="5" width="10.00390625" style="0" bestFit="1" customWidth="1"/>
  </cols>
  <sheetData>
    <row r="2" spans="1:3" ht="15">
      <c r="A2" s="46" t="s">
        <v>75</v>
      </c>
      <c r="B2" s="18"/>
      <c r="C2" s="21"/>
    </row>
    <row r="3" spans="1:3" ht="15">
      <c r="A3" s="46" t="s">
        <v>74</v>
      </c>
      <c r="B3" s="18"/>
      <c r="C3" s="21"/>
    </row>
    <row r="4" spans="1:3" ht="9.75" customHeight="1">
      <c r="A4" s="18"/>
      <c r="B4" s="18"/>
      <c r="C4" s="21"/>
    </row>
    <row r="5" spans="1:3" ht="15">
      <c r="A5" s="37" t="s">
        <v>71</v>
      </c>
      <c r="B5" s="22"/>
      <c r="C5" s="22"/>
    </row>
    <row r="6" spans="1:3" ht="15">
      <c r="A6" s="85" t="s">
        <v>107</v>
      </c>
      <c r="B6" s="85"/>
      <c r="C6" s="85"/>
    </row>
    <row r="7" spans="1:3" ht="9" customHeight="1">
      <c r="A7" s="19"/>
      <c r="B7" s="19"/>
      <c r="C7" s="18" t="s">
        <v>27</v>
      </c>
    </row>
    <row r="8" spans="1:4" ht="24">
      <c r="A8" s="2"/>
      <c r="B8" s="4" t="s">
        <v>59</v>
      </c>
      <c r="C8" s="4" t="s">
        <v>72</v>
      </c>
      <c r="D8" s="18"/>
    </row>
    <row r="9" spans="1:3" ht="17.25" customHeight="1">
      <c r="A9" s="6" t="s">
        <v>36</v>
      </c>
      <c r="B9" s="7"/>
      <c r="C9" s="69"/>
    </row>
    <row r="10" spans="1:3" ht="17.25" customHeight="1">
      <c r="A10" s="8" t="s">
        <v>37</v>
      </c>
      <c r="B10" s="9">
        <v>4659514.93443</v>
      </c>
      <c r="C10" s="9">
        <v>4271078.742029999</v>
      </c>
    </row>
    <row r="11" spans="1:3" ht="15" customHeight="1">
      <c r="A11" s="10" t="s">
        <v>38</v>
      </c>
      <c r="B11" s="5">
        <v>4649842.208310001</v>
      </c>
      <c r="C11" s="5">
        <v>4251799.0442699995</v>
      </c>
    </row>
    <row r="12" spans="1:3" ht="12.75" customHeight="1">
      <c r="A12" s="10" t="s">
        <v>39</v>
      </c>
      <c r="B12" s="5">
        <v>9672.726120000001</v>
      </c>
      <c r="C12" s="5">
        <v>19279.69776</v>
      </c>
    </row>
    <row r="13" spans="1:3" ht="16.5" customHeight="1">
      <c r="A13" s="8" t="s">
        <v>40</v>
      </c>
      <c r="B13" s="9">
        <v>-3267156.52474</v>
      </c>
      <c r="C13" s="9">
        <v>-2994638.56252</v>
      </c>
    </row>
    <row r="14" spans="1:3" ht="15.75" customHeight="1">
      <c r="A14" s="10" t="s">
        <v>41</v>
      </c>
      <c r="B14" s="5">
        <v>-1616197.2123</v>
      </c>
      <c r="C14" s="5">
        <v>-1285179.10546</v>
      </c>
    </row>
    <row r="15" spans="1:3" ht="15" customHeight="1">
      <c r="A15" s="10" t="s">
        <v>42</v>
      </c>
      <c r="B15" s="5">
        <v>-722965.29001</v>
      </c>
      <c r="C15" s="5">
        <v>-835940.47071</v>
      </c>
    </row>
    <row r="16" spans="1:3" ht="14.25" customHeight="1">
      <c r="A16" s="10" t="s">
        <v>60</v>
      </c>
      <c r="B16" s="5">
        <v>-4775.11931</v>
      </c>
      <c r="C16" s="5">
        <v>0</v>
      </c>
    </row>
    <row r="17" spans="1:3" ht="13.5" customHeight="1">
      <c r="A17" s="10" t="s">
        <v>43</v>
      </c>
      <c r="B17" s="5">
        <v>-104365.446</v>
      </c>
      <c r="C17" s="5">
        <v>-153093.741</v>
      </c>
    </row>
    <row r="18" spans="1:3" ht="15">
      <c r="A18" s="10" t="s">
        <v>44</v>
      </c>
      <c r="B18" s="5">
        <v>-732324.81363</v>
      </c>
      <c r="C18" s="5">
        <v>-707538.22832</v>
      </c>
    </row>
    <row r="19" spans="1:3" ht="15" customHeight="1">
      <c r="A19" s="10" t="s">
        <v>45</v>
      </c>
      <c r="B19" s="5">
        <f>-85501.21318-1027</f>
        <v>-86528.21318</v>
      </c>
      <c r="C19" s="5">
        <v>-12887.017029999988</v>
      </c>
    </row>
    <row r="20" spans="1:3" ht="15" customHeight="1">
      <c r="A20" s="11" t="s">
        <v>46</v>
      </c>
      <c r="B20" s="12">
        <f>B10+B13</f>
        <v>1392358.4096900006</v>
      </c>
      <c r="C20" s="12">
        <f>C10+C13</f>
        <v>1276440.1795099992</v>
      </c>
    </row>
    <row r="21" spans="1:3" ht="16.5" customHeight="1">
      <c r="A21" s="6" t="s">
        <v>47</v>
      </c>
      <c r="B21" s="9"/>
      <c r="C21" s="9"/>
    </row>
    <row r="22" spans="1:3" ht="15" customHeight="1">
      <c r="A22" s="10" t="s">
        <v>48</v>
      </c>
      <c r="B22" s="13">
        <v>4719.83518</v>
      </c>
      <c r="C22" s="13">
        <v>7044.293</v>
      </c>
    </row>
    <row r="23" spans="1:3" ht="15" customHeight="1">
      <c r="A23" s="10" t="s">
        <v>49</v>
      </c>
      <c r="B23" s="13">
        <v>0</v>
      </c>
      <c r="C23" s="13"/>
    </row>
    <row r="24" spans="1:3" ht="15.75" customHeight="1">
      <c r="A24" s="10" t="s">
        <v>50</v>
      </c>
      <c r="B24" s="13">
        <v>-587789.5580699999</v>
      </c>
      <c r="C24" s="13">
        <v>-225706.221</v>
      </c>
    </row>
    <row r="25" spans="1:3" ht="15.75" customHeight="1">
      <c r="A25" s="10" t="s">
        <v>51</v>
      </c>
      <c r="B25" s="13">
        <v>-587.38304</v>
      </c>
      <c r="C25" s="13">
        <v>-15084.231</v>
      </c>
    </row>
    <row r="26" spans="1:3" ht="17.25" customHeight="1">
      <c r="A26" s="10" t="s">
        <v>52</v>
      </c>
      <c r="B26" s="13">
        <v>-420872.94039999996</v>
      </c>
      <c r="C26" s="13">
        <v>-229028.298</v>
      </c>
    </row>
    <row r="27" spans="1:3" ht="17.25" customHeight="1">
      <c r="A27" s="10" t="s">
        <v>45</v>
      </c>
      <c r="B27" s="13">
        <v>-80000</v>
      </c>
      <c r="C27" s="13"/>
    </row>
    <row r="28" spans="1:3" ht="24" customHeight="1">
      <c r="A28" s="11" t="s">
        <v>53</v>
      </c>
      <c r="B28" s="14">
        <f>SUM(B22:B27)</f>
        <v>-1084530.0463299998</v>
      </c>
      <c r="C28" s="14">
        <f>SUM(C22:C27)</f>
        <v>-462774.457</v>
      </c>
    </row>
    <row r="29" spans="1:3" ht="15" customHeight="1">
      <c r="A29" s="6" t="s">
        <v>54</v>
      </c>
      <c r="B29" s="9"/>
      <c r="C29" s="9"/>
    </row>
    <row r="30" spans="1:3" ht="14.25" customHeight="1">
      <c r="A30" s="15" t="s">
        <v>90</v>
      </c>
      <c r="B30" s="13">
        <v>206975.629</v>
      </c>
      <c r="C30" s="13">
        <v>0</v>
      </c>
    </row>
    <row r="31" spans="1:3" ht="13.5" customHeight="1">
      <c r="A31" s="10" t="s">
        <v>39</v>
      </c>
      <c r="B31" s="13">
        <v>240</v>
      </c>
      <c r="C31" s="13">
        <v>0</v>
      </c>
    </row>
    <row r="32" spans="1:3" ht="15" customHeight="1">
      <c r="A32" s="10" t="s">
        <v>91</v>
      </c>
      <c r="B32" s="13">
        <v>0</v>
      </c>
      <c r="C32" s="13">
        <v>0</v>
      </c>
    </row>
    <row r="33" spans="1:3" ht="15" customHeight="1">
      <c r="A33" s="10" t="s">
        <v>55</v>
      </c>
      <c r="B33" s="13">
        <v>0</v>
      </c>
      <c r="C33" s="13">
        <v>0</v>
      </c>
    </row>
    <row r="34" spans="1:3" ht="15" customHeight="1">
      <c r="A34" s="73" t="s">
        <v>108</v>
      </c>
      <c r="B34" s="13">
        <v>-178814</v>
      </c>
      <c r="C34" s="13">
        <v>-273451</v>
      </c>
    </row>
    <row r="35" spans="1:3" ht="15" customHeight="1">
      <c r="A35" s="73" t="s">
        <v>109</v>
      </c>
      <c r="B35" s="13">
        <v>-131751</v>
      </c>
      <c r="C35" s="13">
        <v>-176021</v>
      </c>
    </row>
    <row r="36" spans="1:3" ht="15" customHeight="1">
      <c r="A36" s="10" t="s">
        <v>45</v>
      </c>
      <c r="B36" s="13">
        <v>-4500</v>
      </c>
      <c r="C36" s="13">
        <v>0</v>
      </c>
    </row>
    <row r="37" spans="1:3" ht="15">
      <c r="A37" s="11" t="s">
        <v>56</v>
      </c>
      <c r="B37" s="12">
        <f>SUM(B29:B36)</f>
        <v>-107849.37100000001</v>
      </c>
      <c r="C37" s="12">
        <f>SUM(C29:C36)</f>
        <v>-449472</v>
      </c>
    </row>
    <row r="38" spans="1:3" ht="15" customHeight="1">
      <c r="A38" s="2" t="s">
        <v>57</v>
      </c>
      <c r="B38" s="9">
        <f>B20+B28+B37</f>
        <v>199978.99236000076</v>
      </c>
      <c r="C38" s="9">
        <f>C20+C28+C37</f>
        <v>364193.7225099993</v>
      </c>
    </row>
    <row r="39" spans="1:3" ht="24" customHeight="1">
      <c r="A39" s="15" t="s">
        <v>58</v>
      </c>
      <c r="B39" s="9">
        <v>-3813.82377</v>
      </c>
      <c r="C39" s="9">
        <v>-3128.53582</v>
      </c>
    </row>
    <row r="40" spans="1:3" ht="16.5" customHeight="1">
      <c r="A40" s="2" t="s">
        <v>67</v>
      </c>
      <c r="B40" s="82">
        <v>96350</v>
      </c>
      <c r="C40" s="70">
        <v>668564.79609</v>
      </c>
    </row>
    <row r="41" spans="1:3" ht="28.5" customHeight="1">
      <c r="A41" s="2" t="s">
        <v>92</v>
      </c>
      <c r="B41" s="83">
        <f>SUM(B38:B40)</f>
        <v>292515.1685900008</v>
      </c>
      <c r="C41" s="9">
        <f>SUM(C38:C40)</f>
        <v>1029629.9827799993</v>
      </c>
    </row>
    <row r="42" spans="1:3" ht="15">
      <c r="A42" s="18"/>
      <c r="B42" s="84"/>
      <c r="C42" s="23"/>
    </row>
    <row r="43" spans="1:5" ht="15">
      <c r="A43" s="18"/>
      <c r="B43" s="18"/>
      <c r="C43" s="21"/>
      <c r="E43" s="81"/>
    </row>
    <row r="44" spans="1:3" ht="15">
      <c r="A44" t="s">
        <v>117</v>
      </c>
      <c r="B44" s="16"/>
      <c r="C44" s="16" t="s">
        <v>76</v>
      </c>
    </row>
    <row r="46" spans="1:3" ht="15">
      <c r="A46" t="s">
        <v>82</v>
      </c>
      <c r="C46" t="s">
        <v>96</v>
      </c>
    </row>
  </sheetData>
  <sheetProtection/>
  <mergeCells count="1">
    <mergeCell ref="A6:C6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D31" sqref="D30:D31"/>
    </sheetView>
  </sheetViews>
  <sheetFormatPr defaultColWidth="9.140625" defaultRowHeight="15"/>
  <cols>
    <col min="1" max="1" width="48.7109375" style="0" customWidth="1"/>
    <col min="2" max="2" width="17.8515625" style="0" customWidth="1"/>
    <col min="3" max="3" width="17.00390625" style="0" customWidth="1"/>
    <col min="4" max="4" width="14.7109375" style="0" customWidth="1"/>
    <col min="5" max="5" width="10.57421875" style="0" bestFit="1" customWidth="1"/>
  </cols>
  <sheetData>
    <row r="1" spans="1:3" ht="15">
      <c r="A1" s="46" t="s">
        <v>75</v>
      </c>
      <c r="B1" s="16"/>
      <c r="C1" s="16"/>
    </row>
    <row r="2" spans="1:3" ht="15">
      <c r="A2" s="46" t="s">
        <v>74</v>
      </c>
      <c r="B2" s="16"/>
      <c r="C2" s="16"/>
    </row>
    <row r="3" spans="1:3" ht="15">
      <c r="A3" s="16"/>
      <c r="B3" s="16"/>
      <c r="C3" s="16"/>
    </row>
    <row r="4" spans="1:3" ht="15">
      <c r="A4" s="86" t="s">
        <v>66</v>
      </c>
      <c r="B4" s="86"/>
      <c r="C4" s="86"/>
    </row>
    <row r="5" spans="1:3" ht="15">
      <c r="A5" s="86" t="s">
        <v>110</v>
      </c>
      <c r="B5" s="86"/>
      <c r="C5" s="86"/>
    </row>
    <row r="6" spans="1:3" ht="15">
      <c r="A6" s="24"/>
      <c r="B6" s="24"/>
      <c r="C6" s="24"/>
    </row>
    <row r="7" spans="1:4" ht="24">
      <c r="A7" s="32"/>
      <c r="B7" s="33" t="s">
        <v>113</v>
      </c>
      <c r="C7" s="33" t="s">
        <v>61</v>
      </c>
      <c r="D7" s="33" t="s">
        <v>62</v>
      </c>
    </row>
    <row r="8" spans="1:4" ht="15" customHeight="1">
      <c r="A8" s="74" t="s">
        <v>63</v>
      </c>
      <c r="B8" s="75">
        <f>B16</f>
        <v>19208515</v>
      </c>
      <c r="C8" s="75">
        <f>C16</f>
        <v>-5214680</v>
      </c>
      <c r="D8" s="75">
        <f>D16</f>
        <v>13993835</v>
      </c>
    </row>
    <row r="9" spans="1:4" ht="12.75" customHeight="1">
      <c r="A9" s="76" t="s">
        <v>93</v>
      </c>
      <c r="B9" s="75"/>
      <c r="C9" s="77">
        <v>-6810</v>
      </c>
      <c r="D9" s="75">
        <f>SUM(B9:C9)</f>
        <v>-6810</v>
      </c>
    </row>
    <row r="10" spans="1:4" ht="13.5" customHeight="1">
      <c r="A10" s="74" t="s">
        <v>94</v>
      </c>
      <c r="B10" s="75">
        <f>B8+B9</f>
        <v>19208515</v>
      </c>
      <c r="C10" s="75">
        <f>C8+C9</f>
        <v>-5221490</v>
      </c>
      <c r="D10" s="75">
        <f>D8+D9</f>
        <v>13987025</v>
      </c>
    </row>
    <row r="11" spans="1:5" ht="15" customHeight="1">
      <c r="A11" s="76" t="s">
        <v>64</v>
      </c>
      <c r="B11" s="77"/>
      <c r="C11" s="78">
        <v>199426</v>
      </c>
      <c r="D11" s="75">
        <f>SUM(B11:C11)</f>
        <v>199426</v>
      </c>
      <c r="E11" s="36"/>
    </row>
    <row r="12" spans="1:5" ht="15.75" customHeight="1">
      <c r="A12" s="74" t="s">
        <v>111</v>
      </c>
      <c r="B12" s="75">
        <f>SUM(B10:B11)</f>
        <v>19208515</v>
      </c>
      <c r="C12" s="75">
        <f>SUM(C10:C11)</f>
        <v>-5022064</v>
      </c>
      <c r="D12" s="75">
        <f>SUM(D10:D11)</f>
        <v>14186451</v>
      </c>
      <c r="E12" s="36"/>
    </row>
    <row r="13" spans="1:4" ht="15.75" customHeight="1">
      <c r="A13" s="74" t="s">
        <v>65</v>
      </c>
      <c r="B13" s="75">
        <v>19208515</v>
      </c>
      <c r="C13" s="75">
        <v>-6129088</v>
      </c>
      <c r="D13" s="75">
        <f>SUM(B13:C13)</f>
        <v>13079427</v>
      </c>
    </row>
    <row r="14" spans="1:4" ht="15.75" customHeight="1">
      <c r="A14" s="74" t="s">
        <v>94</v>
      </c>
      <c r="B14" s="75">
        <f>SUM(B13:B13)</f>
        <v>19208515</v>
      </c>
      <c r="C14" s="75">
        <f>SUM(C13:C13)</f>
        <v>-6129088</v>
      </c>
      <c r="D14" s="75">
        <f>SUM(D13:D13)</f>
        <v>13079427</v>
      </c>
    </row>
    <row r="15" spans="1:5" ht="15.75" customHeight="1">
      <c r="A15" s="76" t="s">
        <v>64</v>
      </c>
      <c r="B15" s="77"/>
      <c r="C15" s="78">
        <v>914408</v>
      </c>
      <c r="D15" s="75">
        <f>SUM(B15:C15)</f>
        <v>914408</v>
      </c>
      <c r="E15" s="36"/>
    </row>
    <row r="16" spans="1:5" ht="12.75" customHeight="1">
      <c r="A16" s="34" t="s">
        <v>112</v>
      </c>
      <c r="B16" s="35">
        <f>SUM(B14:B15)</f>
        <v>19208515</v>
      </c>
      <c r="C16" s="35">
        <f>SUM(C14:C15)</f>
        <v>-5214680</v>
      </c>
      <c r="D16" s="35">
        <f>SUM(D14:D15)</f>
        <v>13993835</v>
      </c>
      <c r="E16" s="36"/>
    </row>
    <row r="17" spans="1:4" ht="12.75" customHeight="1">
      <c r="A17" s="49"/>
      <c r="B17" s="50"/>
      <c r="C17" s="50"/>
      <c r="D17" s="50"/>
    </row>
    <row r="18" spans="1:4" ht="15" hidden="1">
      <c r="A18" s="51"/>
      <c r="B18" s="52"/>
      <c r="C18" s="52"/>
      <c r="D18" s="50"/>
    </row>
    <row r="20" spans="1:3" ht="15">
      <c r="A20" t="s">
        <v>117</v>
      </c>
      <c r="C20" t="s">
        <v>81</v>
      </c>
    </row>
    <row r="22" spans="1:3" ht="15">
      <c r="A22" t="s">
        <v>82</v>
      </c>
      <c r="C22" t="s">
        <v>96</v>
      </c>
    </row>
  </sheetData>
  <sheetProtection/>
  <mergeCells count="2">
    <mergeCell ref="A4:C4"/>
    <mergeCell ref="A5:C5"/>
  </mergeCells>
  <printOptions/>
  <pageMargins left="0.7086614173228347" right="0.62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Nazyre.Akhshabaeva</dc:creator>
  <cp:keywords/>
  <dc:description/>
  <cp:lastModifiedBy>Литвинов Виктор</cp:lastModifiedBy>
  <cp:lastPrinted>2023-06-06T07:36:36Z</cp:lastPrinted>
  <dcterms:created xsi:type="dcterms:W3CDTF">2015-06-10T04:34:29Z</dcterms:created>
  <dcterms:modified xsi:type="dcterms:W3CDTF">2023-06-06T11:38:58Z</dcterms:modified>
  <cp:category/>
  <cp:version/>
  <cp:contentType/>
  <cp:contentStatus/>
</cp:coreProperties>
</file>