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2 год\за 2022 год\"/>
    </mc:Choice>
  </mc:AlternateContent>
  <xr:revisionPtr revIDLastSave="0" documentId="13_ncr:1_{0B54B375-AA68-4D58-99FE-63B32CAB0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</workbook>
</file>

<file path=xl/calcChain.xml><?xml version="1.0" encoding="utf-8"?>
<calcChain xmlns="http://schemas.openxmlformats.org/spreadsheetml/2006/main">
  <c r="C50" i="3" l="1"/>
  <c r="D29" i="3"/>
  <c r="C46" i="3"/>
  <c r="D40" i="3"/>
  <c r="C40" i="3"/>
  <c r="D18" i="3"/>
  <c r="D26" i="3" s="1"/>
  <c r="C18" i="3"/>
  <c r="C26" i="3" s="1"/>
  <c r="C29" i="3" s="1"/>
  <c r="E23" i="2"/>
  <c r="C48" i="3" l="1"/>
  <c r="C51" i="3" s="1"/>
  <c r="D48" i="3"/>
  <c r="D51" i="3" s="1"/>
  <c r="E45" i="1"/>
  <c r="D45" i="1"/>
  <c r="F19" i="4"/>
  <c r="E22" i="4"/>
  <c r="F22" i="4" s="1"/>
  <c r="D24" i="1"/>
  <c r="F17" i="4"/>
  <c r="E11" i="2"/>
  <c r="E17" i="2" s="1"/>
  <c r="E19" i="2" s="1"/>
  <c r="E21" i="2" s="1"/>
  <c r="F15" i="4"/>
  <c r="E37" i="1"/>
  <c r="E32" i="1"/>
  <c r="E24" i="1"/>
  <c r="E16" i="1"/>
  <c r="D37" i="1"/>
  <c r="D32" i="1"/>
  <c r="D16" i="1"/>
  <c r="D11" i="2"/>
  <c r="D17" i="2" s="1"/>
  <c r="D19" i="2" s="1"/>
  <c r="D21" i="2" s="1"/>
  <c r="D23" i="2" s="1"/>
  <c r="E46" i="1" l="1"/>
  <c r="E47" i="1" s="1"/>
  <c r="E25" i="1"/>
  <c r="D47" i="1"/>
  <c r="D46" i="1"/>
  <c r="D25" i="1"/>
  <c r="H34" i="1" l="1"/>
</calcChain>
</file>

<file path=xl/sharedStrings.xml><?xml version="1.0" encoding="utf-8"?>
<sst xmlns="http://schemas.openxmlformats.org/spreadsheetml/2006/main" count="153" uniqueCount="121">
  <si>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</si>
  <si>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</si>
  <si>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</si>
  <si>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</si>
  <si>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</si>
  <si>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</si>
  <si>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</si>
  <si>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</si>
  <si>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</si>
  <si>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</si>
  <si>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</si>
  <si>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</si>
  <si>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</si>
  <si>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</si>
  <si>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</si>
  <si>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</si>
  <si>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</si>
  <si>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</si>
  <si>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</si>
  <si>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</si>
  <si>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</si>
  <si>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</si>
  <si>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</si>
  <si>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</si>
  <si>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</si>
  <si>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</si>
  <si>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</si>
  <si>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</si>
  <si>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</si>
  <si>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</si>
  <si>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</si>
  <si>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</si>
  <si>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</si>
  <si>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</si>
  <si>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</si>
  <si>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</si>
  <si>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</si>
  <si>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</si>
  <si>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</si>
  <si>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</si>
  <si>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Прим.</t>
  </si>
  <si>
    <t>Прочие долгосрочные финансовые обязательства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</si>
  <si>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</si>
  <si>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</si>
  <si>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</si>
  <si>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</si>
  <si>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Призание дисконта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</si>
  <si>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</si>
  <si>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</si>
  <si>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</si>
  <si>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</si>
  <si>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</si>
  <si>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</si>
  <si>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</si>
  <si>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</si>
  <si>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</si>
  <si>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</si>
  <si>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</si>
  <si>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</si>
  <si>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</si>
  <si>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</si>
  <si>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На 31 декабря 2015 года</t>
  </si>
  <si>
    <t>Арапов Р.М.</t>
  </si>
  <si>
    <t>Непокрытый убыток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</si>
  <si>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</si>
  <si>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</si>
  <si>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</si>
  <si>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</si>
  <si>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</si>
  <si>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</si>
  <si>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31 декабря 2022 года</t>
  </si>
  <si>
    <t>На 31 декабря 2022 года</t>
  </si>
  <si>
    <t>КОНСОЛИДИРОВАННЫЙ ОТЧЕТ О СОВОКУПНОМ ДОХОДЕ</t>
  </si>
  <si>
    <t>За двенадцать месяцев, закончившиеся 31 декабря 2022 года</t>
  </si>
  <si>
    <t>31 декабря 2021 года</t>
  </si>
  <si>
    <t>КОНСОЛИДИРОВАННЫЙ ОТЧЕТ О ФИНАНСОВОМ ПОЛОЖЕНИИ</t>
  </si>
  <si>
    <t>По состоянию на 31 декабря 2022 года</t>
  </si>
  <si>
    <t>КОНСОЛИДИРОВАННЫЙ ОТЧЕТ ОБ ИЗМЕНЕНИЯХ В КАПИТАЛЕ</t>
  </si>
  <si>
    <t>На 31 декабря 2021 года</t>
  </si>
  <si>
    <t>Дисконтирование займа выданного связанным сторонам, за вычетом подоходного налога</t>
  </si>
  <si>
    <t>КОНСОЛИДИРОВАННЫЙ ОТЧЕТ О ДВИЖЕНИИ ДЕНЕЖНЫХ СРЕДСТВ</t>
  </si>
  <si>
    <t>Денежные потоки от операционной деятельности:</t>
  </si>
  <si>
    <t>Прибыль / (Убыток) до подоходного налога</t>
  </si>
  <si>
    <t>Корректировки на:</t>
  </si>
  <si>
    <t>Доход от финансирования</t>
  </si>
  <si>
    <t>Затраты по финансированию</t>
  </si>
  <si>
    <t>Амортизация дисконта</t>
  </si>
  <si>
    <t>Износ</t>
  </si>
  <si>
    <t>Убытки (восставновление убытков) от обесценения</t>
  </si>
  <si>
    <t>Прибыль / (убыток) от выбытия прочих основных средств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</si>
  <si>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</si>
  <si>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</si>
  <si>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</si>
  <si>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</si>
  <si>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</si>
  <si>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</si>
  <si>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</si>
  <si>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</si>
  <si>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</si>
  <si>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</si>
  <si>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</si>
  <si>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</si>
  <si>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</si>
  <si>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</si>
  <si>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</si>
  <si>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</si>
  <si>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</si>
  <si>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</si>
  <si>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Платежи по контракту на недропользование</t>
  </si>
  <si>
    <t>Чистое поступление денежных средств от инвестиционной деятельности</t>
  </si>
  <si>
    <t>Денежные потоки от финансовой деятельности:</t>
  </si>
  <si>
    <t>Выплата полученного процентного займа</t>
  </si>
  <si>
    <t>Процентый заем полученный</t>
  </si>
  <si>
    <t>Проценты уплаченные</t>
  </si>
  <si>
    <t> Чистое использование денежных средств в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</si>
  <si>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</si>
  <si>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</si>
  <si>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отчетную дату</t>
  </si>
  <si>
    <t>За двернадцать месяцев, закончившиеся 31 декабря 2022 года</t>
  </si>
  <si>
    <t xml:space="preserve">    Доход от реализации тестовой нефти</t>
  </si>
  <si>
    <t>Погашение займов выданных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</si>
</sst>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70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37" fontId="38" fillId="5" borderId="0" xfId="5178" applyNumberFormat="1" applyFont="1" applyFill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175" fontId="251" fillId="5" borderId="53" xfId="0" applyNumberFormat="1" applyFont="1" applyFill="1" applyBorder="1" applyAlignment="1">
      <alignment vertical="top" wrapText="1"/>
    </xf>
    <xf numFmtId="175" fontId="251" fillId="5" borderId="52" xfId="0" applyNumberFormat="1" applyFont="1" applyFill="1" applyBorder="1" applyAlignment="1">
      <alignment vertical="top" wrapText="1"/>
    </xf>
    <xf numFmtId="175" fontId="38" fillId="5" borderId="0" xfId="0" applyNumberFormat="1" applyFont="1" applyFill="1" applyAlignment="1">
      <alignment vertical="top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tabSelected="1" zoomScaleNormal="100" workbookViewId="0">
      <selection activeCell="F34" sqref="F34"/>
    </sheetView>
  </sheetViews>
  <sheetFormatPr defaultColWidth="8.85546875" defaultRowHeight="12.75"/>
  <cols>
    <col min="1" max="1" width="4.7109375" style="60" customWidth="1"/>
    <col min="2" max="2" width="52.140625" style="60" customWidth="1"/>
    <col min="3" max="3" width="11.7109375" style="60" customWidth="1"/>
    <col min="4" max="5" width="10.7109375" style="60" customWidth="1"/>
    <col min="6" max="16384" width="8.85546875" style="60"/>
  </cols>
  <sheetData>
    <row r="1" spans="2:6" ht="15" customHeight="1">
      <c r="B1" s="1" t="s">
        <v>64</v>
      </c>
      <c r="C1" s="2"/>
      <c r="D1" s="2"/>
      <c r="E1" s="2"/>
    </row>
    <row r="2" spans="2:6" ht="15" customHeight="1">
      <c r="B2" s="1" t="s">
        <v>72</v>
      </c>
      <c r="C2" s="2"/>
      <c r="D2" s="2"/>
      <c r="E2" s="2"/>
    </row>
    <row r="3" spans="2:6" ht="15" customHeight="1">
      <c r="B3" s="3" t="s">
        <v>73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1</v>
      </c>
      <c r="C6" s="9" t="s">
        <v>69</v>
      </c>
      <c r="D6" s="10" t="s">
        <v>70</v>
      </c>
      <c r="E6" s="10" t="s">
        <v>74</v>
      </c>
    </row>
    <row r="7" spans="2:6" ht="15" customHeight="1">
      <c r="B7" s="11" t="s">
        <v>47</v>
      </c>
      <c r="C7" s="12"/>
      <c r="D7" s="13"/>
      <c r="E7" s="13">
        <v>533902</v>
      </c>
      <c r="F7" s="61"/>
    </row>
    <row r="8" spans="2:6" ht="15" customHeight="1">
      <c r="B8" s="11" t="s">
        <v>54</v>
      </c>
      <c r="C8" s="12"/>
      <c r="D8" s="13"/>
      <c r="E8" s="13"/>
      <c r="F8" s="61"/>
    </row>
    <row r="9" spans="2:6" ht="15" customHeight="1">
      <c r="B9" s="11" t="s">
        <v>33</v>
      </c>
      <c r="C9" s="12">
        <v>12</v>
      </c>
      <c r="D9" s="13">
        <v>-508882</v>
      </c>
      <c r="E9" s="13">
        <v>-362293</v>
      </c>
      <c r="F9" s="61"/>
    </row>
    <row r="10" spans="2:6" ht="15" customHeight="1">
      <c r="B10" s="8" t="s">
        <v>58</v>
      </c>
      <c r="C10" s="14"/>
      <c r="D10" s="15"/>
      <c r="E10" s="15"/>
      <c r="F10" s="61"/>
    </row>
    <row r="11" spans="2:6" s="59" customFormat="1" ht="15" customHeight="1">
      <c r="B11" s="16" t="s">
        <v>34</v>
      </c>
      <c r="C11" s="17"/>
      <c r="D11" s="18">
        <f>D7+D9+D10</f>
        <v>-508882</v>
      </c>
      <c r="E11" s="18">
        <f>E7+E9+E10</f>
        <v>171609</v>
      </c>
      <c r="F11" s="62"/>
    </row>
    <row r="12" spans="2:6" ht="15" customHeight="1">
      <c r="B12" s="11" t="s">
        <v>44</v>
      </c>
      <c r="C12" s="17"/>
      <c r="D12" s="13">
        <v>741390</v>
      </c>
      <c r="E12" s="13">
        <v>1571804</v>
      </c>
      <c r="F12" s="61"/>
    </row>
    <row r="13" spans="2:6" ht="15" customHeight="1">
      <c r="B13" s="11" t="s">
        <v>45</v>
      </c>
      <c r="C13" s="17"/>
      <c r="D13" s="13"/>
      <c r="E13" s="13"/>
      <c r="F13" s="61"/>
    </row>
    <row r="14" spans="2:6" ht="15" customHeight="1">
      <c r="B14" s="11" t="s">
        <v>55</v>
      </c>
      <c r="C14" s="12"/>
      <c r="D14" s="13">
        <v>23611</v>
      </c>
      <c r="E14" s="13">
        <v>20041</v>
      </c>
      <c r="F14" s="61"/>
    </row>
    <row r="15" spans="2:6" ht="15" customHeight="1">
      <c r="B15" s="11" t="s">
        <v>36</v>
      </c>
      <c r="C15" s="12"/>
      <c r="D15" s="13"/>
      <c r="E15" s="13"/>
      <c r="F15" s="61"/>
    </row>
    <row r="16" spans="2:6" ht="15" customHeight="1">
      <c r="B16" s="8" t="s">
        <v>35</v>
      </c>
      <c r="C16" s="14"/>
      <c r="D16" s="15">
        <v>390436</v>
      </c>
      <c r="E16" s="15">
        <v>126833</v>
      </c>
      <c r="F16" s="61"/>
    </row>
    <row r="17" spans="2:6" s="59" customFormat="1" ht="15" customHeight="1">
      <c r="B17" s="16" t="s">
        <v>48</v>
      </c>
      <c r="C17" s="17"/>
      <c r="D17" s="18">
        <f>SUM(D11:D16)</f>
        <v>646555</v>
      </c>
      <c r="E17" s="18">
        <f>SUM(E11:E16)</f>
        <v>1890287</v>
      </c>
      <c r="F17" s="62"/>
    </row>
    <row r="18" spans="2:6" ht="15" customHeight="1">
      <c r="B18" s="11" t="s">
        <v>43</v>
      </c>
      <c r="C18" s="12"/>
      <c r="D18" s="13">
        <v>-147671</v>
      </c>
      <c r="E18" s="13">
        <v>125114</v>
      </c>
      <c r="F18" s="61"/>
    </row>
    <row r="19" spans="2:6" s="59" customFormat="1" ht="15" customHeight="1">
      <c r="B19" s="19" t="s">
        <v>49</v>
      </c>
      <c r="C19" s="20"/>
      <c r="D19" s="21">
        <f>D17+D18</f>
        <v>498884</v>
      </c>
      <c r="E19" s="21">
        <f>E17+E18</f>
        <v>2015401</v>
      </c>
      <c r="F19" s="62"/>
    </row>
    <row r="20" spans="2:6" ht="15" customHeight="1">
      <c r="B20" s="22" t="s">
        <v>50</v>
      </c>
      <c r="C20" s="12"/>
      <c r="D20" s="13">
        <v>0</v>
      </c>
      <c r="E20" s="13">
        <v>0</v>
      </c>
      <c r="F20" s="61"/>
    </row>
    <row r="21" spans="2:6" s="59" customFormat="1" ht="30" customHeight="1">
      <c r="B21" s="19" t="s">
        <v>51</v>
      </c>
      <c r="C21" s="20"/>
      <c r="D21" s="23">
        <f>D19</f>
        <v>498884</v>
      </c>
      <c r="E21" s="23">
        <f>E19</f>
        <v>2015401</v>
      </c>
      <c r="F21" s="62"/>
    </row>
    <row r="22" spans="2:6" ht="15" customHeight="1">
      <c r="B22" s="2"/>
      <c r="C22" s="2"/>
      <c r="D22" s="24"/>
      <c r="E22" s="24"/>
      <c r="F22" s="61"/>
    </row>
    <row r="23" spans="2:6" ht="15" customHeight="1">
      <c r="B23" s="25" t="s">
        <v>52</v>
      </c>
      <c r="C23" s="63" t="s">
        <v>67</v>
      </c>
      <c r="D23" s="26">
        <f>D21/26220170*1000</f>
        <v>19.026726371339318</v>
      </c>
      <c r="E23" s="26">
        <f>E21/26220170*1000</f>
        <v>76.864528338298342</v>
      </c>
      <c r="F23" s="61"/>
    </row>
    <row r="24" spans="2:6" ht="15" customHeight="1">
      <c r="B24" s="2"/>
      <c r="C24" s="2"/>
      <c r="D24" s="2"/>
      <c r="E24" s="24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32</v>
      </c>
      <c r="C28" s="2"/>
      <c r="D28" s="2" t="s">
        <v>62</v>
      </c>
      <c r="E28" s="2"/>
    </row>
    <row r="31" spans="2:6" ht="15" customHeight="1">
      <c r="B31" s="2" t="s">
        <v>31</v>
      </c>
      <c r="C31" s="2"/>
      <c r="D31" s="2" t="s">
        <v>59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H59"/>
  <sheetViews>
    <sheetView zoomScaleNormal="100" workbookViewId="0">
      <selection activeCell="D28" sqref="D28"/>
    </sheetView>
  </sheetViews>
  <sheetFormatPr defaultColWidth="8.85546875" defaultRowHeight="12.75"/>
  <cols>
    <col min="1" max="1" width="0.85546875" style="60" customWidth="1"/>
    <col min="2" max="2" width="38.5703125" style="60" customWidth="1"/>
    <col min="3" max="3" width="6.5703125" style="60" customWidth="1"/>
    <col min="4" max="5" width="10.7109375" style="60" customWidth="1"/>
    <col min="6" max="6" width="8.85546875" style="60"/>
    <col min="7" max="7" width="10.42578125" style="60" bestFit="1" customWidth="1"/>
    <col min="8" max="16384" width="8.85546875" style="60"/>
  </cols>
  <sheetData>
    <row r="1" spans="2:7" ht="15" customHeight="1">
      <c r="B1" s="1" t="s">
        <v>64</v>
      </c>
      <c r="C1" s="2"/>
      <c r="D1" s="2"/>
      <c r="E1" s="2"/>
    </row>
    <row r="2" spans="2:7" ht="15" customHeight="1">
      <c r="B2" s="1" t="s">
        <v>75</v>
      </c>
      <c r="C2" s="2"/>
      <c r="D2" s="2"/>
      <c r="E2" s="2"/>
    </row>
    <row r="3" spans="2:7" ht="15" customHeight="1">
      <c r="B3" s="3" t="s">
        <v>76</v>
      </c>
      <c r="C3" s="4"/>
      <c r="D3" s="4"/>
      <c r="E3" s="4"/>
    </row>
    <row r="4" spans="2:7" ht="4.9000000000000004" customHeight="1" thickBot="1">
      <c r="B4" s="29"/>
      <c r="C4" s="30"/>
      <c r="D4" s="30"/>
      <c r="E4" s="30"/>
    </row>
    <row r="5" spans="2:7" ht="15" customHeight="1">
      <c r="B5" s="27"/>
      <c r="C5" s="2"/>
      <c r="D5" s="2"/>
      <c r="E5" s="2"/>
    </row>
    <row r="6" spans="2:7" ht="25.15" customHeight="1">
      <c r="B6" s="8" t="s">
        <v>1</v>
      </c>
      <c r="C6" s="9" t="s">
        <v>40</v>
      </c>
      <c r="D6" s="31" t="s">
        <v>70</v>
      </c>
      <c r="E6" s="31" t="s">
        <v>74</v>
      </c>
    </row>
    <row r="7" spans="2:7" ht="15" customHeight="1">
      <c r="B7" s="16" t="s">
        <v>2</v>
      </c>
      <c r="C7" s="12"/>
      <c r="D7" s="32"/>
      <c r="E7" s="32"/>
    </row>
    <row r="8" spans="2:7" ht="15" customHeight="1">
      <c r="B8" s="16" t="s">
        <v>3</v>
      </c>
      <c r="C8" s="12"/>
      <c r="D8" s="32"/>
      <c r="E8" s="32"/>
    </row>
    <row r="9" spans="2:7" ht="15" customHeight="1">
      <c r="B9" s="11" t="s">
        <v>4</v>
      </c>
      <c r="C9" s="12"/>
      <c r="D9" s="33"/>
      <c r="E9" s="33"/>
    </row>
    <row r="10" spans="2:7" ht="15" customHeight="1">
      <c r="B10" s="11" t="s">
        <v>5</v>
      </c>
      <c r="C10" s="12">
        <v>3</v>
      </c>
      <c r="D10" s="33">
        <v>900983</v>
      </c>
      <c r="E10" s="33">
        <v>1052644</v>
      </c>
    </row>
    <row r="11" spans="2:7" ht="15" customHeight="1">
      <c r="B11" s="11" t="s">
        <v>6</v>
      </c>
      <c r="C11" s="12"/>
      <c r="D11" s="33"/>
      <c r="E11" s="33"/>
    </row>
    <row r="12" spans="2:7" ht="15" customHeight="1">
      <c r="B12" s="11" t="s">
        <v>7</v>
      </c>
      <c r="C12" s="12">
        <v>4</v>
      </c>
      <c r="D12" s="33">
        <v>16227456</v>
      </c>
      <c r="E12" s="33">
        <v>12265999</v>
      </c>
    </row>
    <row r="13" spans="2:7" ht="15" customHeight="1">
      <c r="B13" s="11" t="s">
        <v>8</v>
      </c>
      <c r="C13" s="12"/>
      <c r="D13" s="33">
        <v>6074315</v>
      </c>
      <c r="E13" s="33">
        <v>6074315</v>
      </c>
    </row>
    <row r="14" spans="2:7" ht="15" customHeight="1">
      <c r="B14" s="11" t="s">
        <v>60</v>
      </c>
      <c r="C14" s="12"/>
      <c r="D14" s="33"/>
      <c r="E14" s="33"/>
    </row>
    <row r="15" spans="2:7" ht="26.25" customHeight="1">
      <c r="B15" s="8" t="s">
        <v>9</v>
      </c>
      <c r="C15" s="14">
        <v>5</v>
      </c>
      <c r="D15" s="34">
        <v>373078</v>
      </c>
      <c r="E15" s="34">
        <v>352902</v>
      </c>
      <c r="G15" s="61"/>
    </row>
    <row r="16" spans="2:7" ht="15" customHeight="1">
      <c r="B16" s="35"/>
      <c r="C16" s="36"/>
      <c r="D16" s="37">
        <f>D9+D10+D12+D13+D15</f>
        <v>23575832</v>
      </c>
      <c r="E16" s="37">
        <f>E9+E10+E12+E13+E15</f>
        <v>19745860</v>
      </c>
      <c r="G16" s="61"/>
    </row>
    <row r="17" spans="2:7" ht="15" customHeight="1">
      <c r="B17" s="38" t="s">
        <v>10</v>
      </c>
      <c r="C17" s="12"/>
      <c r="D17" s="33"/>
      <c r="E17" s="33"/>
    </row>
    <row r="18" spans="2:7" ht="15" customHeight="1">
      <c r="B18" s="11" t="s">
        <v>11</v>
      </c>
      <c r="C18" s="12">
        <v>7</v>
      </c>
      <c r="D18" s="33">
        <v>197686</v>
      </c>
      <c r="E18" s="33">
        <v>118256</v>
      </c>
    </row>
    <row r="19" spans="2:7" ht="15" customHeight="1">
      <c r="B19" s="11" t="s">
        <v>12</v>
      </c>
      <c r="C19" s="12"/>
      <c r="D19" s="33">
        <v>56044</v>
      </c>
      <c r="E19" s="33">
        <v>57930</v>
      </c>
    </row>
    <row r="20" spans="2:7" ht="15" customHeight="1">
      <c r="B20" s="11" t="s">
        <v>7</v>
      </c>
      <c r="C20" s="12"/>
      <c r="D20" s="33"/>
      <c r="E20" s="33"/>
    </row>
    <row r="21" spans="2:7" ht="15" customHeight="1">
      <c r="B21" s="11" t="s">
        <v>13</v>
      </c>
      <c r="C21" s="12">
        <v>6</v>
      </c>
      <c r="D21" s="33">
        <v>732964</v>
      </c>
      <c r="E21" s="33">
        <v>348360</v>
      </c>
    </row>
    <row r="22" spans="2:7" ht="15" customHeight="1">
      <c r="B22" s="11" t="s">
        <v>56</v>
      </c>
      <c r="C22" s="12"/>
      <c r="D22" s="33">
        <v>134838</v>
      </c>
      <c r="E22" s="33">
        <v>54591</v>
      </c>
    </row>
    <row r="23" spans="2:7" ht="15" customHeight="1">
      <c r="B23" s="8" t="s">
        <v>14</v>
      </c>
      <c r="C23" s="14">
        <v>5</v>
      </c>
      <c r="D23" s="34">
        <v>61430</v>
      </c>
      <c r="E23" s="34">
        <v>41173</v>
      </c>
    </row>
    <row r="24" spans="2:7" ht="15" customHeight="1">
      <c r="B24" s="38"/>
      <c r="C24" s="12"/>
      <c r="D24" s="33">
        <f>SUM(D18:D23)</f>
        <v>1182962</v>
      </c>
      <c r="E24" s="33">
        <f>E18+E19+E21+E22+E23</f>
        <v>620310</v>
      </c>
    </row>
    <row r="25" spans="2:7" ht="15" customHeight="1">
      <c r="B25" s="35" t="s">
        <v>15</v>
      </c>
      <c r="C25" s="20"/>
      <c r="D25" s="39">
        <f>D16+D24</f>
        <v>24758794</v>
      </c>
      <c r="E25" s="39">
        <f>E16+E24</f>
        <v>20366170</v>
      </c>
      <c r="G25" s="61"/>
    </row>
    <row r="26" spans="2:7" ht="4.9000000000000004" customHeight="1">
      <c r="B26" s="16"/>
      <c r="C26" s="11"/>
      <c r="D26" s="33"/>
      <c r="E26" s="33"/>
    </row>
    <row r="27" spans="2:7" ht="15" customHeight="1">
      <c r="B27" s="16" t="s">
        <v>16</v>
      </c>
      <c r="C27" s="11"/>
      <c r="D27" s="33"/>
      <c r="E27" s="33"/>
    </row>
    <row r="28" spans="2:7" ht="15" customHeight="1">
      <c r="B28" s="11" t="s">
        <v>17</v>
      </c>
      <c r="C28" s="12" t="s">
        <v>66</v>
      </c>
      <c r="D28" s="33">
        <v>26220170</v>
      </c>
      <c r="E28" s="33">
        <v>26220170</v>
      </c>
    </row>
    <row r="29" spans="2:7" ht="15" customHeight="1">
      <c r="B29" s="11" t="s">
        <v>0</v>
      </c>
      <c r="C29" s="12"/>
      <c r="D29" s="33">
        <v>0</v>
      </c>
      <c r="E29" s="33"/>
    </row>
    <row r="30" spans="2:7" ht="15" customHeight="1">
      <c r="B30" s="11" t="s">
        <v>46</v>
      </c>
      <c r="C30" s="12"/>
      <c r="D30" s="33">
        <v>-16692912</v>
      </c>
      <c r="E30" s="33">
        <v>-17289304</v>
      </c>
      <c r="G30" s="61"/>
    </row>
    <row r="31" spans="2:7" ht="15" customHeight="1">
      <c r="B31" s="11" t="s">
        <v>18</v>
      </c>
      <c r="C31" s="12"/>
      <c r="D31" s="33"/>
      <c r="E31" s="33"/>
      <c r="G31" s="61"/>
    </row>
    <row r="32" spans="2:7" ht="15" customHeight="1">
      <c r="B32" s="19" t="s">
        <v>19</v>
      </c>
      <c r="C32" s="20"/>
      <c r="D32" s="39">
        <f>D28+D30+D31</f>
        <v>9527258</v>
      </c>
      <c r="E32" s="39">
        <f>E28+E30</f>
        <v>8930866</v>
      </c>
    </row>
    <row r="33" spans="2:8" ht="4.9000000000000004" customHeight="1">
      <c r="B33" s="16"/>
      <c r="C33" s="17"/>
      <c r="D33" s="40"/>
      <c r="E33" s="40"/>
    </row>
    <row r="34" spans="2:8" ht="15" customHeight="1">
      <c r="B34" s="16" t="s">
        <v>20</v>
      </c>
      <c r="C34" s="12"/>
      <c r="D34" s="33"/>
      <c r="E34" s="33"/>
      <c r="H34" s="61">
        <f>E25-E47</f>
        <v>0</v>
      </c>
    </row>
    <row r="35" spans="2:8" ht="23.25" customHeight="1">
      <c r="B35" s="11" t="s">
        <v>21</v>
      </c>
      <c r="C35" s="12"/>
      <c r="D35" s="33">
        <v>12290967</v>
      </c>
      <c r="E35" s="33">
        <v>10846794</v>
      </c>
    </row>
    <row r="36" spans="2:8" ht="15" customHeight="1">
      <c r="B36" s="8" t="s">
        <v>41</v>
      </c>
      <c r="C36" s="14"/>
      <c r="D36" s="34">
        <v>189786</v>
      </c>
      <c r="E36" s="34"/>
    </row>
    <row r="37" spans="2:8" ht="15" customHeight="1">
      <c r="B37" s="19"/>
      <c r="C37" s="36"/>
      <c r="D37" s="37">
        <f>D35+D36</f>
        <v>12480753</v>
      </c>
      <c r="E37" s="37">
        <f>E35+E36</f>
        <v>10846794</v>
      </c>
    </row>
    <row r="38" spans="2:8" ht="15" customHeight="1">
      <c r="B38" s="16" t="s">
        <v>22</v>
      </c>
      <c r="C38" s="12"/>
      <c r="D38" s="33"/>
      <c r="E38" s="33"/>
    </row>
    <row r="39" spans="2:8" ht="25.5">
      <c r="B39" s="11" t="s">
        <v>21</v>
      </c>
      <c r="C39" s="12"/>
      <c r="D39" s="33">
        <v>2372844</v>
      </c>
      <c r="E39" s="33"/>
    </row>
    <row r="40" spans="2:8">
      <c r="B40" s="11" t="s">
        <v>65</v>
      </c>
      <c r="C40" s="12"/>
      <c r="D40" s="33"/>
      <c r="E40" s="33">
        <v>125111</v>
      </c>
    </row>
    <row r="41" spans="2:8">
      <c r="B41" s="11" t="s">
        <v>23</v>
      </c>
      <c r="C41" s="12"/>
      <c r="D41" s="33"/>
      <c r="E41" s="33">
        <v>146744</v>
      </c>
    </row>
    <row r="42" spans="2:8">
      <c r="B42" s="11" t="s">
        <v>24</v>
      </c>
      <c r="C42" s="12"/>
      <c r="D42" s="33">
        <v>61194</v>
      </c>
      <c r="E42" s="33"/>
    </row>
    <row r="43" spans="2:8">
      <c r="B43" s="11" t="s">
        <v>25</v>
      </c>
      <c r="C43" s="12">
        <v>11</v>
      </c>
      <c r="D43" s="33">
        <v>316745</v>
      </c>
      <c r="E43" s="33">
        <v>316655</v>
      </c>
    </row>
    <row r="44" spans="2:8">
      <c r="B44" s="8" t="s">
        <v>26</v>
      </c>
      <c r="C44" s="14"/>
      <c r="D44" s="34"/>
      <c r="E44" s="34"/>
    </row>
    <row r="45" spans="2:8">
      <c r="B45" s="19"/>
      <c r="C45" s="36"/>
      <c r="D45" s="37">
        <f>D40+D41+D42+D43+D39</f>
        <v>2750783</v>
      </c>
      <c r="E45" s="37">
        <f>E40+E41+E42+E43+E39</f>
        <v>588510</v>
      </c>
    </row>
    <row r="46" spans="2:8" s="59" customFormat="1">
      <c r="B46" s="19" t="s">
        <v>27</v>
      </c>
      <c r="C46" s="20"/>
      <c r="D46" s="39">
        <f>D37+D45</f>
        <v>15231536</v>
      </c>
      <c r="E46" s="39">
        <f>E45+E37</f>
        <v>11435304</v>
      </c>
    </row>
    <row r="47" spans="2:8" s="59" customFormat="1">
      <c r="B47" s="19" t="s">
        <v>28</v>
      </c>
      <c r="C47" s="20"/>
      <c r="D47" s="39">
        <f>D32+D37+D45</f>
        <v>24758794</v>
      </c>
      <c r="E47" s="39">
        <f>E46+E32</f>
        <v>20366170</v>
      </c>
    </row>
    <row r="48" spans="2:8">
      <c r="B48" s="2"/>
      <c r="C48" s="2"/>
      <c r="D48" s="24">
        <v>0</v>
      </c>
      <c r="E48" s="24">
        <v>0</v>
      </c>
    </row>
    <row r="49" spans="2:7">
      <c r="B49" s="2"/>
      <c r="C49" s="2"/>
      <c r="D49" s="24"/>
      <c r="E49" s="24"/>
    </row>
    <row r="50" spans="2:7">
      <c r="B50" s="41" t="s">
        <v>29</v>
      </c>
      <c r="C50" s="42"/>
      <c r="D50" s="43">
        <v>26220170</v>
      </c>
      <c r="E50" s="43">
        <v>26220170</v>
      </c>
    </row>
    <row r="51" spans="2:7" s="59" customFormat="1">
      <c r="B51" s="44" t="s">
        <v>30</v>
      </c>
      <c r="C51" s="45" t="s">
        <v>68</v>
      </c>
      <c r="D51" s="46">
        <v>363</v>
      </c>
      <c r="E51" s="46">
        <v>341</v>
      </c>
      <c r="G51" s="62"/>
    </row>
    <row r="52" spans="2:7">
      <c r="B52" s="2"/>
      <c r="C52" s="2"/>
      <c r="D52" s="2"/>
      <c r="E52" s="2"/>
    </row>
    <row r="53" spans="2:7">
      <c r="B53" s="2"/>
      <c r="C53" s="2"/>
      <c r="D53" s="24"/>
      <c r="E53" s="24"/>
    </row>
    <row r="54" spans="2:7">
      <c r="B54" s="2"/>
      <c r="C54" s="2"/>
      <c r="D54" s="2"/>
      <c r="E54" s="2"/>
    </row>
    <row r="55" spans="2:7">
      <c r="B55" s="2"/>
      <c r="C55" s="2"/>
      <c r="D55" s="2"/>
      <c r="E55" s="2"/>
    </row>
    <row r="56" spans="2:7">
      <c r="B56" s="2" t="s">
        <v>32</v>
      </c>
      <c r="C56" s="2"/>
      <c r="D56" s="2" t="s">
        <v>62</v>
      </c>
      <c r="E56" s="2"/>
    </row>
    <row r="59" spans="2:7">
      <c r="B59" s="2" t="s">
        <v>31</v>
      </c>
      <c r="C59" s="2"/>
      <c r="D59" s="2" t="s">
        <v>59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92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D74"/>
  <sheetViews>
    <sheetView zoomScale="90" zoomScaleNormal="90" workbookViewId="0">
      <selection activeCell="B55" sqref="B55"/>
    </sheetView>
  </sheetViews>
  <sheetFormatPr defaultColWidth="8.85546875" defaultRowHeight="12.75"/>
  <cols>
    <col min="1" max="1" width="5" style="60" customWidth="1"/>
    <col min="2" max="2" width="52.5703125" style="60" customWidth="1"/>
    <col min="3" max="3" width="15.85546875" style="60" customWidth="1"/>
    <col min="4" max="4" width="16.140625" style="60" customWidth="1"/>
    <col min="5" max="16384" width="8.85546875" style="60"/>
  </cols>
  <sheetData>
    <row r="1" spans="2:4" ht="15" customHeight="1">
      <c r="B1" s="1" t="s">
        <v>64</v>
      </c>
      <c r="C1" s="64"/>
      <c r="D1" s="64"/>
    </row>
    <row r="2" spans="2:4" ht="15" customHeight="1">
      <c r="B2" s="1" t="s">
        <v>80</v>
      </c>
      <c r="C2" s="64"/>
      <c r="D2" s="64"/>
    </row>
    <row r="3" spans="2:4" ht="15" customHeight="1">
      <c r="B3" s="3" t="s">
        <v>118</v>
      </c>
      <c r="C3" s="47"/>
      <c r="D3" s="47"/>
    </row>
    <row r="4" spans="2:4" ht="4.9000000000000004" customHeight="1" thickBot="1">
      <c r="B4" s="48"/>
      <c r="C4" s="6"/>
      <c r="D4" s="6"/>
    </row>
    <row r="5" spans="2:4" ht="9" customHeight="1">
      <c r="B5" s="64"/>
      <c r="C5" s="64"/>
      <c r="D5" s="64"/>
    </row>
    <row r="6" spans="2:4" ht="30.75" customHeight="1">
      <c r="B6" s="8" t="s">
        <v>1</v>
      </c>
      <c r="C6" s="10" t="s">
        <v>70</v>
      </c>
      <c r="D6" s="10" t="s">
        <v>74</v>
      </c>
    </row>
    <row r="7" spans="2:4" s="59" customFormat="1" ht="13.15" customHeight="1">
      <c r="B7" s="38" t="s">
        <v>81</v>
      </c>
      <c r="C7" s="18"/>
      <c r="D7" s="18"/>
    </row>
    <row r="8" spans="2:4" ht="13.15" customHeight="1">
      <c r="B8" s="11" t="s">
        <v>82</v>
      </c>
      <c r="C8" s="33">
        <v>646555</v>
      </c>
      <c r="D8" s="33">
        <v>1890287</v>
      </c>
    </row>
    <row r="9" spans="2:4" ht="13.5" customHeight="1">
      <c r="B9" s="11" t="s">
        <v>83</v>
      </c>
      <c r="C9" s="33"/>
      <c r="D9" s="33"/>
    </row>
    <row r="10" spans="2:4" ht="13.5" customHeight="1">
      <c r="B10" s="11" t="s">
        <v>119</v>
      </c>
      <c r="C10" s="33"/>
      <c r="D10" s="33">
        <v>-533902</v>
      </c>
    </row>
    <row r="11" spans="2:4" ht="13.5" customHeight="1">
      <c r="B11" s="65" t="s">
        <v>84</v>
      </c>
      <c r="C11" s="33">
        <v>-741390</v>
      </c>
      <c r="D11" s="33">
        <v>-1571804</v>
      </c>
    </row>
    <row r="12" spans="2:4" ht="13.5" customHeight="1">
      <c r="B12" s="65" t="s">
        <v>85</v>
      </c>
      <c r="C12" s="33"/>
      <c r="D12" s="33"/>
    </row>
    <row r="13" spans="2:4" ht="13.5" customHeight="1">
      <c r="B13" s="65" t="s">
        <v>86</v>
      </c>
      <c r="C13" s="33"/>
      <c r="D13" s="33"/>
    </row>
    <row r="14" spans="2:4" ht="13.5" customHeight="1">
      <c r="B14" s="65" t="s">
        <v>87</v>
      </c>
      <c r="C14" s="33"/>
      <c r="D14" s="33"/>
    </row>
    <row r="15" spans="2:4" ht="13.5" customHeight="1">
      <c r="B15" s="65" t="s">
        <v>88</v>
      </c>
      <c r="C15" s="33"/>
      <c r="D15" s="33"/>
    </row>
    <row r="16" spans="2:4" ht="13.5" customHeight="1">
      <c r="B16" s="65" t="s">
        <v>89</v>
      </c>
      <c r="C16" s="33"/>
      <c r="D16" s="33">
        <v>146</v>
      </c>
    </row>
    <row r="17" spans="2:4" ht="13.5" customHeight="1">
      <c r="B17" s="65" t="s">
        <v>90</v>
      </c>
      <c r="C17" s="33">
        <v>-390436</v>
      </c>
      <c r="D17" s="33">
        <v>-126285</v>
      </c>
    </row>
    <row r="18" spans="2:4" ht="13.15" customHeight="1">
      <c r="B18" s="66" t="s">
        <v>91</v>
      </c>
      <c r="C18" s="67">
        <f>SUM(C8:C17)</f>
        <v>-485271</v>
      </c>
      <c r="D18" s="67">
        <f>SUM(D8:D17)</f>
        <v>-341558</v>
      </c>
    </row>
    <row r="19" spans="2:4" ht="13.15" customHeight="1">
      <c r="B19" s="11" t="s">
        <v>92</v>
      </c>
      <c r="C19" s="33">
        <v>-118599</v>
      </c>
      <c r="D19" s="33">
        <v>-43116</v>
      </c>
    </row>
    <row r="20" spans="2:4" ht="13.15" customHeight="1">
      <c r="B20" s="11" t="s">
        <v>93</v>
      </c>
      <c r="C20" s="33">
        <v>-386206</v>
      </c>
      <c r="D20" s="33"/>
    </row>
    <row r="21" spans="2:4" ht="13.15" customHeight="1">
      <c r="B21" s="11" t="s">
        <v>94</v>
      </c>
      <c r="C21" s="33">
        <v>2290</v>
      </c>
      <c r="D21" s="33">
        <v>-13229</v>
      </c>
    </row>
    <row r="22" spans="2:4">
      <c r="B22" s="11" t="s">
        <v>95</v>
      </c>
      <c r="C22" s="33">
        <v>93711</v>
      </c>
      <c r="D22" s="33">
        <v>196662</v>
      </c>
    </row>
    <row r="23" spans="2:4">
      <c r="B23" s="11" t="s">
        <v>96</v>
      </c>
      <c r="C23" s="33">
        <v>60200</v>
      </c>
      <c r="D23" s="33"/>
    </row>
    <row r="24" spans="2:4">
      <c r="B24" s="11" t="s">
        <v>97</v>
      </c>
      <c r="C24" s="33"/>
      <c r="D24" s="33"/>
    </row>
    <row r="25" spans="2:4" ht="13.5" customHeight="1">
      <c r="B25" s="11" t="s">
        <v>98</v>
      </c>
      <c r="C25" s="33"/>
      <c r="D25" s="33"/>
    </row>
    <row r="26" spans="2:4" ht="24.75" customHeight="1">
      <c r="B26" s="66" t="s">
        <v>99</v>
      </c>
      <c r="C26" s="67">
        <f>SUM(C18:C25)</f>
        <v>-833875</v>
      </c>
      <c r="D26" s="67">
        <f>SUM(D18:D25)</f>
        <v>-201241</v>
      </c>
    </row>
    <row r="27" spans="2:4" ht="15.75" customHeight="1">
      <c r="B27" s="11" t="s">
        <v>100</v>
      </c>
      <c r="C27" s="33">
        <v>-165000</v>
      </c>
      <c r="D27" s="33">
        <v>-154194</v>
      </c>
    </row>
    <row r="28" spans="2:4" s="59" customFormat="1">
      <c r="B28" s="11" t="s">
        <v>101</v>
      </c>
      <c r="C28" s="33">
        <v>401000</v>
      </c>
      <c r="D28" s="33">
        <v>36250</v>
      </c>
    </row>
    <row r="29" spans="2:4" ht="21.75" customHeight="1">
      <c r="B29" s="19" t="s">
        <v>102</v>
      </c>
      <c r="C29" s="68">
        <f>SUM(C26:C28)</f>
        <v>-597875</v>
      </c>
      <c r="D29" s="68">
        <f>D26+D27+D28</f>
        <v>-319185</v>
      </c>
    </row>
    <row r="30" spans="2:4" ht="12.75" customHeight="1">
      <c r="B30" s="11"/>
      <c r="C30" s="33"/>
      <c r="D30" s="33"/>
    </row>
    <row r="31" spans="2:4" ht="12.75" customHeight="1">
      <c r="B31" s="38" t="s">
        <v>103</v>
      </c>
      <c r="C31" s="33"/>
      <c r="D31" s="33"/>
    </row>
    <row r="32" spans="2:4" ht="12.75" customHeight="1">
      <c r="B32" s="11" t="s">
        <v>104</v>
      </c>
      <c r="C32" s="33">
        <v>-86326</v>
      </c>
      <c r="D32" s="33">
        <v>-276099</v>
      </c>
    </row>
    <row r="33" spans="2:4" ht="22.5" customHeight="1">
      <c r="B33" s="11" t="s">
        <v>105</v>
      </c>
      <c r="C33" s="33">
        <v>-3200811</v>
      </c>
      <c r="D33" s="33">
        <v>-1862518</v>
      </c>
    </row>
    <row r="34" spans="2:4" ht="12.75" customHeight="1">
      <c r="B34" s="11" t="s">
        <v>106</v>
      </c>
      <c r="C34" s="33">
        <v>6008348</v>
      </c>
      <c r="D34" s="33">
        <v>4100373</v>
      </c>
    </row>
    <row r="35" spans="2:4" ht="12.75" customHeight="1">
      <c r="B35" s="11" t="s">
        <v>107</v>
      </c>
      <c r="C35" s="69"/>
      <c r="D35" s="69"/>
    </row>
    <row r="36" spans="2:4" ht="12.75" customHeight="1">
      <c r="B36" s="11" t="s">
        <v>9</v>
      </c>
      <c r="C36" s="33"/>
      <c r="D36" s="33"/>
    </row>
    <row r="37" spans="2:4" ht="12.75" customHeight="1">
      <c r="B37" s="11" t="s">
        <v>7</v>
      </c>
      <c r="C37" s="33">
        <v>-3512490</v>
      </c>
      <c r="D37" s="33">
        <v>-2464717</v>
      </c>
    </row>
    <row r="38" spans="2:4" ht="12.75" customHeight="1">
      <c r="B38" s="11" t="s">
        <v>120</v>
      </c>
      <c r="C38" s="33">
        <v>2045821</v>
      </c>
      <c r="D38" s="33">
        <v>580000</v>
      </c>
    </row>
    <row r="39" spans="2:4" ht="12.75" customHeight="1">
      <c r="B39" s="11" t="s">
        <v>108</v>
      </c>
      <c r="C39" s="33">
        <v>-532925</v>
      </c>
      <c r="D39" s="33">
        <v>-1664508</v>
      </c>
    </row>
    <row r="40" spans="2:4" s="59" customFormat="1" ht="25.5">
      <c r="B40" s="19" t="s">
        <v>109</v>
      </c>
      <c r="C40" s="68">
        <f>SUM(C32:C39)</f>
        <v>721617</v>
      </c>
      <c r="D40" s="68">
        <f>SUM(D32:D39)</f>
        <v>-1587469</v>
      </c>
    </row>
    <row r="41" spans="2:4" s="59" customFormat="1" ht="8.25" customHeight="1">
      <c r="B41" s="11"/>
      <c r="C41" s="33"/>
      <c r="D41" s="33"/>
    </row>
    <row r="42" spans="2:4" s="59" customFormat="1">
      <c r="B42" s="38" t="s">
        <v>110</v>
      </c>
      <c r="C42" s="40"/>
      <c r="D42" s="40"/>
    </row>
    <row r="43" spans="2:4" s="59" customFormat="1">
      <c r="B43" s="11" t="s">
        <v>111</v>
      </c>
      <c r="C43" s="33">
        <v>0</v>
      </c>
      <c r="D43" s="33">
        <v>0</v>
      </c>
    </row>
    <row r="44" spans="2:4" s="59" customFormat="1">
      <c r="B44" s="11" t="s">
        <v>112</v>
      </c>
      <c r="C44" s="33"/>
      <c r="D44" s="33">
        <v>0</v>
      </c>
    </row>
    <row r="45" spans="2:4" s="59" customFormat="1">
      <c r="B45" s="11" t="s">
        <v>113</v>
      </c>
      <c r="C45" s="33">
        <v>0</v>
      </c>
      <c r="D45" s="33">
        <v>0</v>
      </c>
    </row>
    <row r="46" spans="2:4" s="59" customFormat="1" ht="25.5">
      <c r="B46" s="19" t="s">
        <v>114</v>
      </c>
      <c r="C46" s="68">
        <f>C44</f>
        <v>0</v>
      </c>
      <c r="D46" s="68">
        <v>0</v>
      </c>
    </row>
    <row r="47" spans="2:4" s="59" customFormat="1">
      <c r="B47" s="16"/>
      <c r="C47" s="40"/>
      <c r="D47" s="40"/>
    </row>
    <row r="48" spans="2:4" s="59" customFormat="1">
      <c r="B48" s="11" t="s">
        <v>115</v>
      </c>
      <c r="C48" s="33">
        <f>C40+C29+C46</f>
        <v>123742</v>
      </c>
      <c r="D48" s="33">
        <f>D40+D29</f>
        <v>-1906654</v>
      </c>
    </row>
    <row r="49" spans="2:4" s="59" customFormat="1">
      <c r="B49" s="11" t="s">
        <v>35</v>
      </c>
      <c r="C49" s="33">
        <v>-103485</v>
      </c>
      <c r="D49" s="33">
        <v>23240</v>
      </c>
    </row>
    <row r="50" spans="2:4">
      <c r="B50" s="11" t="s">
        <v>116</v>
      </c>
      <c r="C50" s="33">
        <f>D51</f>
        <v>41173</v>
      </c>
      <c r="D50" s="33">
        <v>1924587</v>
      </c>
    </row>
    <row r="51" spans="2:4" s="59" customFormat="1">
      <c r="B51" s="19" t="s">
        <v>117</v>
      </c>
      <c r="C51" s="39">
        <f>C48+C50+C49</f>
        <v>61430</v>
      </c>
      <c r="D51" s="39">
        <f>D48+D50+D49</f>
        <v>41173</v>
      </c>
    </row>
    <row r="52" spans="2:4" hidden="1">
      <c r="B52" s="64"/>
      <c r="C52" s="33"/>
      <c r="D52" s="33"/>
    </row>
    <row r="53" spans="2:4">
      <c r="B53" s="64"/>
      <c r="C53" s="33"/>
      <c r="D53" s="33"/>
    </row>
    <row r="54" spans="2:4" s="59" customFormat="1" ht="25.5" customHeight="1">
      <c r="B54" s="2"/>
      <c r="C54" s="2"/>
      <c r="D54" s="2"/>
    </row>
    <row r="55" spans="2:4" s="59" customFormat="1" ht="18" customHeight="1">
      <c r="B55" s="2"/>
      <c r="C55" s="2"/>
      <c r="D55" s="2"/>
    </row>
    <row r="56" spans="2:4">
      <c r="B56" s="2" t="s">
        <v>32</v>
      </c>
      <c r="C56" s="2" t="s">
        <v>62</v>
      </c>
      <c r="D56" s="2"/>
    </row>
    <row r="59" spans="2:4">
      <c r="B59" s="2" t="s">
        <v>31</v>
      </c>
      <c r="C59" s="2" t="s">
        <v>59</v>
      </c>
      <c r="D59" s="2"/>
    </row>
    <row r="71" ht="23.25" customHeight="1"/>
    <row r="74" ht="27" customHeight="1"/>
  </sheetData>
  <pageMargins left="0.31496062992125984" right="0.27559055118110237" top="0.47244094488188981" bottom="0.31496062992125984" header="0.31496062992125984" footer="0.19685039370078741"/>
  <pageSetup paperSize="9" scale="96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opLeftCell="B1" workbookViewId="0">
      <selection activeCell="B44" sqref="B44"/>
    </sheetView>
  </sheetViews>
  <sheetFormatPr defaultColWidth="8.85546875" defaultRowHeight="12.75"/>
  <cols>
    <col min="1" max="1" width="0.85546875" style="60" customWidth="1"/>
    <col min="2" max="2" width="45.7109375" style="60" customWidth="1"/>
    <col min="3" max="3" width="5.7109375" style="60" customWidth="1"/>
    <col min="4" max="4" width="10.7109375" style="60" customWidth="1"/>
    <col min="5" max="5" width="12.42578125" style="60" customWidth="1"/>
    <col min="6" max="6" width="12.28515625" style="60" customWidth="1"/>
    <col min="7" max="7" width="2.7109375" style="60" customWidth="1"/>
    <col min="8" max="8" width="9.85546875" style="60" bestFit="1" customWidth="1"/>
    <col min="9" max="16384" width="8.85546875" style="60"/>
  </cols>
  <sheetData>
    <row r="1" spans="1:6" ht="15" customHeight="1">
      <c r="B1" s="1" t="s">
        <v>64</v>
      </c>
      <c r="C1" s="50"/>
      <c r="D1" s="50"/>
      <c r="E1" s="50"/>
      <c r="F1" s="50"/>
    </row>
    <row r="2" spans="1:6" ht="15" customHeight="1">
      <c r="B2" s="1" t="s">
        <v>77</v>
      </c>
      <c r="C2" s="50"/>
      <c r="D2" s="50"/>
      <c r="E2" s="50"/>
      <c r="F2" s="50"/>
    </row>
    <row r="3" spans="1:6" ht="15" customHeight="1">
      <c r="B3" s="3" t="s">
        <v>73</v>
      </c>
      <c r="C3" s="47"/>
      <c r="D3" s="47"/>
      <c r="E3" s="4"/>
      <c r="F3" s="4"/>
    </row>
    <row r="4" spans="1:6" ht="4.9000000000000004" customHeight="1" thickBot="1">
      <c r="B4" s="48"/>
      <c r="C4" s="6"/>
      <c r="D4" s="6"/>
      <c r="E4" s="6"/>
      <c r="F4" s="6"/>
    </row>
    <row r="5" spans="1:6" ht="15" customHeight="1">
      <c r="B5" s="51"/>
      <c r="C5" s="51"/>
      <c r="D5" s="51"/>
      <c r="E5" s="51"/>
      <c r="F5" s="51"/>
    </row>
    <row r="6" spans="1:6" ht="25.5">
      <c r="B6" s="8" t="s">
        <v>1</v>
      </c>
      <c r="C6" s="52" t="s">
        <v>40</v>
      </c>
      <c r="D6" s="52" t="s">
        <v>16</v>
      </c>
      <c r="E6" s="52" t="s">
        <v>63</v>
      </c>
      <c r="F6" s="52" t="s">
        <v>53</v>
      </c>
    </row>
    <row r="7" spans="1:6">
      <c r="B7" s="53"/>
      <c r="C7" s="54"/>
      <c r="D7" s="55"/>
      <c r="E7" s="55"/>
      <c r="F7" s="55"/>
    </row>
    <row r="8" spans="1:6" s="62" customFormat="1" hidden="1">
      <c r="A8" s="59"/>
      <c r="B8" s="19" t="s">
        <v>61</v>
      </c>
      <c r="C8" s="19"/>
      <c r="D8" s="26">
        <v>26220170</v>
      </c>
      <c r="E8" s="26">
        <v>-3629157</v>
      </c>
      <c r="F8" s="26">
        <v>23322655</v>
      </c>
    </row>
    <row r="9" spans="1:6" s="62" customFormat="1" hidden="1">
      <c r="A9" s="59"/>
      <c r="B9" s="16"/>
      <c r="C9" s="16"/>
      <c r="D9" s="56"/>
      <c r="E9" s="56"/>
      <c r="F9" s="56"/>
    </row>
    <row r="10" spans="1:6" s="61" customFormat="1" hidden="1">
      <c r="A10" s="60"/>
      <c r="B10" s="11" t="s">
        <v>42</v>
      </c>
      <c r="C10" s="11"/>
      <c r="D10" s="24"/>
      <c r="E10" s="24">
        <v>595349</v>
      </c>
      <c r="F10" s="24">
        <v>595349</v>
      </c>
    </row>
    <row r="11" spans="1:6" s="61" customFormat="1" ht="25.5" hidden="1">
      <c r="A11" s="60"/>
      <c r="B11" s="11" t="s">
        <v>38</v>
      </c>
      <c r="C11" s="11"/>
      <c r="D11" s="57"/>
      <c r="E11" s="57"/>
      <c r="F11" s="57">
        <v>-5355905</v>
      </c>
    </row>
    <row r="12" spans="1:6" s="61" customFormat="1" hidden="1">
      <c r="A12" s="60"/>
      <c r="B12" s="8" t="s">
        <v>37</v>
      </c>
      <c r="C12" s="14"/>
      <c r="D12" s="58"/>
      <c r="E12" s="58"/>
      <c r="F12" s="58">
        <v>0</v>
      </c>
    </row>
    <row r="13" spans="1:6" s="61" customFormat="1" hidden="1">
      <c r="A13" s="60"/>
      <c r="B13" s="11" t="s">
        <v>39</v>
      </c>
      <c r="C13" s="11"/>
      <c r="D13" s="24">
        <v>0</v>
      </c>
      <c r="E13" s="24">
        <v>595349</v>
      </c>
      <c r="F13" s="24">
        <v>-4760556</v>
      </c>
    </row>
    <row r="14" spans="1:6" s="61" customFormat="1" hidden="1">
      <c r="A14" s="60"/>
      <c r="B14" s="11"/>
      <c r="C14" s="11"/>
      <c r="D14" s="24"/>
      <c r="E14" s="24"/>
      <c r="F14" s="24"/>
    </row>
    <row r="15" spans="1:6" s="62" customFormat="1">
      <c r="A15" s="59"/>
      <c r="B15" s="19" t="s">
        <v>78</v>
      </c>
      <c r="C15" s="19"/>
      <c r="D15" s="26">
        <v>26220170</v>
      </c>
      <c r="E15" s="26">
        <v>-17289304</v>
      </c>
      <c r="F15" s="26">
        <f>D15+E15</f>
        <v>8930866</v>
      </c>
    </row>
    <row r="16" spans="1:6" s="62" customFormat="1">
      <c r="A16" s="59"/>
      <c r="B16" s="16"/>
      <c r="C16" s="16"/>
      <c r="D16" s="56"/>
      <c r="E16" s="56"/>
      <c r="F16" s="56"/>
    </row>
    <row r="17" spans="1:8" s="61" customFormat="1">
      <c r="A17" s="60"/>
      <c r="B17" s="11" t="s">
        <v>42</v>
      </c>
      <c r="C17" s="11"/>
      <c r="D17" s="24">
        <v>0</v>
      </c>
      <c r="E17" s="24">
        <v>498884</v>
      </c>
      <c r="F17" s="24">
        <f>E17</f>
        <v>498884</v>
      </c>
    </row>
    <row r="18" spans="1:8" s="61" customFormat="1">
      <c r="A18" s="60"/>
      <c r="B18" s="11" t="s">
        <v>57</v>
      </c>
      <c r="C18" s="11"/>
      <c r="D18" s="24">
        <v>0</v>
      </c>
      <c r="E18" s="24"/>
      <c r="F18" s="57">
        <v>0</v>
      </c>
    </row>
    <row r="19" spans="1:8" s="61" customFormat="1" ht="25.5">
      <c r="A19" s="60"/>
      <c r="B19" s="11" t="s">
        <v>79</v>
      </c>
      <c r="C19" s="11"/>
      <c r="D19" s="57">
        <v>0</v>
      </c>
      <c r="E19" s="57">
        <v>97508</v>
      </c>
      <c r="F19" s="57">
        <f>E19</f>
        <v>97508</v>
      </c>
    </row>
    <row r="20" spans="1:8" s="61" customFormat="1">
      <c r="A20" s="60"/>
      <c r="B20" s="8" t="s">
        <v>37</v>
      </c>
      <c r="C20" s="14"/>
      <c r="D20" s="58">
        <v>0</v>
      </c>
      <c r="E20" s="58"/>
      <c r="F20" s="58"/>
    </row>
    <row r="21" spans="1:8" s="61" customFormat="1">
      <c r="A21" s="60"/>
      <c r="B21" s="11"/>
      <c r="C21" s="11"/>
      <c r="D21" s="24"/>
      <c r="E21" s="24"/>
      <c r="F21" s="24"/>
    </row>
    <row r="22" spans="1:8" s="62" customFormat="1">
      <c r="A22" s="59"/>
      <c r="B22" s="19" t="s">
        <v>71</v>
      </c>
      <c r="C22" s="19"/>
      <c r="D22" s="26">
        <v>26220170</v>
      </c>
      <c r="E22" s="26">
        <f>E15+E17+E20+E19</f>
        <v>-16692912</v>
      </c>
      <c r="F22" s="26">
        <f>D22+E22</f>
        <v>9527258</v>
      </c>
    </row>
    <row r="23" spans="1:8" s="62" customFormat="1">
      <c r="A23" s="59"/>
      <c r="B23" s="16"/>
      <c r="C23" s="16"/>
      <c r="D23" s="56"/>
      <c r="E23" s="56"/>
      <c r="F23" s="56"/>
    </row>
    <row r="24" spans="1:8" s="59" customFormat="1">
      <c r="B24" s="16"/>
      <c r="C24" s="16"/>
      <c r="D24" s="56"/>
      <c r="E24" s="56"/>
      <c r="F24" s="56"/>
    </row>
    <row r="25" spans="1:8" s="59" customFormat="1" ht="19.5" customHeight="1">
      <c r="B25" s="16"/>
      <c r="C25" s="16"/>
      <c r="D25" s="56"/>
      <c r="E25" s="56"/>
      <c r="F25" s="56"/>
      <c r="H25" s="62"/>
    </row>
    <row r="26" spans="1:8" s="59" customFormat="1">
      <c r="B26" s="2"/>
      <c r="C26" s="2"/>
      <c r="D26" s="2"/>
      <c r="E26" s="56"/>
      <c r="F26" s="2"/>
    </row>
    <row r="27" spans="1:8" s="59" customFormat="1" ht="16.5" customHeight="1">
      <c r="B27" s="2"/>
      <c r="C27" s="2"/>
      <c r="D27" s="2"/>
      <c r="E27" s="56"/>
      <c r="F27" s="2"/>
    </row>
    <row r="28" spans="1:8" s="59" customFormat="1">
      <c r="B28" s="2" t="s">
        <v>32</v>
      </c>
      <c r="C28" s="2"/>
      <c r="D28" s="2"/>
      <c r="E28" s="56"/>
      <c r="F28" s="2" t="s">
        <v>62</v>
      </c>
    </row>
    <row r="29" spans="1:8" s="59" customFormat="1" ht="24.75" customHeight="1">
      <c r="B29" s="16"/>
      <c r="C29" s="16"/>
    </row>
    <row r="30" spans="1:8" s="59" customFormat="1">
      <c r="B30" s="2" t="s">
        <v>31</v>
      </c>
      <c r="C30" s="2"/>
      <c r="D30" s="49"/>
      <c r="E30" s="56"/>
      <c r="F30" s="2" t="s">
        <v>59</v>
      </c>
    </row>
  </sheetData>
  <pageMargins left="0.74803149606299213" right="0.74803149606299213" top="0.98425196850393704" bottom="0.98425196850393704" header="0.51181102362204722" footer="0.51181102362204722"/>
  <pageSetup paperSize="9" scale="87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2023-05-29T05:18:47Z</cp:lastPrinted>
  <dcterms:created xsi:type="dcterms:W3CDTF">2014-05-15T07:31:14Z</dcterms:created>
  <dcterms:modified xsi:type="dcterms:W3CDTF">2023-05-29T10:21:07Z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