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ktoriya.kashkarova\Documents\Касе 1 к 2020\9 мес\размещение\"/>
    </mc:Choice>
  </mc:AlternateContent>
  <bookViews>
    <workbookView xWindow="0" yWindow="0" windowWidth="28800" windowHeight="12435"/>
  </bookViews>
  <sheets>
    <sheet name="Отч о совокупном доходе" sheetId="1" r:id="rId1"/>
    <sheet name="Отч о финансовом положении" sheetId="2" r:id="rId2"/>
    <sheet name="Отчет об изм в капитале" sheetId="3" r:id="rId3"/>
    <sheet name="Отч о движении денег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3" l="1"/>
  <c r="E29" i="3" l="1"/>
  <c r="D29" i="3"/>
  <c r="G26" i="3"/>
  <c r="F25" i="3"/>
  <c r="F29" i="3" s="1"/>
  <c r="D21" i="3"/>
  <c r="G20" i="3"/>
  <c r="G19" i="3"/>
  <c r="E18" i="3"/>
  <c r="G17" i="3"/>
  <c r="F17" i="3"/>
  <c r="G13" i="3"/>
  <c r="G12" i="3"/>
  <c r="E11" i="3"/>
  <c r="E14" i="3" s="1"/>
  <c r="D11" i="3"/>
  <c r="F10" i="3"/>
  <c r="G10" i="3" s="1"/>
  <c r="G8" i="3"/>
  <c r="E21" i="3" l="1"/>
  <c r="E22" i="3" s="1"/>
  <c r="E31" i="3" s="1"/>
  <c r="F31" i="3"/>
  <c r="G25" i="3"/>
  <c r="G29" i="3" s="1"/>
  <c r="F11" i="3"/>
  <c r="F14" i="3" s="1"/>
  <c r="F16" i="3" s="1"/>
  <c r="D14" i="3"/>
  <c r="D16" i="3" s="1"/>
  <c r="F18" i="3"/>
  <c r="G18" i="3"/>
  <c r="G21" i="3" s="1"/>
  <c r="F21" i="3" l="1"/>
  <c r="F22" i="3" s="1"/>
  <c r="G11" i="3"/>
  <c r="G14" i="3" s="1"/>
  <c r="D31" i="3"/>
  <c r="D22" i="3"/>
  <c r="G22" i="3" s="1"/>
  <c r="G16" i="3"/>
</calcChain>
</file>

<file path=xl/sharedStrings.xml><?xml version="1.0" encoding="utf-8"?>
<sst xmlns="http://schemas.openxmlformats.org/spreadsheetml/2006/main" count="156" uniqueCount="114">
  <si>
    <t>АО "Аскер Мунай Эксплорэйшн"</t>
  </si>
  <si>
    <t>ПРОМЕЖУТОЧНЫЙ КОНСОЛИДИРОВАННЫЙ ОТЧЕТ О СОВОКУПНОМ ДОХОДЕ</t>
  </si>
  <si>
    <t>В тысячах тенге</t>
  </si>
  <si>
    <t>Прим.</t>
  </si>
  <si>
    <t>Выручка</t>
  </si>
  <si>
    <t>Расходы по реализации</t>
  </si>
  <si>
    <t>Административные расходы</t>
  </si>
  <si>
    <t>Убытки от обесценения</t>
  </si>
  <si>
    <t>Операционный убыток</t>
  </si>
  <si>
    <t>Финансовый доход</t>
  </si>
  <si>
    <t>Финансовый расход</t>
  </si>
  <si>
    <t>Прочие операционные доходы</t>
  </si>
  <si>
    <t>Прочие операционные расходы</t>
  </si>
  <si>
    <t>Курсовая разница, нетто</t>
  </si>
  <si>
    <t>Прибыль / (убыток) до налогообложения</t>
  </si>
  <si>
    <t>Расход по налогу на прибыль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</si>
  <si>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</si>
  <si>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</si>
  <si>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</si>
  <si>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</si>
  <si>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Транзакций, приводящих к эффекту разводнения, не было</t>
  </si>
  <si>
    <t>Генеральный директор</t>
  </si>
  <si>
    <t>Жукова Е.М.</t>
  </si>
  <si>
    <t>Главный бухгалтер</t>
  </si>
  <si>
    <t>Кошкарова В.С.</t>
  </si>
  <si>
    <t>30 сентября 2020 года</t>
  </si>
  <si>
    <t>30 сентября 2019 года</t>
  </si>
  <si>
    <t>За девять месяцев, закончившийся 30 сентября 2020 года</t>
  </si>
  <si>
    <t>ПРОМЕЖУТОЧНЫЙ КОНСОЛИДИРОВАННЫЙ ОТЧЕТ О ФИНАНСОВОМ ПОЛОЖЕНИИ</t>
  </si>
  <si>
    <t>31 декабря 2019 года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</si>
  <si>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</si>
  <si>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</si>
  <si>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</si>
  <si>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</si>
  <si>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</si>
  <si>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НДС к возмещению</t>
  </si>
  <si>
    <t>Отложенные налоговые активы</t>
  </si>
  <si>
    <t>Инвестиции в дочерние компании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</si>
  <si>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</si>
  <si>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</si>
  <si>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</si>
  <si>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</si>
  <si>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Займы, выданные связанным сторонам</t>
  </si>
  <si>
    <t>Прочая дебиторская задолженность</t>
  </si>
  <si>
    <t>Переплата по подоходному налогу</t>
  </si>
  <si>
    <t>Денежные средства и их эквиваленты</t>
  </si>
  <si>
    <t>ВСЕГО АКТИВОВ</t>
  </si>
  <si>
    <t>Капитал</t>
  </si>
  <si>
    <t>Выпущенные акции</t>
  </si>
  <si>
    <t>Дополнительно оплаченный капитал</t>
  </si>
  <si>
    <t>Призание дисконта</t>
  </si>
  <si>
    <t>Накопленный дефицит</t>
  </si>
  <si>
    <t>Итого капитал</t>
  </si>
  <si>
    <t>Долгосрочные обязательства</t>
  </si>
  <si>
    <t>Займы долгосрочные</t>
  </si>
  <si>
    <t>Отложенное налоговое обязательство</t>
  </si>
  <si>
    <t>Обязательство по ликвидации скважин и восстановлению участка</t>
  </si>
  <si>
    <t>Прочие долгосрочные финансовые обязательства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</si>
  <si>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</si>
  <si>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</si>
  <si>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</si>
  <si>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</si>
  <si>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</si>
  <si>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</si>
  <si>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</si>
  <si>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</si>
  <si>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</si>
  <si>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По состоянию на 30 сентября 2020 года</t>
  </si>
  <si>
    <t>ПРОМЕЖУТОЧНЫЙ КОНСОЛИДИРОВАННЫЙ ОТЧЕТ ОБ ИЗМЕНЕНИЯХ В КАПИТАЛЕ</t>
  </si>
  <si>
    <t>ИТОГО капитал</t>
  </si>
  <si>
    <t>На 31 декабря 2017 года</t>
  </si>
  <si>
    <t>Прибыль за период</t>
  </si>
  <si>
    <t>Размещение акций</t>
  </si>
  <si>
    <t>Дисконтирование займа выданного компании, находящейся под общим контролем конечного акционера</t>
  </si>
  <si>
    <t>Реорганизация под общим контролем</t>
  </si>
  <si>
    <t>Итого совокупный убыток за год</t>
  </si>
  <si>
    <t>На 31 декабря 2018 года</t>
  </si>
  <si>
    <t>На 31 декабря 2019 года</t>
  </si>
  <si>
    <t>На 30 сентября 2020 года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</si>
  <si>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</si>
  <si>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</si>
  <si>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Прибыль / (Убыток) до подоходного налога</t>
  </si>
  <si>
    <t>Корректировки на:</t>
  </si>
  <si>
    <t>Затраты по финансированию</t>
  </si>
  <si>
    <t>Амортизация дисконта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</si>
  <si>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</si>
  <si>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</si>
  <si>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</si>
  <si>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</si>
  <si>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</si>
  <si>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</si>
  <si>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</si>
  <si>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</si>
  <si>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</si>
  <si>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</si>
  <si>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</si>
  <si>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</si>
  <si>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</si>
  <si>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</si>
  <si>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</t>
  </si>
  <si>
    <t>Приобретение нематериальных активов</t>
  </si>
  <si>
    <t>Приобретение разведочных и оценочных активов</t>
  </si>
  <si>
    <t>Конрактные обязательства</t>
  </si>
  <si>
    <t>Поступления от реализации тестовой нефти</t>
  </si>
  <si>
    <t>Чистое поступление денежных средств от инвестиционной деятельности</t>
  </si>
  <si>
    <t>Денежные потоки от финансовой деятельности:</t>
  </si>
  <si>
    <t>Выпуск акций</t>
  </si>
  <si>
    <t>Приобретение займа</t>
  </si>
  <si>
    <t>Проценты уплаченные</t>
  </si>
  <si>
    <t> Чистое использование денежных средств в финансовой деятельности</t>
  </si>
  <si>
    <t>Чистое изменение в денежных средствах и их эквивалентах</t>
  </si>
  <si>
    <t>Денежные средства и их эквиваленты на 1 января</t>
  </si>
  <si>
    <t>Денежные средства и их эквиваленты на отчетную дату</t>
  </si>
  <si>
    <t>За девять месяцев, закончившиеся 30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</si>
</sst>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(* #,##0_);_(* \(#,##0\);_(* \-_);_(@_)"/>
    <numFmt numFmtId="165" formatCode="_(* #,##0.0_);_(* \(#,##0.0\);_(* \-_);_(@_)"/>
    <numFmt numFmtId="166" formatCode="_(* #,##0_);_(* \(#,##0\);_(* &quot;-&quot;??_);_(@_)"/>
    <numFmt numFmtId="167" formatCode="#,##0.0"/>
    <numFmt numFmtId="168" formatCode="_(* #,##0_);_(* \(#,##0\);_(* &quot;-&quot;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0" tint="-0.499984740745262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rgb="FF808080"/>
      <name val="Arial Narrow"/>
      <family val="2"/>
      <charset val="204"/>
    </font>
    <font>
      <sz val="10"/>
      <color rgb="FF80808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70C0"/>
      </bottom>
      <diagonal/>
    </border>
  </borders>
  <cellStyleXfs count="2">
    <xf numFmtId="0" fontId="0" fillId="0" borderId="0"/>
    <xf numFmtId="0" fontId="15" fillId="0" borderId="0"/>
  </cellStyleXfs>
  <cellXfs count="111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14" fontId="3" fillId="2" borderId="0" xfId="0" applyNumberFormat="1" applyFont="1" applyFill="1" applyAlignment="1"/>
    <xf numFmtId="14" fontId="4" fillId="2" borderId="0" xfId="0" applyNumberFormat="1" applyFont="1" applyFill="1" applyAlignment="1"/>
    <xf numFmtId="0" fontId="4" fillId="2" borderId="1" xfId="0" applyFont="1" applyFill="1" applyBorder="1" applyAlignment="1"/>
    <xf numFmtId="0" fontId="2" fillId="2" borderId="1" xfId="0" applyFont="1" applyFill="1" applyBorder="1"/>
    <xf numFmtId="0" fontId="4" fillId="2" borderId="0" xfId="0" applyFont="1" applyFill="1" applyAlignment="1"/>
    <xf numFmtId="0" fontId="2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top" wrapText="1"/>
    </xf>
    <xf numFmtId="14" fontId="5" fillId="2" borderId="2" xfId="0" quotePrefix="1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164" fontId="5" fillId="2" borderId="0" xfId="0" applyNumberFormat="1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164" fontId="5" fillId="2" borderId="0" xfId="0" applyNumberFormat="1" applyFont="1" applyFill="1" applyAlignment="1">
      <alignment horizontal="right" wrapText="1"/>
    </xf>
    <xf numFmtId="0" fontId="6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wrapText="1"/>
    </xf>
    <xf numFmtId="164" fontId="5" fillId="2" borderId="3" xfId="0" applyNumberFormat="1" applyFont="1" applyFill="1" applyBorder="1" applyAlignment="1">
      <alignment horizontal="center" wrapText="1"/>
    </xf>
    <xf numFmtId="0" fontId="2" fillId="2" borderId="0" xfId="0" applyFont="1" applyFill="1" applyAlignment="1"/>
    <xf numFmtId="164" fontId="2" fillId="2" borderId="0" xfId="0" applyNumberFormat="1" applyFont="1" applyFill="1"/>
    <xf numFmtId="0" fontId="5" fillId="2" borderId="3" xfId="0" applyFont="1" applyFill="1" applyBorder="1" applyAlignment="1"/>
    <xf numFmtId="0" fontId="5" fillId="2" borderId="3" xfId="0" applyFont="1" applyFill="1" applyBorder="1"/>
    <xf numFmtId="165" fontId="5" fillId="2" borderId="3" xfId="0" applyNumberFormat="1" applyFont="1" applyFill="1" applyBorder="1"/>
    <xf numFmtId="0" fontId="8" fillId="2" borderId="0" xfId="0" applyFont="1" applyFill="1"/>
    <xf numFmtId="43" fontId="2" fillId="2" borderId="0" xfId="0" applyNumberFormat="1" applyFont="1" applyFill="1"/>
    <xf numFmtId="0" fontId="9" fillId="3" borderId="0" xfId="0" applyFont="1" applyFill="1" applyBorder="1" applyAlignment="1"/>
    <xf numFmtId="0" fontId="2" fillId="3" borderId="0" xfId="0" applyFont="1" applyFill="1" applyBorder="1"/>
    <xf numFmtId="14" fontId="10" fillId="3" borderId="0" xfId="0" applyNumberFormat="1" applyFont="1" applyFill="1" applyBorder="1" applyAlignment="1"/>
    <xf numFmtId="14" fontId="4" fillId="3" borderId="0" xfId="0" applyNumberFormat="1" applyFont="1" applyFill="1" applyBorder="1" applyAlignment="1"/>
    <xf numFmtId="14" fontId="2" fillId="3" borderId="1" xfId="0" applyNumberFormat="1" applyFont="1" applyFill="1" applyBorder="1" applyAlignment="1"/>
    <xf numFmtId="14" fontId="4" fillId="3" borderId="1" xfId="0" applyNumberFormat="1" applyFont="1" applyFill="1" applyBorder="1" applyAlignment="1"/>
    <xf numFmtId="0" fontId="8" fillId="3" borderId="0" xfId="0" applyFont="1" applyFill="1" applyBorder="1" applyAlignment="1"/>
    <xf numFmtId="0" fontId="2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14" fontId="5" fillId="3" borderId="2" xfId="0" quotePrefix="1" applyNumberFormat="1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 wrapText="1"/>
    </xf>
    <xf numFmtId="166" fontId="2" fillId="3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164" fontId="2" fillId="3" borderId="0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164" fontId="5" fillId="3" borderId="0" xfId="0" applyNumberFormat="1" applyFont="1" applyFill="1" applyBorder="1" applyAlignment="1">
      <alignment wrapText="1"/>
    </xf>
    <xf numFmtId="0" fontId="2" fillId="3" borderId="0" xfId="0" applyFont="1" applyFill="1" applyBorder="1" applyAlignment="1"/>
    <xf numFmtId="164" fontId="2" fillId="3" borderId="0" xfId="0" applyNumberFormat="1" applyFont="1" applyFill="1" applyBorder="1"/>
    <xf numFmtId="0" fontId="2" fillId="3" borderId="4" xfId="0" applyFont="1" applyFill="1" applyBorder="1" applyAlignment="1"/>
    <xf numFmtId="0" fontId="2" fillId="3" borderId="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wrapText="1"/>
    </xf>
    <xf numFmtId="0" fontId="5" fillId="3" borderId="2" xfId="0" applyFont="1" applyFill="1" applyBorder="1" applyAlignment="1"/>
    <xf numFmtId="0" fontId="5" fillId="3" borderId="2" xfId="0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wrapText="1"/>
    </xf>
    <xf numFmtId="0" fontId="11" fillId="2" borderId="0" xfId="0" applyFont="1" applyFill="1"/>
    <xf numFmtId="0" fontId="5" fillId="2" borderId="0" xfId="0" applyFont="1" applyFill="1" applyAlignment="1"/>
    <xf numFmtId="14" fontId="8" fillId="2" borderId="0" xfId="0" applyNumberFormat="1" applyFont="1" applyFill="1" applyAlignment="1"/>
    <xf numFmtId="0" fontId="8" fillId="2" borderId="1" xfId="0" applyFont="1" applyFill="1" applyBorder="1" applyAlignment="1"/>
    <xf numFmtId="14" fontId="4" fillId="2" borderId="0" xfId="0" applyNumberFormat="1" applyFont="1" applyFill="1" applyAlignment="1">
      <alignment horizontal="left"/>
    </xf>
    <xf numFmtId="0" fontId="8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12" fillId="2" borderId="0" xfId="0" applyFont="1" applyFill="1"/>
    <xf numFmtId="164" fontId="5" fillId="2" borderId="3" xfId="0" applyNumberFormat="1" applyFont="1" applyFill="1" applyBorder="1" applyAlignment="1"/>
    <xf numFmtId="164" fontId="12" fillId="2" borderId="0" xfId="0" applyNumberFormat="1" applyFont="1" applyFill="1"/>
    <xf numFmtId="167" fontId="13" fillId="2" borderId="0" xfId="0" applyNumberFormat="1" applyFont="1" applyFill="1"/>
    <xf numFmtId="164" fontId="5" fillId="2" borderId="0" xfId="0" applyNumberFormat="1" applyFont="1" applyFill="1" applyBorder="1" applyAlignment="1"/>
    <xf numFmtId="164" fontId="2" fillId="2" borderId="0" xfId="0" applyNumberFormat="1" applyFont="1" applyFill="1" applyBorder="1" applyAlignment="1"/>
    <xf numFmtId="164" fontId="11" fillId="2" borderId="0" xfId="0" applyNumberFormat="1" applyFont="1" applyFill="1"/>
    <xf numFmtId="164" fontId="2" fillId="2" borderId="0" xfId="0" applyNumberFormat="1" applyFont="1" applyFill="1" applyBorder="1" applyAlignment="1">
      <alignment vertical="top"/>
    </xf>
    <xf numFmtId="164" fontId="2" fillId="2" borderId="2" xfId="0" applyNumberFormat="1" applyFont="1" applyFill="1" applyBorder="1" applyAlignment="1"/>
    <xf numFmtId="164" fontId="2" fillId="2" borderId="3" xfId="0" applyNumberFormat="1" applyFont="1" applyFill="1" applyBorder="1" applyAlignment="1"/>
    <xf numFmtId="164" fontId="14" fillId="2" borderId="0" xfId="0" applyNumberFormat="1" applyFont="1" applyFill="1"/>
    <xf numFmtId="168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37" fontId="2" fillId="3" borderId="0" xfId="1" applyNumberFormat="1" applyFont="1" applyFill="1" applyBorder="1"/>
    <xf numFmtId="14" fontId="8" fillId="3" borderId="0" xfId="0" applyNumberFormat="1" applyFont="1" applyFill="1" applyBorder="1" applyAlignment="1"/>
    <xf numFmtId="0" fontId="8" fillId="3" borderId="1" xfId="0" applyFont="1" applyFill="1" applyBorder="1" applyAlignment="1"/>
    <xf numFmtId="0" fontId="2" fillId="3" borderId="1" xfId="0" applyFont="1" applyFill="1" applyBorder="1"/>
    <xf numFmtId="37" fontId="2" fillId="3" borderId="0" xfId="1" applyNumberFormat="1" applyFont="1" applyFill="1" applyBorder="1" applyAlignment="1"/>
    <xf numFmtId="14" fontId="5" fillId="3" borderId="2" xfId="0" quotePrefix="1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right" wrapText="1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164" fontId="5" fillId="3" borderId="4" xfId="0" applyNumberFormat="1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wrapText="1"/>
    </xf>
    <xf numFmtId="164" fontId="2" fillId="3" borderId="5" xfId="0" applyNumberFormat="1" applyFont="1" applyFill="1" applyBorder="1" applyAlignment="1">
      <alignment wrapText="1"/>
    </xf>
  </cellXfs>
  <cellStyles count="2">
    <cellStyle name="Normal_Worksheet in 2251 Cash Flow Workshee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iya.kashkarova/Documents/&#1050;&#1072;&#1089;&#1077;%201%20&#1082;%202020/9%20&#1084;&#1077;&#1089;/20.09.30%20KASE%20&#1060;&#1080;&#1085;&#1072;&#1085;&#1089;&#1086;&#1074;&#1072;&#1103;%20&#1086;&#1090;&#1095;&#1077;&#1090;&#1085;&#1086;&#1089;&#1090;&#1100;%20(&#1040;&#1089;&#1082;&#1077;&#1088;)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IS"/>
      <sheetName val="BS"/>
      <sheetName val="CF"/>
      <sheetName val="CE"/>
      <sheetName val="1"/>
      <sheetName val="3"/>
      <sheetName val="4"/>
      <sheetName val="5"/>
      <sheetName val="6"/>
      <sheetName val="7"/>
      <sheetName val="8"/>
      <sheetName val="9"/>
      <sheetName val="settings"/>
    </sheetNames>
    <sheetDataSet>
      <sheetData sheetId="0"/>
      <sheetData sheetId="1"/>
      <sheetData sheetId="2">
        <row r="31">
          <cell r="D31">
            <v>-3947435</v>
          </cell>
          <cell r="N31">
            <v>-28058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G28" sqref="G28"/>
    </sheetView>
  </sheetViews>
  <sheetFormatPr defaultRowHeight="15" x14ac:dyDescent="0.25"/>
  <cols>
    <col min="1" max="1" width="44.28515625" customWidth="1"/>
    <col min="3" max="3" width="14.28515625" customWidth="1"/>
    <col min="4" max="4" width="1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1</v>
      </c>
      <c r="B2" s="2"/>
      <c r="C2" s="2"/>
      <c r="D2" s="2"/>
    </row>
    <row r="3" spans="1:4" x14ac:dyDescent="0.25">
      <c r="A3" s="3" t="s">
        <v>27</v>
      </c>
      <c r="B3" s="4"/>
      <c r="C3" s="4"/>
      <c r="D3" s="4"/>
    </row>
    <row r="4" spans="1:4" ht="15.75" thickBot="1" x14ac:dyDescent="0.3">
      <c r="A4" s="5"/>
      <c r="B4" s="6"/>
      <c r="C4" s="6"/>
      <c r="D4" s="6"/>
    </row>
    <row r="5" spans="1:4" x14ac:dyDescent="0.25">
      <c r="A5" s="7"/>
      <c r="B5" s="2"/>
      <c r="C5" s="2"/>
      <c r="D5" s="2"/>
    </row>
    <row r="6" spans="1:4" ht="25.5" x14ac:dyDescent="0.25">
      <c r="A6" s="8" t="s">
        <v>2</v>
      </c>
      <c r="B6" s="9" t="s">
        <v>3</v>
      </c>
      <c r="C6" s="10" t="s">
        <v>25</v>
      </c>
      <c r="D6" s="10" t="s">
        <v>26</v>
      </c>
    </row>
    <row r="7" spans="1:4" x14ac:dyDescent="0.25">
      <c r="A7" s="11" t="s">
        <v>4</v>
      </c>
      <c r="B7" s="12"/>
      <c r="C7" s="13">
        <v>273577</v>
      </c>
      <c r="D7" s="13">
        <v>0</v>
      </c>
    </row>
    <row r="8" spans="1:4" x14ac:dyDescent="0.25">
      <c r="A8" s="11" t="s">
        <v>5</v>
      </c>
      <c r="B8" s="12"/>
      <c r="C8" s="13">
        <v>0</v>
      </c>
      <c r="D8" s="13">
        <v>0</v>
      </c>
    </row>
    <row r="9" spans="1:4" x14ac:dyDescent="0.25">
      <c r="A9" s="14" t="s">
        <v>6</v>
      </c>
      <c r="B9" s="15"/>
      <c r="C9" s="13">
        <v>-151041</v>
      </c>
      <c r="D9" s="13">
        <v>-162167</v>
      </c>
    </row>
    <row r="10" spans="1:4" x14ac:dyDescent="0.25">
      <c r="A10" s="8" t="s">
        <v>7</v>
      </c>
      <c r="B10" s="16"/>
      <c r="C10" s="16"/>
      <c r="D10" s="17">
        <v>0</v>
      </c>
    </row>
    <row r="11" spans="1:4" x14ac:dyDescent="0.25">
      <c r="A11" s="18" t="s">
        <v>8</v>
      </c>
      <c r="B11" s="19"/>
      <c r="C11" s="20">
        <v>122536</v>
      </c>
      <c r="D11" s="20">
        <v>-162167</v>
      </c>
    </row>
    <row r="12" spans="1:4" x14ac:dyDescent="0.25">
      <c r="A12" s="14" t="s">
        <v>9</v>
      </c>
      <c r="B12" s="19"/>
      <c r="C12" s="13">
        <v>0</v>
      </c>
      <c r="D12" s="13">
        <v>0</v>
      </c>
    </row>
    <row r="13" spans="1:4" x14ac:dyDescent="0.25">
      <c r="A13" s="14" t="s">
        <v>10</v>
      </c>
      <c r="B13" s="19"/>
      <c r="C13" s="13">
        <v>-273342</v>
      </c>
      <c r="D13" s="13">
        <v>-158035</v>
      </c>
    </row>
    <row r="14" spans="1:4" x14ac:dyDescent="0.25">
      <c r="A14" s="14" t="s">
        <v>11</v>
      </c>
      <c r="B14" s="15"/>
      <c r="C14" s="13">
        <v>0</v>
      </c>
      <c r="D14" s="13">
        <v>6961</v>
      </c>
    </row>
    <row r="15" spans="1:4" x14ac:dyDescent="0.25">
      <c r="A15" s="14" t="s">
        <v>12</v>
      </c>
      <c r="B15" s="15"/>
      <c r="C15" s="13">
        <v>-270956</v>
      </c>
      <c r="D15" s="13">
        <v>0</v>
      </c>
    </row>
    <row r="16" spans="1:4" x14ac:dyDescent="0.25">
      <c r="A16" s="8" t="s">
        <v>13</v>
      </c>
      <c r="B16" s="16"/>
      <c r="C16" s="21">
        <v>-2573421</v>
      </c>
      <c r="D16" s="17">
        <v>190577</v>
      </c>
    </row>
    <row r="17" spans="1:4" x14ac:dyDescent="0.25">
      <c r="A17" s="22" t="s">
        <v>14</v>
      </c>
      <c r="B17" s="23"/>
      <c r="C17" s="24">
        <v>-2995183</v>
      </c>
      <c r="D17" s="24">
        <v>-122664</v>
      </c>
    </row>
    <row r="18" spans="1:4" x14ac:dyDescent="0.25">
      <c r="A18" s="14" t="s">
        <v>15</v>
      </c>
      <c r="B18" s="15"/>
      <c r="C18" s="13">
        <v>0</v>
      </c>
      <c r="D18" s="13">
        <v>0</v>
      </c>
    </row>
    <row r="19" spans="1:4" x14ac:dyDescent="0.25">
      <c r="A19" s="25" t="s">
        <v>16</v>
      </c>
      <c r="B19" s="26"/>
      <c r="C19" s="27">
        <v>-2995183</v>
      </c>
      <c r="D19" s="27">
        <v>-122664</v>
      </c>
    </row>
    <row r="20" spans="1:4" x14ac:dyDescent="0.25">
      <c r="A20" s="28" t="s">
        <v>17</v>
      </c>
      <c r="B20" s="15"/>
      <c r="C20" s="13">
        <v>0</v>
      </c>
      <c r="D20" s="13">
        <v>0</v>
      </c>
    </row>
    <row r="21" spans="1:4" ht="26.25" x14ac:dyDescent="0.25">
      <c r="A21" s="25" t="s">
        <v>18</v>
      </c>
      <c r="B21" s="26"/>
      <c r="C21" s="29">
        <v>-2995183</v>
      </c>
      <c r="D21" s="29">
        <v>-122664</v>
      </c>
    </row>
    <row r="22" spans="1:4" x14ac:dyDescent="0.25">
      <c r="A22" s="30"/>
      <c r="B22" s="2"/>
      <c r="C22" s="31"/>
      <c r="D22" s="31"/>
    </row>
    <row r="23" spans="1:4" x14ac:dyDescent="0.25">
      <c r="A23" s="32" t="s">
        <v>19</v>
      </c>
      <c r="B23" s="33">
        <v>3</v>
      </c>
      <c r="C23" s="34">
        <v>-128.0678719105353</v>
      </c>
      <c r="D23" s="34">
        <v>-5.2448606445862929</v>
      </c>
    </row>
    <row r="24" spans="1:4" x14ac:dyDescent="0.25">
      <c r="A24" s="30"/>
      <c r="B24" s="2"/>
      <c r="C24" s="2"/>
      <c r="D24" s="2"/>
    </row>
    <row r="25" spans="1:4" x14ac:dyDescent="0.25">
      <c r="A25" s="35" t="s">
        <v>20</v>
      </c>
      <c r="B25" s="2"/>
      <c r="C25" s="2"/>
      <c r="D25" s="2"/>
    </row>
    <row r="26" spans="1:4" ht="11.25" customHeight="1" x14ac:dyDescent="0.25">
      <c r="A26" s="35"/>
      <c r="B26" s="2"/>
      <c r="C26" s="36"/>
      <c r="D26" s="2"/>
    </row>
    <row r="27" spans="1:4" ht="12.75" customHeight="1" x14ac:dyDescent="0.25">
      <c r="A27" s="35"/>
      <c r="B27" s="2"/>
      <c r="C27" s="2"/>
      <c r="D27" s="2"/>
    </row>
    <row r="28" spans="1:4" x14ac:dyDescent="0.25">
      <c r="A28" s="30"/>
      <c r="B28" s="2"/>
      <c r="C28" s="2"/>
      <c r="D28" s="2"/>
    </row>
    <row r="29" spans="1:4" ht="20.25" customHeight="1" x14ac:dyDescent="0.25">
      <c r="A29" s="30" t="s">
        <v>21</v>
      </c>
      <c r="B29" s="2"/>
      <c r="C29" s="2"/>
      <c r="D29" s="2" t="s">
        <v>22</v>
      </c>
    </row>
    <row r="30" spans="1:4" x14ac:dyDescent="0.25">
      <c r="A30" s="30"/>
      <c r="B30" s="2"/>
      <c r="C30" s="2"/>
      <c r="D30" s="2"/>
    </row>
    <row r="31" spans="1:4" ht="10.5" customHeight="1" x14ac:dyDescent="0.25">
      <c r="A31" s="30"/>
      <c r="B31" s="2"/>
      <c r="C31" s="2"/>
      <c r="D31" s="2"/>
    </row>
    <row r="32" spans="1:4" ht="20.25" customHeight="1" x14ac:dyDescent="0.25">
      <c r="A32" s="30" t="s">
        <v>23</v>
      </c>
      <c r="B32" s="2"/>
      <c r="C32" s="2"/>
      <c r="D32" s="2" t="s">
        <v>24</v>
      </c>
    </row>
  </sheetData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16" workbookViewId="0">
      <selection activeCell="I26" sqref="I26"/>
    </sheetView>
  </sheetViews>
  <sheetFormatPr defaultRowHeight="15" x14ac:dyDescent="0.25"/>
  <cols>
    <col min="1" max="1" width="36.5703125" customWidth="1"/>
    <col min="2" max="2" width="11" customWidth="1"/>
    <col min="3" max="3" width="15" customWidth="1"/>
    <col min="4" max="4" width="14.140625" customWidth="1"/>
  </cols>
  <sheetData>
    <row r="1" spans="1:4" x14ac:dyDescent="0.25">
      <c r="A1" s="37" t="s">
        <v>0</v>
      </c>
      <c r="B1" s="38"/>
      <c r="C1" s="38"/>
      <c r="D1" s="38"/>
    </row>
    <row r="2" spans="1:4" x14ac:dyDescent="0.25">
      <c r="A2" s="37" t="s">
        <v>28</v>
      </c>
      <c r="B2" s="38"/>
      <c r="C2" s="38"/>
      <c r="D2" s="38"/>
    </row>
    <row r="3" spans="1:4" x14ac:dyDescent="0.25">
      <c r="A3" s="39" t="s">
        <v>67</v>
      </c>
      <c r="B3" s="40"/>
      <c r="C3" s="40"/>
      <c r="D3" s="40"/>
    </row>
    <row r="4" spans="1:4" ht="15.75" thickBot="1" x14ac:dyDescent="0.3">
      <c r="A4" s="41"/>
      <c r="B4" s="42"/>
      <c r="C4" s="42"/>
      <c r="D4" s="42"/>
    </row>
    <row r="5" spans="1:4" x14ac:dyDescent="0.25">
      <c r="A5" s="43"/>
      <c r="B5" s="38"/>
      <c r="C5" s="38"/>
      <c r="D5" s="38"/>
    </row>
    <row r="6" spans="1:4" ht="29.25" customHeight="1" x14ac:dyDescent="0.25">
      <c r="A6" s="44" t="s">
        <v>2</v>
      </c>
      <c r="B6" s="45" t="s">
        <v>3</v>
      </c>
      <c r="C6" s="46" t="s">
        <v>25</v>
      </c>
      <c r="D6" s="46" t="s">
        <v>29</v>
      </c>
    </row>
    <row r="7" spans="1:4" x14ac:dyDescent="0.25">
      <c r="A7" s="47" t="s">
        <v>30</v>
      </c>
      <c r="B7" s="48"/>
      <c r="C7" s="49"/>
      <c r="D7" s="49"/>
    </row>
    <row r="8" spans="1:4" x14ac:dyDescent="0.25">
      <c r="A8" s="47" t="s">
        <v>31</v>
      </c>
      <c r="B8" s="48"/>
      <c r="C8" s="49"/>
      <c r="D8" s="49">
        <v>0</v>
      </c>
    </row>
    <row r="9" spans="1:4" x14ac:dyDescent="0.25">
      <c r="A9" s="50" t="s">
        <v>32</v>
      </c>
      <c r="B9" s="48"/>
      <c r="C9" s="51">
        <v>30543226</v>
      </c>
      <c r="D9" s="49">
        <v>30148107</v>
      </c>
    </row>
    <row r="10" spans="1:4" x14ac:dyDescent="0.25">
      <c r="A10" s="50" t="s">
        <v>33</v>
      </c>
      <c r="B10" s="48"/>
      <c r="C10" s="51">
        <v>175981</v>
      </c>
      <c r="D10" s="49">
        <v>154678</v>
      </c>
    </row>
    <row r="11" spans="1:4" x14ac:dyDescent="0.25">
      <c r="A11" s="50" t="s">
        <v>34</v>
      </c>
      <c r="B11" s="48"/>
      <c r="C11" s="51">
        <v>6532</v>
      </c>
      <c r="D11" s="49">
        <v>6786</v>
      </c>
    </row>
    <row r="12" spans="1:4" x14ac:dyDescent="0.25">
      <c r="A12" s="50" t="s">
        <v>35</v>
      </c>
      <c r="B12" s="48"/>
      <c r="C12" s="51">
        <v>1597561</v>
      </c>
      <c r="D12" s="49">
        <v>1575782</v>
      </c>
    </row>
    <row r="13" spans="1:4" x14ac:dyDescent="0.25">
      <c r="A13" s="50" t="s">
        <v>36</v>
      </c>
      <c r="B13" s="48"/>
      <c r="C13" s="51">
        <v>0</v>
      </c>
      <c r="D13" s="49">
        <v>0</v>
      </c>
    </row>
    <row r="14" spans="1:4" x14ac:dyDescent="0.25">
      <c r="A14" s="50" t="s">
        <v>37</v>
      </c>
      <c r="B14" s="48"/>
      <c r="C14" s="51">
        <v>0</v>
      </c>
      <c r="D14" s="49">
        <v>0</v>
      </c>
    </row>
    <row r="15" spans="1:4" ht="26.25" x14ac:dyDescent="0.25">
      <c r="A15" s="44" t="s">
        <v>38</v>
      </c>
      <c r="B15" s="52"/>
      <c r="C15" s="53">
        <v>0</v>
      </c>
      <c r="D15" s="49">
        <v>0</v>
      </c>
    </row>
    <row r="16" spans="1:4" x14ac:dyDescent="0.25">
      <c r="A16" s="54"/>
      <c r="B16" s="55"/>
      <c r="C16" s="56">
        <v>32323300</v>
      </c>
      <c r="D16" s="56">
        <v>31885353</v>
      </c>
    </row>
    <row r="17" spans="1:4" x14ac:dyDescent="0.25">
      <c r="A17" s="57" t="s">
        <v>39</v>
      </c>
      <c r="B17" s="48"/>
      <c r="C17" s="51"/>
      <c r="D17" s="51">
        <v>0</v>
      </c>
    </row>
    <row r="18" spans="1:4" x14ac:dyDescent="0.25">
      <c r="A18" s="50" t="s">
        <v>40</v>
      </c>
      <c r="B18" s="48"/>
      <c r="C18" s="51">
        <v>53223</v>
      </c>
      <c r="D18" s="51">
        <v>36866</v>
      </c>
    </row>
    <row r="19" spans="1:4" x14ac:dyDescent="0.25">
      <c r="A19" s="50" t="s">
        <v>41</v>
      </c>
      <c r="B19" s="48"/>
      <c r="C19" s="51">
        <v>74288</v>
      </c>
      <c r="D19" s="51">
        <v>12634</v>
      </c>
    </row>
    <row r="20" spans="1:4" x14ac:dyDescent="0.25">
      <c r="A20" s="50" t="s">
        <v>42</v>
      </c>
      <c r="B20" s="48"/>
      <c r="C20" s="51">
        <v>0</v>
      </c>
      <c r="D20" s="51">
        <v>0</v>
      </c>
    </row>
    <row r="21" spans="1:4" x14ac:dyDescent="0.25">
      <c r="A21" s="50" t="s">
        <v>43</v>
      </c>
      <c r="B21" s="48"/>
      <c r="C21" s="51">
        <v>33913</v>
      </c>
      <c r="D21" s="51">
        <v>15519</v>
      </c>
    </row>
    <row r="22" spans="1:4" x14ac:dyDescent="0.25">
      <c r="A22" s="50" t="s">
        <v>44</v>
      </c>
      <c r="B22" s="48"/>
      <c r="C22" s="51">
        <v>0</v>
      </c>
      <c r="D22" s="51">
        <v>0</v>
      </c>
    </row>
    <row r="23" spans="1:4" x14ac:dyDescent="0.25">
      <c r="A23" s="44" t="s">
        <v>45</v>
      </c>
      <c r="B23" s="52"/>
      <c r="C23" s="110">
        <v>89257</v>
      </c>
      <c r="D23" s="110">
        <v>116666</v>
      </c>
    </row>
    <row r="24" spans="1:4" x14ac:dyDescent="0.25">
      <c r="A24" s="57"/>
      <c r="B24" s="48"/>
      <c r="C24" s="51">
        <v>250681</v>
      </c>
      <c r="D24" s="51">
        <v>181685</v>
      </c>
    </row>
    <row r="25" spans="1:4" x14ac:dyDescent="0.25">
      <c r="A25" s="54" t="s">
        <v>46</v>
      </c>
      <c r="B25" s="58"/>
      <c r="C25" s="109">
        <v>32573981</v>
      </c>
      <c r="D25" s="59">
        <v>32067038</v>
      </c>
    </row>
    <row r="26" spans="1:4" x14ac:dyDescent="0.25">
      <c r="A26" s="47"/>
      <c r="B26" s="50"/>
      <c r="C26" s="51"/>
      <c r="D26" s="51"/>
    </row>
    <row r="27" spans="1:4" x14ac:dyDescent="0.25">
      <c r="A27" s="47" t="s">
        <v>47</v>
      </c>
      <c r="B27" s="50"/>
      <c r="C27" s="51"/>
      <c r="D27" s="51">
        <v>0</v>
      </c>
    </row>
    <row r="28" spans="1:4" x14ac:dyDescent="0.25">
      <c r="A28" s="50" t="s">
        <v>48</v>
      </c>
      <c r="B28" s="48">
        <v>3</v>
      </c>
      <c r="C28" s="51">
        <v>23387466</v>
      </c>
      <c r="D28" s="51">
        <v>23387466</v>
      </c>
    </row>
    <row r="29" spans="1:4" x14ac:dyDescent="0.25">
      <c r="A29" s="50" t="s">
        <v>49</v>
      </c>
      <c r="B29" s="48"/>
      <c r="C29" s="51">
        <v>-28863849</v>
      </c>
      <c r="D29" s="51">
        <v>-28863849</v>
      </c>
    </row>
    <row r="30" spans="1:4" x14ac:dyDescent="0.25">
      <c r="A30" s="50" t="s">
        <v>50</v>
      </c>
      <c r="B30" s="48"/>
      <c r="C30" s="51">
        <v>0</v>
      </c>
      <c r="D30" s="51">
        <v>0</v>
      </c>
    </row>
    <row r="31" spans="1:4" x14ac:dyDescent="0.25">
      <c r="A31" s="50" t="s">
        <v>51</v>
      </c>
      <c r="B31" s="48"/>
      <c r="C31" s="51">
        <v>-3947435</v>
      </c>
      <c r="D31" s="51">
        <v>-221560</v>
      </c>
    </row>
    <row r="32" spans="1:4" x14ac:dyDescent="0.25">
      <c r="A32" s="60" t="s">
        <v>52</v>
      </c>
      <c r="B32" s="58"/>
      <c r="C32" s="59">
        <v>-9423818</v>
      </c>
      <c r="D32" s="59">
        <v>-5697943</v>
      </c>
    </row>
    <row r="33" spans="1:4" x14ac:dyDescent="0.25">
      <c r="A33" s="47"/>
      <c r="B33" s="61"/>
      <c r="C33" s="62"/>
      <c r="D33" s="62"/>
    </row>
    <row r="34" spans="1:4" x14ac:dyDescent="0.25">
      <c r="A34" s="47" t="s">
        <v>53</v>
      </c>
      <c r="B34" s="48"/>
      <c r="C34" s="51"/>
      <c r="D34" s="51">
        <v>0</v>
      </c>
    </row>
    <row r="35" spans="1:4" x14ac:dyDescent="0.25">
      <c r="A35" s="50" t="s">
        <v>54</v>
      </c>
      <c r="B35" s="48"/>
      <c r="C35" s="51">
        <v>34807073</v>
      </c>
      <c r="D35" s="51">
        <v>20036751</v>
      </c>
    </row>
    <row r="36" spans="1:4" x14ac:dyDescent="0.25">
      <c r="A36" s="50" t="s">
        <v>55</v>
      </c>
      <c r="B36" s="48"/>
      <c r="C36" s="51">
        <v>26282</v>
      </c>
      <c r="D36" s="51">
        <v>26281</v>
      </c>
    </row>
    <row r="37" spans="1:4" ht="26.25" x14ac:dyDescent="0.25">
      <c r="A37" s="50" t="s">
        <v>56</v>
      </c>
      <c r="B37" s="48"/>
      <c r="C37" s="51">
        <v>7383722</v>
      </c>
      <c r="D37" s="51">
        <v>6320202</v>
      </c>
    </row>
    <row r="38" spans="1:4" ht="26.25" x14ac:dyDescent="0.25">
      <c r="A38" s="44" t="s">
        <v>57</v>
      </c>
      <c r="B38" s="52">
        <v>7</v>
      </c>
      <c r="C38" s="51">
        <v>0</v>
      </c>
      <c r="D38" s="51">
        <v>0</v>
      </c>
    </row>
    <row r="39" spans="1:4" x14ac:dyDescent="0.25">
      <c r="A39" s="60"/>
      <c r="B39" s="55"/>
      <c r="C39" s="56">
        <v>42217077</v>
      </c>
      <c r="D39" s="56">
        <v>26383234</v>
      </c>
    </row>
    <row r="40" spans="1:4" x14ac:dyDescent="0.25">
      <c r="A40" s="47" t="s">
        <v>58</v>
      </c>
      <c r="B40" s="48"/>
      <c r="C40" s="51"/>
      <c r="D40" s="51">
        <v>0</v>
      </c>
    </row>
    <row r="41" spans="1:4" ht="26.25" x14ac:dyDescent="0.25">
      <c r="A41" s="50" t="s">
        <v>56</v>
      </c>
      <c r="B41" s="48"/>
      <c r="C41" s="51">
        <v>-879107</v>
      </c>
      <c r="D41" s="51">
        <v>180615</v>
      </c>
    </row>
    <row r="42" spans="1:4" ht="26.25" x14ac:dyDescent="0.25">
      <c r="A42" s="50" t="s">
        <v>57</v>
      </c>
      <c r="B42" s="48">
        <v>7</v>
      </c>
      <c r="C42" s="51">
        <v>0</v>
      </c>
      <c r="D42" s="51">
        <v>0</v>
      </c>
    </row>
    <row r="43" spans="1:4" x14ac:dyDescent="0.25">
      <c r="A43" s="50" t="s">
        <v>59</v>
      </c>
      <c r="B43" s="48"/>
      <c r="C43" s="51">
        <v>0</v>
      </c>
      <c r="D43" s="51">
        <v>10505977</v>
      </c>
    </row>
    <row r="44" spans="1:4" x14ac:dyDescent="0.25">
      <c r="A44" s="50" t="s">
        <v>60</v>
      </c>
      <c r="B44" s="48"/>
      <c r="C44" s="51">
        <v>0</v>
      </c>
      <c r="D44" s="51">
        <v>0</v>
      </c>
    </row>
    <row r="45" spans="1:4" x14ac:dyDescent="0.25">
      <c r="A45" s="50" t="s">
        <v>61</v>
      </c>
      <c r="B45" s="48"/>
      <c r="C45" s="51">
        <v>659829</v>
      </c>
      <c r="D45" s="51">
        <v>695155</v>
      </c>
    </row>
    <row r="46" spans="1:4" x14ac:dyDescent="0.25">
      <c r="A46" s="44" t="s">
        <v>62</v>
      </c>
      <c r="B46" s="52"/>
      <c r="C46" s="51">
        <v>0</v>
      </c>
      <c r="D46" s="51">
        <v>0</v>
      </c>
    </row>
    <row r="47" spans="1:4" x14ac:dyDescent="0.25">
      <c r="A47" s="60"/>
      <c r="B47" s="55"/>
      <c r="C47" s="56">
        <v>-219278</v>
      </c>
      <c r="D47" s="56">
        <v>11381747</v>
      </c>
    </row>
    <row r="48" spans="1:4" x14ac:dyDescent="0.25">
      <c r="A48" s="60" t="s">
        <v>63</v>
      </c>
      <c r="B48" s="58"/>
      <c r="C48" s="59">
        <v>41997799</v>
      </c>
      <c r="D48" s="59">
        <v>37764981</v>
      </c>
    </row>
    <row r="49" spans="1:4" x14ac:dyDescent="0.25">
      <c r="A49" s="60" t="s">
        <v>64</v>
      </c>
      <c r="B49" s="58"/>
      <c r="C49" s="59">
        <v>32573981</v>
      </c>
      <c r="D49" s="59">
        <v>32067038</v>
      </c>
    </row>
    <row r="50" spans="1:4" x14ac:dyDescent="0.25">
      <c r="A50" s="63"/>
      <c r="B50" s="38"/>
      <c r="C50" s="64">
        <v>0</v>
      </c>
      <c r="D50" s="64">
        <v>0</v>
      </c>
    </row>
    <row r="51" spans="1:4" x14ac:dyDescent="0.25">
      <c r="A51" s="63"/>
      <c r="B51" s="38"/>
      <c r="C51" s="64"/>
      <c r="D51" s="64"/>
    </row>
    <row r="52" spans="1:4" x14ac:dyDescent="0.25">
      <c r="A52" s="65" t="s">
        <v>65</v>
      </c>
      <c r="B52" s="66"/>
      <c r="C52" s="67">
        <v>23387466</v>
      </c>
      <c r="D52" s="67">
        <v>23387466</v>
      </c>
    </row>
    <row r="53" spans="1:4" x14ac:dyDescent="0.25">
      <c r="A53" s="68" t="s">
        <v>66</v>
      </c>
      <c r="B53" s="69">
        <v>3</v>
      </c>
      <c r="C53" s="70">
        <v>-403.22081066841531</v>
      </c>
      <c r="D53" s="70">
        <v>-243.9224925008977</v>
      </c>
    </row>
    <row r="54" spans="1:4" x14ac:dyDescent="0.25">
      <c r="A54" s="63"/>
      <c r="B54" s="38"/>
      <c r="C54" s="38"/>
      <c r="D54" s="38"/>
    </row>
    <row r="55" spans="1:4" x14ac:dyDescent="0.25">
      <c r="A55" s="63"/>
      <c r="B55" s="38"/>
      <c r="C55" s="38"/>
      <c r="D55" s="38"/>
    </row>
    <row r="56" spans="1:4" x14ac:dyDescent="0.25">
      <c r="A56" s="63"/>
      <c r="B56" s="38"/>
      <c r="C56" s="38"/>
      <c r="D56" s="38"/>
    </row>
    <row r="57" spans="1:4" x14ac:dyDescent="0.25">
      <c r="A57" s="63" t="s">
        <v>21</v>
      </c>
      <c r="B57" s="38"/>
      <c r="C57" s="38"/>
      <c r="D57" s="38" t="s">
        <v>22</v>
      </c>
    </row>
    <row r="58" spans="1:4" x14ac:dyDescent="0.25">
      <c r="A58" s="63"/>
      <c r="B58" s="38"/>
      <c r="C58" s="38"/>
      <c r="D58" s="38"/>
    </row>
    <row r="59" spans="1:4" x14ac:dyDescent="0.25">
      <c r="A59" s="63"/>
      <c r="B59" s="38"/>
      <c r="C59" s="38"/>
      <c r="D59" s="38"/>
    </row>
    <row r="60" spans="1:4" x14ac:dyDescent="0.25">
      <c r="A60" s="63" t="s">
        <v>23</v>
      </c>
      <c r="B60" s="38"/>
      <c r="C60" s="38"/>
      <c r="D60" s="38" t="s">
        <v>24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M36" sqref="M36"/>
    </sheetView>
  </sheetViews>
  <sheetFormatPr defaultColWidth="8.85546875" defaultRowHeight="12.75" x14ac:dyDescent="0.2"/>
  <cols>
    <col min="1" max="1" width="0.85546875" style="71" customWidth="1"/>
    <col min="2" max="2" width="45.140625" style="71" customWidth="1"/>
    <col min="3" max="3" width="6.85546875" style="71" customWidth="1"/>
    <col min="4" max="4" width="10.7109375" style="71" customWidth="1"/>
    <col min="5" max="5" width="13.5703125" style="71" customWidth="1"/>
    <col min="6" max="6" width="12.85546875" style="71" customWidth="1"/>
    <col min="7" max="7" width="13.140625" style="71" customWidth="1"/>
    <col min="8" max="8" width="12" style="71" customWidth="1"/>
    <col min="9" max="9" width="9.140625" style="71" bestFit="1" customWidth="1"/>
    <col min="10" max="10" width="8.85546875" style="71"/>
    <col min="11" max="12" width="9.5703125" style="71" bestFit="1" customWidth="1"/>
    <col min="13" max="16384" width="8.85546875" style="71"/>
  </cols>
  <sheetData>
    <row r="1" spans="1:13" x14ac:dyDescent="0.2">
      <c r="B1" s="1" t="s">
        <v>0</v>
      </c>
      <c r="C1" s="72"/>
      <c r="D1" s="72"/>
      <c r="E1" s="72"/>
      <c r="F1" s="72"/>
      <c r="G1" s="72"/>
    </row>
    <row r="2" spans="1:13" x14ac:dyDescent="0.2">
      <c r="B2" s="1" t="s">
        <v>68</v>
      </c>
      <c r="C2" s="72"/>
      <c r="D2" s="72"/>
      <c r="E2" s="72"/>
      <c r="F2" s="72"/>
      <c r="G2" s="72"/>
    </row>
    <row r="3" spans="1:13" x14ac:dyDescent="0.2">
      <c r="B3" s="3" t="s">
        <v>27</v>
      </c>
      <c r="C3" s="73"/>
      <c r="D3" s="73"/>
      <c r="E3" s="73"/>
      <c r="F3" s="4"/>
      <c r="G3" s="4"/>
    </row>
    <row r="4" spans="1:13" ht="11.25" customHeight="1" thickBot="1" x14ac:dyDescent="0.25">
      <c r="B4" s="74"/>
      <c r="C4" s="6"/>
      <c r="D4" s="6"/>
      <c r="E4" s="6"/>
      <c r="F4" s="6"/>
      <c r="G4" s="6"/>
    </row>
    <row r="5" spans="1:13" x14ac:dyDescent="0.2">
      <c r="B5" s="75"/>
      <c r="C5" s="75"/>
      <c r="D5" s="75"/>
      <c r="E5" s="75"/>
      <c r="F5" s="75"/>
      <c r="G5" s="75"/>
    </row>
    <row r="6" spans="1:13" ht="44.25" customHeight="1" x14ac:dyDescent="0.2">
      <c r="B6" s="8" t="s">
        <v>2</v>
      </c>
      <c r="C6" s="9" t="s">
        <v>3</v>
      </c>
      <c r="D6" s="9" t="s">
        <v>47</v>
      </c>
      <c r="E6" s="9" t="s">
        <v>49</v>
      </c>
      <c r="F6" s="9" t="s">
        <v>51</v>
      </c>
      <c r="G6" s="9" t="s">
        <v>69</v>
      </c>
    </row>
    <row r="7" spans="1:13" x14ac:dyDescent="0.2">
      <c r="B7" s="76"/>
      <c r="C7" s="77"/>
      <c r="D7" s="78"/>
      <c r="E7" s="78"/>
      <c r="F7" s="78"/>
      <c r="G7" s="78"/>
    </row>
    <row r="8" spans="1:13" s="81" customFormat="1" ht="13.5" hidden="1" x14ac:dyDescent="0.25">
      <c r="A8" s="79"/>
      <c r="B8" s="25" t="s">
        <v>70</v>
      </c>
      <c r="C8" s="25"/>
      <c r="D8" s="80">
        <v>0</v>
      </c>
      <c r="E8" s="80">
        <v>0</v>
      </c>
      <c r="F8" s="80">
        <v>0</v>
      </c>
      <c r="G8" s="80">
        <f>SUM(D8:F8)</f>
        <v>0</v>
      </c>
      <c r="I8" s="82"/>
      <c r="J8" s="82"/>
      <c r="K8" s="82"/>
      <c r="L8" s="82"/>
      <c r="M8" s="82"/>
    </row>
    <row r="9" spans="1:13" s="81" customFormat="1" hidden="1" x14ac:dyDescent="0.2">
      <c r="A9" s="79"/>
      <c r="B9" s="18"/>
      <c r="C9" s="18"/>
      <c r="D9" s="83"/>
      <c r="E9" s="83"/>
      <c r="F9" s="83"/>
      <c r="G9" s="83"/>
    </row>
    <row r="10" spans="1:13" s="85" customFormat="1" hidden="1" x14ac:dyDescent="0.2">
      <c r="A10" s="71"/>
      <c r="B10" s="14" t="s">
        <v>71</v>
      </c>
      <c r="C10" s="14"/>
      <c r="D10" s="84">
        <v>0</v>
      </c>
      <c r="E10" s="84">
        <v>0</v>
      </c>
      <c r="F10" s="84">
        <f>[1]BS!N31</f>
        <v>-28058</v>
      </c>
      <c r="G10" s="84">
        <f>SUM(D10:F10)</f>
        <v>-28058</v>
      </c>
    </row>
    <row r="11" spans="1:13" s="85" customFormat="1" hidden="1" x14ac:dyDescent="0.2">
      <c r="A11" s="71"/>
      <c r="B11" s="14" t="s">
        <v>72</v>
      </c>
      <c r="C11" s="14"/>
      <c r="D11" s="84">
        <f>121000+23266466</f>
        <v>23387466</v>
      </c>
      <c r="E11" s="84">
        <f>-E8</f>
        <v>0</v>
      </c>
      <c r="F11" s="84">
        <f>-E11</f>
        <v>0</v>
      </c>
      <c r="G11" s="86">
        <f>SUM(D11:F11)</f>
        <v>23387466</v>
      </c>
    </row>
    <row r="12" spans="1:13" s="85" customFormat="1" ht="25.5" hidden="1" x14ac:dyDescent="0.2">
      <c r="A12" s="71"/>
      <c r="B12" s="14" t="s">
        <v>73</v>
      </c>
      <c r="C12" s="14"/>
      <c r="D12" s="86">
        <v>0</v>
      </c>
      <c r="E12" s="86">
        <v>0</v>
      </c>
      <c r="F12" s="86">
        <v>0</v>
      </c>
      <c r="G12" s="86">
        <f>SUM(D12:F12)</f>
        <v>0</v>
      </c>
    </row>
    <row r="13" spans="1:13" s="85" customFormat="1" hidden="1" x14ac:dyDescent="0.2">
      <c r="A13" s="71"/>
      <c r="B13" s="8" t="s">
        <v>74</v>
      </c>
      <c r="C13" s="16"/>
      <c r="D13" s="87">
        <v>0</v>
      </c>
      <c r="E13" s="87">
        <v>0</v>
      </c>
      <c r="F13" s="87">
        <v>0</v>
      </c>
      <c r="G13" s="87">
        <f>SUM(D13:F13)</f>
        <v>0</v>
      </c>
    </row>
    <row r="14" spans="1:13" s="85" customFormat="1" hidden="1" x14ac:dyDescent="0.2">
      <c r="A14" s="71"/>
      <c r="B14" s="14" t="s">
        <v>75</v>
      </c>
      <c r="C14" s="14"/>
      <c r="D14" s="84">
        <f>SUM(D10:D13)</f>
        <v>23387466</v>
      </c>
      <c r="E14" s="84">
        <f>SUM(E10:E13)</f>
        <v>0</v>
      </c>
      <c r="F14" s="84">
        <f>SUM(F10:F13)</f>
        <v>-28058</v>
      </c>
      <c r="G14" s="84">
        <f>SUM(G10:G13)</f>
        <v>23359408</v>
      </c>
    </row>
    <row r="15" spans="1:13" s="85" customFormat="1" hidden="1" x14ac:dyDescent="0.2">
      <c r="A15" s="71"/>
      <c r="B15" s="14"/>
      <c r="C15" s="14"/>
      <c r="D15" s="84"/>
      <c r="E15" s="84"/>
      <c r="F15" s="84"/>
      <c r="G15" s="84"/>
    </row>
    <row r="16" spans="1:13" s="81" customFormat="1" ht="13.5" hidden="1" x14ac:dyDescent="0.25">
      <c r="A16" s="79"/>
      <c r="B16" s="25" t="s">
        <v>76</v>
      </c>
      <c r="C16" s="25"/>
      <c r="D16" s="80">
        <f>SUM(D8,D14)</f>
        <v>23387466</v>
      </c>
      <c r="E16" s="80"/>
      <c r="F16" s="80">
        <f>F14</f>
        <v>-28058</v>
      </c>
      <c r="G16" s="80">
        <f>SUM(D16:F16)</f>
        <v>23359408</v>
      </c>
      <c r="I16" s="82"/>
      <c r="J16" s="82"/>
      <c r="K16" s="82"/>
      <c r="L16" s="82"/>
      <c r="M16" s="82"/>
    </row>
    <row r="17" spans="1:13" s="85" customFormat="1" hidden="1" x14ac:dyDescent="0.2">
      <c r="A17" s="71"/>
      <c r="B17" s="14" t="s">
        <v>71</v>
      </c>
      <c r="C17" s="14"/>
      <c r="D17" s="84">
        <v>0</v>
      </c>
      <c r="E17" s="84">
        <v>0</v>
      </c>
      <c r="F17" s="84">
        <f>-193502</f>
        <v>-193502</v>
      </c>
      <c r="G17" s="84">
        <f>SUM(D17:F17)</f>
        <v>-193502</v>
      </c>
    </row>
    <row r="18" spans="1:13" s="85" customFormat="1" hidden="1" x14ac:dyDescent="0.2">
      <c r="A18" s="71"/>
      <c r="B18" s="14" t="s">
        <v>72</v>
      </c>
      <c r="C18" s="14"/>
      <c r="D18" s="84"/>
      <c r="E18" s="84">
        <f>-E15</f>
        <v>0</v>
      </c>
      <c r="F18" s="84">
        <f>-E18</f>
        <v>0</v>
      </c>
      <c r="G18" s="86">
        <f>SUM(D18:F18)</f>
        <v>0</v>
      </c>
    </row>
    <row r="19" spans="1:13" s="85" customFormat="1" ht="25.5" hidden="1" x14ac:dyDescent="0.2">
      <c r="A19" s="71"/>
      <c r="B19" s="14" t="s">
        <v>73</v>
      </c>
      <c r="C19" s="14"/>
      <c r="D19" s="86">
        <v>0</v>
      </c>
      <c r="E19" s="86">
        <v>37139</v>
      </c>
      <c r="F19" s="86">
        <v>0</v>
      </c>
      <c r="G19" s="86">
        <f>SUM(D19:F19)</f>
        <v>37139</v>
      </c>
    </row>
    <row r="20" spans="1:13" s="85" customFormat="1" hidden="1" x14ac:dyDescent="0.2">
      <c r="A20" s="71"/>
      <c r="B20" s="8" t="s">
        <v>74</v>
      </c>
      <c r="C20" s="16"/>
      <c r="D20" s="87">
        <v>0</v>
      </c>
      <c r="E20" s="87">
        <v>-28900988</v>
      </c>
      <c r="F20" s="87">
        <v>0</v>
      </c>
      <c r="G20" s="87">
        <f>SUM(D20:F20)</f>
        <v>-28900988</v>
      </c>
    </row>
    <row r="21" spans="1:13" s="85" customFormat="1" hidden="1" x14ac:dyDescent="0.2">
      <c r="A21" s="71"/>
      <c r="B21" s="14" t="s">
        <v>75</v>
      </c>
      <c r="C21" s="14"/>
      <c r="D21" s="84">
        <f>SUM(D17:D20)</f>
        <v>0</v>
      </c>
      <c r="E21" s="88">
        <f>SUM(E17:E20)</f>
        <v>-28863849</v>
      </c>
      <c r="F21" s="84">
        <f>SUM(F16:F20)</f>
        <v>-221560</v>
      </c>
      <c r="G21" s="84">
        <f>SUM(G17:G20)</f>
        <v>-29057351</v>
      </c>
    </row>
    <row r="22" spans="1:13" s="81" customFormat="1" ht="13.5" x14ac:dyDescent="0.25">
      <c r="A22" s="79"/>
      <c r="B22" s="25" t="s">
        <v>77</v>
      </c>
      <c r="C22" s="25"/>
      <c r="D22" s="80">
        <f>D16</f>
        <v>23387466</v>
      </c>
      <c r="E22" s="80">
        <f>E21</f>
        <v>-28863849</v>
      </c>
      <c r="F22" s="80">
        <f>F21</f>
        <v>-221560</v>
      </c>
      <c r="G22" s="80">
        <f>D22+E22+F22</f>
        <v>-5697943</v>
      </c>
      <c r="I22" s="82"/>
      <c r="J22" s="82"/>
      <c r="K22" s="82"/>
      <c r="L22" s="82"/>
      <c r="M22" s="82"/>
    </row>
    <row r="23" spans="1:13" s="81" customFormat="1" x14ac:dyDescent="0.2">
      <c r="A23" s="79"/>
      <c r="B23" s="18"/>
      <c r="C23" s="18"/>
      <c r="D23" s="83"/>
      <c r="E23" s="83"/>
      <c r="F23" s="83"/>
      <c r="G23" s="83"/>
    </row>
    <row r="24" spans="1:13" s="79" customFormat="1" x14ac:dyDescent="0.2">
      <c r="B24" s="18"/>
      <c r="C24" s="18"/>
      <c r="D24" s="83"/>
      <c r="E24" s="83"/>
      <c r="F24" s="83"/>
      <c r="G24" s="83"/>
    </row>
    <row r="25" spans="1:13" s="79" customFormat="1" ht="14.25" customHeight="1" x14ac:dyDescent="0.2">
      <c r="B25" s="14" t="s">
        <v>71</v>
      </c>
      <c r="C25" s="14"/>
      <c r="D25" s="84">
        <v>0</v>
      </c>
      <c r="E25" s="84">
        <v>0</v>
      </c>
      <c r="F25" s="84">
        <f>[1]BS!D31</f>
        <v>-3947435</v>
      </c>
      <c r="G25" s="84">
        <f>SUM(D25:F25)</f>
        <v>-3947435</v>
      </c>
    </row>
    <row r="26" spans="1:13" s="79" customFormat="1" ht="18.75" customHeight="1" x14ac:dyDescent="0.2">
      <c r="B26" s="14" t="s">
        <v>72</v>
      </c>
      <c r="C26" s="14"/>
      <c r="D26" s="84">
        <v>0</v>
      </c>
      <c r="E26" s="84"/>
      <c r="F26" s="84"/>
      <c r="G26" s="84">
        <f>SUM(D26:F26)</f>
        <v>0</v>
      </c>
    </row>
    <row r="27" spans="1:13" s="79" customFormat="1" ht="28.5" customHeight="1" x14ac:dyDescent="0.2">
      <c r="B27" s="14" t="s">
        <v>73</v>
      </c>
      <c r="C27" s="14"/>
      <c r="D27" s="86">
        <v>0</v>
      </c>
      <c r="E27" s="86"/>
      <c r="F27" s="86"/>
      <c r="G27" s="86"/>
    </row>
    <row r="28" spans="1:13" s="79" customFormat="1" ht="17.25" customHeight="1" x14ac:dyDescent="0.2">
      <c r="B28" s="8" t="s">
        <v>74</v>
      </c>
      <c r="C28" s="16"/>
      <c r="D28" s="87">
        <v>0</v>
      </c>
      <c r="E28" s="87"/>
      <c r="F28" s="87"/>
      <c r="G28" s="87"/>
    </row>
    <row r="29" spans="1:13" s="79" customFormat="1" x14ac:dyDescent="0.2">
      <c r="B29" s="14" t="s">
        <v>75</v>
      </c>
      <c r="C29" s="14"/>
      <c r="D29" s="84">
        <f>SUM(D25:D28)</f>
        <v>0</v>
      </c>
      <c r="E29" s="84">
        <f>SUM(E25:E28)</f>
        <v>0</v>
      </c>
      <c r="F29" s="84">
        <f>SUM(F25:F28)</f>
        <v>-3947435</v>
      </c>
      <c r="G29" s="84">
        <f>SUM(G25:G28)</f>
        <v>-3947435</v>
      </c>
    </row>
    <row r="30" spans="1:13" s="79" customFormat="1" x14ac:dyDescent="0.2">
      <c r="B30" s="14"/>
      <c r="C30" s="14"/>
      <c r="D30" s="84"/>
      <c r="E30" s="84"/>
      <c r="F30" s="84"/>
      <c r="G30" s="84"/>
    </row>
    <row r="31" spans="1:13" s="79" customFormat="1" ht="13.5" x14ac:dyDescent="0.25">
      <c r="B31" s="25" t="s">
        <v>78</v>
      </c>
      <c r="C31" s="25"/>
      <c r="D31" s="80">
        <f>SUM(D16,D29)</f>
        <v>23387466</v>
      </c>
      <c r="E31" s="80">
        <f>E22</f>
        <v>-28863849</v>
      </c>
      <c r="F31" s="80">
        <f>F29</f>
        <v>-3947435</v>
      </c>
      <c r="G31" s="80">
        <f>G22+G29-F22</f>
        <v>-9423818</v>
      </c>
      <c r="H31" s="89"/>
      <c r="I31" s="82"/>
      <c r="J31" s="82"/>
      <c r="K31" s="82"/>
      <c r="L31" s="82"/>
      <c r="M31" s="82"/>
    </row>
    <row r="32" spans="1:13" s="79" customFormat="1" x14ac:dyDescent="0.2">
      <c r="B32" s="18"/>
      <c r="C32" s="18"/>
      <c r="D32" s="83"/>
      <c r="E32" s="83"/>
      <c r="F32" s="83"/>
      <c r="G32" s="83"/>
    </row>
    <row r="33" spans="2:8" s="79" customFormat="1" x14ac:dyDescent="0.2">
      <c r="B33" s="18"/>
      <c r="C33" s="18"/>
      <c r="D33" s="83"/>
      <c r="E33" s="83"/>
      <c r="F33" s="83"/>
      <c r="G33" s="83"/>
      <c r="H33" s="81"/>
    </row>
    <row r="34" spans="2:8" s="79" customFormat="1" x14ac:dyDescent="0.2">
      <c r="B34" s="18"/>
      <c r="C34" s="18"/>
      <c r="D34" s="83"/>
      <c r="E34" s="83"/>
      <c r="F34" s="83"/>
      <c r="G34" s="83"/>
    </row>
    <row r="35" spans="2:8" s="79" customFormat="1" x14ac:dyDescent="0.2">
      <c r="B35" s="91" t="s">
        <v>21</v>
      </c>
      <c r="C35" s="30"/>
      <c r="D35" s="90"/>
      <c r="E35" s="2"/>
      <c r="F35" s="2"/>
      <c r="G35" s="2" t="s">
        <v>22</v>
      </c>
    </row>
    <row r="36" spans="2:8" s="79" customFormat="1" x14ac:dyDescent="0.2">
      <c r="B36" s="91"/>
      <c r="C36" s="30"/>
      <c r="D36" s="2"/>
      <c r="E36" s="2"/>
      <c r="F36" s="83"/>
      <c r="G36" s="2"/>
    </row>
    <row r="37" spans="2:8" s="79" customFormat="1" x14ac:dyDescent="0.2">
      <c r="B37" s="91"/>
      <c r="C37" s="30"/>
      <c r="D37" s="2"/>
      <c r="E37" s="2"/>
      <c r="F37" s="83"/>
      <c r="G37" s="2"/>
    </row>
    <row r="38" spans="2:8" s="79" customFormat="1" ht="15.75" customHeight="1" x14ac:dyDescent="0.2">
      <c r="B38" s="91" t="s">
        <v>23</v>
      </c>
      <c r="C38" s="30"/>
      <c r="D38" s="2"/>
      <c r="E38" s="2"/>
      <c r="F38" s="2"/>
      <c r="G38" s="2" t="s">
        <v>24</v>
      </c>
    </row>
    <row r="39" spans="2:8" s="79" customFormat="1" x14ac:dyDescent="0.2">
      <c r="B39" s="92"/>
      <c r="C39" s="18"/>
    </row>
  </sheetData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10" workbookViewId="0">
      <selection activeCell="J26" sqref="J26"/>
    </sheetView>
  </sheetViews>
  <sheetFormatPr defaultRowHeight="15" x14ac:dyDescent="0.25"/>
  <cols>
    <col min="1" max="1" width="34.85546875" customWidth="1"/>
    <col min="3" max="3" width="19" customWidth="1"/>
    <col min="4" max="4" width="19.28515625" customWidth="1"/>
  </cols>
  <sheetData>
    <row r="1" spans="1:4" x14ac:dyDescent="0.25">
      <c r="A1" s="37" t="s">
        <v>0</v>
      </c>
      <c r="B1" s="63"/>
      <c r="C1" s="93"/>
      <c r="D1" s="93"/>
    </row>
    <row r="2" spans="1:4" x14ac:dyDescent="0.25">
      <c r="A2" s="37" t="s">
        <v>79</v>
      </c>
      <c r="B2" s="63"/>
      <c r="C2" s="93"/>
      <c r="D2" s="93"/>
    </row>
    <row r="3" spans="1:4" x14ac:dyDescent="0.25">
      <c r="A3" s="39" t="s">
        <v>113</v>
      </c>
      <c r="B3" s="94"/>
      <c r="C3" s="94"/>
      <c r="D3" s="94"/>
    </row>
    <row r="4" spans="1:4" ht="9" customHeight="1" thickBot="1" x14ac:dyDescent="0.3">
      <c r="A4" s="95"/>
      <c r="B4" s="96"/>
      <c r="C4" s="96"/>
      <c r="D4" s="96"/>
    </row>
    <row r="5" spans="1:4" x14ac:dyDescent="0.25">
      <c r="A5" s="97"/>
      <c r="B5" s="93"/>
      <c r="C5" s="93"/>
      <c r="D5" s="93"/>
    </row>
    <row r="6" spans="1:4" x14ac:dyDescent="0.25">
      <c r="A6" s="44" t="s">
        <v>2</v>
      </c>
      <c r="B6" s="45" t="s">
        <v>3</v>
      </c>
      <c r="C6" s="98" t="s">
        <v>25</v>
      </c>
      <c r="D6" s="98" t="s">
        <v>26</v>
      </c>
    </row>
    <row r="7" spans="1:4" ht="26.25" x14ac:dyDescent="0.25">
      <c r="A7" s="57" t="s">
        <v>80</v>
      </c>
      <c r="B7" s="61"/>
      <c r="C7" s="99"/>
      <c r="D7" s="99"/>
    </row>
    <row r="8" spans="1:4" x14ac:dyDescent="0.25">
      <c r="A8" s="50" t="s">
        <v>81</v>
      </c>
      <c r="B8" s="48"/>
      <c r="C8" s="51">
        <v>-2995183</v>
      </c>
      <c r="D8" s="51">
        <v>-122664</v>
      </c>
    </row>
    <row r="9" spans="1:4" x14ac:dyDescent="0.25">
      <c r="A9" s="50" t="s">
        <v>82</v>
      </c>
      <c r="B9" s="48"/>
      <c r="C9" s="51">
        <v>0</v>
      </c>
      <c r="D9" s="51">
        <v>0</v>
      </c>
    </row>
    <row r="10" spans="1:4" x14ac:dyDescent="0.25">
      <c r="A10" s="50" t="s">
        <v>83</v>
      </c>
      <c r="B10" s="48"/>
      <c r="C10" s="51">
        <v>0</v>
      </c>
      <c r="D10" s="51">
        <v>0</v>
      </c>
    </row>
    <row r="11" spans="1:4" x14ac:dyDescent="0.25">
      <c r="A11" s="50" t="s">
        <v>84</v>
      </c>
      <c r="B11" s="48"/>
      <c r="C11" s="51">
        <v>0</v>
      </c>
      <c r="D11" s="51">
        <v>0</v>
      </c>
    </row>
    <row r="12" spans="1:4" x14ac:dyDescent="0.25">
      <c r="A12" s="50" t="s">
        <v>85</v>
      </c>
      <c r="B12" s="48"/>
      <c r="C12" s="51">
        <v>0</v>
      </c>
      <c r="D12" s="51">
        <v>0</v>
      </c>
    </row>
    <row r="13" spans="1:4" ht="26.25" x14ac:dyDescent="0.25">
      <c r="A13" s="100" t="s">
        <v>86</v>
      </c>
      <c r="B13" s="101"/>
      <c r="C13" s="102">
        <v>-2995183</v>
      </c>
      <c r="D13" s="102">
        <v>-122664</v>
      </c>
    </row>
    <row r="14" spans="1:4" ht="26.25" x14ac:dyDescent="0.25">
      <c r="A14" s="50" t="s">
        <v>87</v>
      </c>
      <c r="B14" s="48"/>
      <c r="C14" s="51">
        <v>-17996</v>
      </c>
      <c r="D14" s="51">
        <v>-35227</v>
      </c>
    </row>
    <row r="15" spans="1:4" ht="26.25" x14ac:dyDescent="0.25">
      <c r="A15" s="50" t="s">
        <v>88</v>
      </c>
      <c r="B15" s="48"/>
      <c r="C15" s="51">
        <v>-18775</v>
      </c>
      <c r="D15" s="51">
        <v>-15138</v>
      </c>
    </row>
    <row r="16" spans="1:4" ht="26.25" x14ac:dyDescent="0.25">
      <c r="A16" s="50" t="s">
        <v>89</v>
      </c>
      <c r="B16" s="48"/>
      <c r="C16" s="51">
        <v>-89489</v>
      </c>
      <c r="D16" s="51">
        <v>-10202</v>
      </c>
    </row>
    <row r="17" spans="1:4" x14ac:dyDescent="0.25">
      <c r="A17" s="50" t="s">
        <v>90</v>
      </c>
      <c r="B17" s="48"/>
      <c r="C17" s="51">
        <v>-54149</v>
      </c>
      <c r="D17" s="51">
        <v>713511</v>
      </c>
    </row>
    <row r="18" spans="1:4" x14ac:dyDescent="0.25">
      <c r="A18" s="50" t="s">
        <v>91</v>
      </c>
      <c r="B18" s="48"/>
      <c r="C18" s="51">
        <v>-1597561</v>
      </c>
      <c r="D18" s="51">
        <v>-1584356</v>
      </c>
    </row>
    <row r="19" spans="1:4" x14ac:dyDescent="0.25">
      <c r="A19" s="50" t="s">
        <v>92</v>
      </c>
      <c r="B19" s="48"/>
      <c r="C19" s="51">
        <v>0</v>
      </c>
      <c r="D19" s="51">
        <v>0</v>
      </c>
    </row>
    <row r="20" spans="1:4" ht="26.25" x14ac:dyDescent="0.25">
      <c r="A20" s="50" t="s">
        <v>93</v>
      </c>
      <c r="B20" s="48"/>
      <c r="C20" s="51">
        <v>0</v>
      </c>
      <c r="D20" s="51">
        <v>0</v>
      </c>
    </row>
    <row r="21" spans="1:4" ht="39" x14ac:dyDescent="0.25">
      <c r="A21" s="100" t="s">
        <v>94</v>
      </c>
      <c r="B21" s="101"/>
      <c r="C21" s="102">
        <v>-4773153</v>
      </c>
      <c r="D21" s="102">
        <v>-1054076</v>
      </c>
    </row>
    <row r="22" spans="1:4" x14ac:dyDescent="0.25">
      <c r="A22" s="50" t="s">
        <v>95</v>
      </c>
      <c r="B22" s="48"/>
      <c r="C22" s="51">
        <v>-242822</v>
      </c>
      <c r="D22" s="51">
        <v>-54499</v>
      </c>
    </row>
    <row r="23" spans="1:4" x14ac:dyDescent="0.25">
      <c r="A23" s="50" t="s">
        <v>96</v>
      </c>
      <c r="B23" s="48"/>
      <c r="C23" s="51">
        <v>0</v>
      </c>
      <c r="D23" s="51">
        <v>0</v>
      </c>
    </row>
    <row r="24" spans="1:4" ht="39" x14ac:dyDescent="0.25">
      <c r="A24" s="60" t="s">
        <v>97</v>
      </c>
      <c r="B24" s="103"/>
      <c r="C24" s="104">
        <v>-5015975</v>
      </c>
      <c r="D24" s="104">
        <v>-1108575</v>
      </c>
    </row>
    <row r="25" spans="1:4" x14ac:dyDescent="0.25">
      <c r="A25" s="50"/>
      <c r="B25" s="48"/>
      <c r="C25" s="51"/>
      <c r="D25" s="51"/>
    </row>
    <row r="26" spans="1:4" ht="26.25" x14ac:dyDescent="0.25">
      <c r="A26" s="57" t="s">
        <v>98</v>
      </c>
      <c r="B26" s="105"/>
      <c r="C26" s="51"/>
      <c r="D26" s="51"/>
    </row>
    <row r="27" spans="1:4" x14ac:dyDescent="0.25">
      <c r="A27" s="50" t="s">
        <v>99</v>
      </c>
      <c r="B27" s="48"/>
      <c r="C27" s="51">
        <v>-175981</v>
      </c>
      <c r="D27" s="51">
        <v>-163205</v>
      </c>
    </row>
    <row r="28" spans="1:4" x14ac:dyDescent="0.25">
      <c r="A28" s="50" t="s">
        <v>100</v>
      </c>
      <c r="B28" s="48"/>
      <c r="C28" s="51">
        <v>-6532</v>
      </c>
      <c r="D28" s="51">
        <v>-6812</v>
      </c>
    </row>
    <row r="29" spans="1:4" ht="26.25" x14ac:dyDescent="0.25">
      <c r="A29" s="50" t="s">
        <v>101</v>
      </c>
      <c r="B29" s="48"/>
      <c r="C29" s="51">
        <v>-30543226</v>
      </c>
      <c r="D29" s="51">
        <v>-28518738</v>
      </c>
    </row>
    <row r="30" spans="1:4" x14ac:dyDescent="0.25">
      <c r="A30" s="50" t="s">
        <v>102</v>
      </c>
      <c r="B30" s="48"/>
      <c r="C30" s="51">
        <v>6504615</v>
      </c>
      <c r="D30" s="51">
        <v>5754869</v>
      </c>
    </row>
    <row r="31" spans="1:4" x14ac:dyDescent="0.25">
      <c r="A31" s="50" t="s">
        <v>103</v>
      </c>
      <c r="B31" s="48"/>
      <c r="C31" s="51">
        <v>0</v>
      </c>
      <c r="D31" s="51">
        <v>0</v>
      </c>
    </row>
    <row r="32" spans="1:4" ht="26.25" x14ac:dyDescent="0.25">
      <c r="A32" s="60" t="s">
        <v>104</v>
      </c>
      <c r="B32" s="103"/>
      <c r="C32" s="104">
        <v>-24221124</v>
      </c>
      <c r="D32" s="104">
        <v>-22933886</v>
      </c>
    </row>
    <row r="33" spans="1:4" x14ac:dyDescent="0.25">
      <c r="A33" s="50"/>
      <c r="B33" s="48"/>
      <c r="C33" s="51"/>
      <c r="D33" s="51"/>
    </row>
    <row r="34" spans="1:4" ht="26.25" x14ac:dyDescent="0.25">
      <c r="A34" s="108" t="s">
        <v>105</v>
      </c>
      <c r="B34" s="61"/>
      <c r="C34" s="62"/>
      <c r="D34" s="62"/>
    </row>
    <row r="35" spans="1:4" x14ac:dyDescent="0.25">
      <c r="A35" s="50" t="s">
        <v>106</v>
      </c>
      <c r="B35" s="61"/>
      <c r="C35" s="51">
        <v>23266466</v>
      </c>
      <c r="D35" s="51">
        <v>23266466</v>
      </c>
    </row>
    <row r="36" spans="1:4" x14ac:dyDescent="0.25">
      <c r="A36" s="50" t="s">
        <v>49</v>
      </c>
      <c r="B36" s="61"/>
      <c r="C36" s="51">
        <v>-28863849</v>
      </c>
      <c r="D36" s="51">
        <v>-28900952</v>
      </c>
    </row>
    <row r="37" spans="1:4" x14ac:dyDescent="0.25">
      <c r="A37" s="50" t="s">
        <v>107</v>
      </c>
      <c r="B37" s="48"/>
      <c r="C37" s="51">
        <v>34807073</v>
      </c>
      <c r="D37" s="51">
        <v>29695763</v>
      </c>
    </row>
    <row r="38" spans="1:4" ht="18" customHeight="1" x14ac:dyDescent="0.25">
      <c r="A38" s="50" t="s">
        <v>108</v>
      </c>
      <c r="B38" s="48"/>
      <c r="C38" s="51">
        <v>0</v>
      </c>
      <c r="D38" s="51">
        <v>0</v>
      </c>
    </row>
    <row r="39" spans="1:4" ht="26.25" x14ac:dyDescent="0.25">
      <c r="A39" s="107" t="s">
        <v>109</v>
      </c>
      <c r="B39" s="58"/>
      <c r="C39" s="104">
        <v>29209690</v>
      </c>
      <c r="D39" s="104">
        <v>24061277</v>
      </c>
    </row>
    <row r="40" spans="1:4" x14ac:dyDescent="0.25">
      <c r="A40" s="47"/>
      <c r="B40" s="61"/>
      <c r="C40" s="62"/>
      <c r="D40" s="62"/>
    </row>
    <row r="41" spans="1:4" ht="26.25" x14ac:dyDescent="0.25">
      <c r="A41" s="50" t="s">
        <v>110</v>
      </c>
      <c r="B41" s="48"/>
      <c r="C41" s="51">
        <v>-27409</v>
      </c>
      <c r="D41" s="51">
        <v>18816</v>
      </c>
    </row>
    <row r="42" spans="1:4" x14ac:dyDescent="0.25">
      <c r="A42" s="50" t="s">
        <v>13</v>
      </c>
      <c r="B42" s="48"/>
      <c r="C42" s="51">
        <v>0</v>
      </c>
      <c r="D42" s="51">
        <v>0</v>
      </c>
    </row>
    <row r="43" spans="1:4" ht="26.25" x14ac:dyDescent="0.25">
      <c r="A43" s="50" t="s">
        <v>111</v>
      </c>
      <c r="B43" s="48"/>
      <c r="C43" s="51">
        <v>116666</v>
      </c>
      <c r="D43" s="51">
        <v>88410</v>
      </c>
    </row>
    <row r="44" spans="1:4" ht="26.25" x14ac:dyDescent="0.25">
      <c r="A44" s="60" t="s">
        <v>112</v>
      </c>
      <c r="B44" s="103"/>
      <c r="C44" s="59">
        <v>89257</v>
      </c>
      <c r="D44" s="59">
        <v>107226</v>
      </c>
    </row>
    <row r="45" spans="1:4" x14ac:dyDescent="0.25">
      <c r="A45" s="97"/>
      <c r="B45" s="93"/>
      <c r="C45" s="51"/>
      <c r="D45" s="51"/>
    </row>
    <row r="46" spans="1:4" x14ac:dyDescent="0.25">
      <c r="A46" s="97"/>
      <c r="B46" s="93"/>
      <c r="C46" s="51"/>
      <c r="D46" s="51"/>
    </row>
    <row r="47" spans="1:4" x14ac:dyDescent="0.25">
      <c r="A47" s="97"/>
      <c r="B47" s="93"/>
      <c r="C47" s="51"/>
      <c r="D47" s="51"/>
    </row>
    <row r="48" spans="1:4" x14ac:dyDescent="0.25">
      <c r="A48" s="106" t="s">
        <v>21</v>
      </c>
      <c r="B48" s="63"/>
      <c r="C48" s="38"/>
      <c r="D48" s="38" t="s">
        <v>22</v>
      </c>
    </row>
    <row r="49" spans="1:4" x14ac:dyDescent="0.25">
      <c r="A49" s="106"/>
      <c r="B49" s="63"/>
      <c r="C49" s="38"/>
      <c r="D49" s="38"/>
    </row>
    <row r="50" spans="1:4" x14ac:dyDescent="0.25">
      <c r="A50" s="106"/>
      <c r="B50" s="63"/>
      <c r="C50" s="38"/>
      <c r="D50" s="38"/>
    </row>
    <row r="51" spans="1:4" x14ac:dyDescent="0.25">
      <c r="A51" s="106" t="s">
        <v>23</v>
      </c>
      <c r="B51" s="63"/>
      <c r="C51" s="38"/>
      <c r="D51" s="38" t="s">
        <v>24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 о совокупном доходе</vt:lpstr>
      <vt:lpstr>Отч о финансовом положении</vt:lpstr>
      <vt:lpstr>Отчет об изм в капитале</vt:lpstr>
      <vt:lpstr>Отч о движении денег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 Koshkarova</dc:creator>
  <cp:lastModifiedBy>Viktoriya Koshkarova</cp:lastModifiedBy>
  <cp:lastPrinted>2020-11-18T14:56:35Z</cp:lastPrinted>
  <dcterms:created xsi:type="dcterms:W3CDTF">2020-11-13T09:40:50Z</dcterms:created>
  <dcterms:modified xsi:type="dcterms:W3CDTF">2020-11-19T13:42:36Z</dcterms:modified>
</cp:coreProperties>
</file>