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0" yWindow="50" windowWidth="13920" windowHeight="11020" firstSheet="1" activeTab="3"/>
  </bookViews>
  <sheets>
    <sheet name="Отчет о приб. и уб." sheetId="8" r:id="rId1"/>
    <sheet name="Баланс " sheetId="10" r:id="rId2"/>
    <sheet name="Отчет о движ.ден." sheetId="9" r:id="rId3"/>
    <sheet name="Отчет об изм.в капитале" sheetId="4" r:id="rId4"/>
  </sheets>
  <calcPr calcId="145621" fullPrecision="0"/>
</workbook>
</file>

<file path=xl/calcChain.xml><?xml version="1.0" encoding="utf-8"?>
<calcChain xmlns="http://schemas.openxmlformats.org/spreadsheetml/2006/main">
  <c r="F18" i="4" l="1"/>
  <c r="D53" i="10"/>
  <c r="C12" i="4" l="1"/>
  <c r="D24" i="9"/>
  <c r="C24" i="9"/>
  <c r="D19" i="9"/>
  <c r="D14" i="9"/>
  <c r="D48" i="10"/>
  <c r="C48" i="10"/>
  <c r="D21" i="8"/>
  <c r="D10" i="8"/>
  <c r="D14" i="8" s="1"/>
  <c r="D16" i="8" s="1"/>
  <c r="D18" i="8" s="1"/>
  <c r="C10" i="8"/>
  <c r="C14" i="8" s="1"/>
  <c r="C16" i="8" s="1"/>
  <c r="C18" i="8" s="1"/>
  <c r="C21" i="8"/>
  <c r="F11" i="4"/>
  <c r="D38" i="10"/>
  <c r="F17" i="4"/>
  <c r="E16" i="4"/>
  <c r="D16" i="4"/>
  <c r="F15" i="4"/>
  <c r="E10" i="4"/>
  <c r="E12" i="4" s="1"/>
  <c r="E19" i="4" s="1"/>
  <c r="D10" i="4"/>
  <c r="C19" i="9"/>
  <c r="D32" i="10"/>
  <c r="F8" i="4"/>
  <c r="F9" i="4"/>
  <c r="D14" i="10"/>
  <c r="C14" i="10"/>
  <c r="F13" i="4"/>
  <c r="F14" i="4"/>
  <c r="F20" i="4"/>
  <c r="F21" i="4"/>
  <c r="C14" i="9"/>
  <c r="C32" i="10"/>
  <c r="C21" i="10"/>
  <c r="D21" i="10"/>
  <c r="C19" i="4" l="1"/>
  <c r="C22" i="4" s="1"/>
  <c r="D12" i="4"/>
  <c r="D19" i="4" s="1"/>
  <c r="D22" i="4" s="1"/>
  <c r="B12" i="4"/>
  <c r="F16" i="4"/>
  <c r="D49" i="10"/>
  <c r="D51" i="10"/>
  <c r="D23" i="10"/>
  <c r="E22" i="4"/>
  <c r="F10" i="4"/>
  <c r="D25" i="9"/>
  <c r="D28" i="9" s="1"/>
  <c r="C25" i="9"/>
  <c r="C28" i="9" s="1"/>
  <c r="C23" i="10"/>
  <c r="D23" i="8"/>
  <c r="D22" i="8"/>
  <c r="C22" i="8"/>
  <c r="C23" i="8"/>
  <c r="C38" i="10"/>
  <c r="C49" i="10"/>
  <c r="C53" i="10" s="1"/>
  <c r="B19" i="4" l="1"/>
  <c r="B22" i="4" s="1"/>
  <c r="F12" i="4"/>
  <c r="C51" i="10"/>
  <c r="F19" i="4" l="1"/>
  <c r="F22" i="4" s="1"/>
</calcChain>
</file>

<file path=xl/sharedStrings.xml><?xml version="1.0" encoding="utf-8"?>
<sst xmlns="http://schemas.openxmlformats.org/spreadsheetml/2006/main" count="131" uniqueCount="100">
  <si>
    <t>(все суммы предоставлены в тысячах казахстанских тенге)</t>
  </si>
  <si>
    <t>АКТИВЫ</t>
  </si>
  <si>
    <t>Итого краткосрочных активов</t>
  </si>
  <si>
    <t>Основные средства</t>
  </si>
  <si>
    <t>Нематериальные активы</t>
  </si>
  <si>
    <t>Итого долгосрочных активов</t>
  </si>
  <si>
    <t>ОБЯЗАТЕЛЬСТВА И КАПИТАЛ</t>
  </si>
  <si>
    <t xml:space="preserve">Краткосрочные обязательства </t>
  </si>
  <si>
    <t>Займы и кредиты</t>
  </si>
  <si>
    <t>Итого краткосрочных обязательств</t>
  </si>
  <si>
    <r>
      <t>Долгосрочные обязательства</t>
    </r>
    <r>
      <rPr>
        <sz val="10"/>
        <rFont val="Times New Roman"/>
        <family val="1"/>
        <charset val="204"/>
      </rPr>
      <t xml:space="preserve"> </t>
    </r>
  </si>
  <si>
    <t>Итого долгосрочных обязательств</t>
  </si>
  <si>
    <t xml:space="preserve">Капитал </t>
  </si>
  <si>
    <t>Резерв по переоценке основных средств</t>
  </si>
  <si>
    <t>Итого капитал</t>
  </si>
  <si>
    <t>Валовая прибыль</t>
  </si>
  <si>
    <t>Расходы на реализацию  продукции и оказание услуг</t>
  </si>
  <si>
    <t xml:space="preserve">Административные расходы </t>
  </si>
  <si>
    <t>Операционная прибыль (убыток)</t>
  </si>
  <si>
    <t>Расходы на финансирование</t>
  </si>
  <si>
    <t>Прибыль (убыток) до налогообложения</t>
  </si>
  <si>
    <t>Итого</t>
  </si>
  <si>
    <t>Главный бухгалтер АО "АЗИЯ АВТО"</t>
  </si>
  <si>
    <t>Прим</t>
  </si>
  <si>
    <t>Прим.</t>
  </si>
  <si>
    <t>Акционерный капитал</t>
  </si>
  <si>
    <t>Торговая и прочая дебиторская задолженность</t>
  </si>
  <si>
    <t>Дебиторская задолженность связанных сторон</t>
  </si>
  <si>
    <t>Торговая и прочая кредиторская задолженность</t>
  </si>
  <si>
    <t>Кредиторская задолженность связанных сторон</t>
  </si>
  <si>
    <t>Авансы полученные</t>
  </si>
  <si>
    <t>Нераспределенная прибыль (накопленный убыток)</t>
  </si>
  <si>
    <t>Совокупный доход (убыток) текущего года</t>
  </si>
  <si>
    <t>Прочий совокупный доход</t>
  </si>
  <si>
    <t>СОВОКУПНЫЙ ДОХОД (УБЫТОК) ЗА ПЕРИОД</t>
  </si>
  <si>
    <t>Внеоборотные активы</t>
  </si>
  <si>
    <t>Оборотные активы</t>
  </si>
  <si>
    <t>Провизии</t>
  </si>
  <si>
    <t>Итого обязательств</t>
  </si>
  <si>
    <t>Денежные средства</t>
  </si>
  <si>
    <t>Авансы выданные и прочие текущие активы</t>
  </si>
  <si>
    <t>Запасы</t>
  </si>
  <si>
    <t>Доходы</t>
  </si>
  <si>
    <t>Себестоимость реализации</t>
  </si>
  <si>
    <t>Прочие доходы и расходы</t>
  </si>
  <si>
    <t>Прибыль на акцию базовая и разводненная (в тенге)</t>
  </si>
  <si>
    <t xml:space="preserve">(все суммы предоставлены в тысячах казахстанских тенге) </t>
  </si>
  <si>
    <t>Наименование показателей</t>
  </si>
  <si>
    <t>Операционная деятельность</t>
  </si>
  <si>
    <t>Поступления от покупателей</t>
  </si>
  <si>
    <t>Платежи поставщикам за товары и услуги</t>
  </si>
  <si>
    <t>Авансы выданные</t>
  </si>
  <si>
    <t>Выплаты по заработной плате</t>
  </si>
  <si>
    <t>Проценты уплаченные</t>
  </si>
  <si>
    <t>Подоходный налог уплаченный</t>
  </si>
  <si>
    <t>Платежи по прочим налогам</t>
  </si>
  <si>
    <t>Чистые денежные потоки, полученные (использованные) в операционной деятельности</t>
  </si>
  <si>
    <t>Инвестиционная деятельность</t>
  </si>
  <si>
    <t>Реализация основных средств</t>
  </si>
  <si>
    <t>Приобретение основных средств</t>
  </si>
  <si>
    <t>Чистые денежные потоки, полученные (использованные) в инвестиционной деятельности</t>
  </si>
  <si>
    <t>Финансовая деятельность</t>
  </si>
  <si>
    <t>Получение заемных средств</t>
  </si>
  <si>
    <t>Возврат заемных средств</t>
  </si>
  <si>
    <t>Чистые денежные потоки, полученные (использованные) в финансовой деятельности</t>
  </si>
  <si>
    <t>Чистое увеличение (уменьшение) денежных средств</t>
  </si>
  <si>
    <t>Денежные средства на начало отчетного периода</t>
  </si>
  <si>
    <t>Денежные средства на конец отчетного периода</t>
  </si>
  <si>
    <t>Широкова Т.А.</t>
  </si>
  <si>
    <t>Расходы по корпоративному подоходному налогу</t>
  </si>
  <si>
    <t>Задолженность по вознаграждениям работникам</t>
  </si>
  <si>
    <t>Сагымбаев Е.Е.</t>
  </si>
  <si>
    <t>Курсовая разница от пересчета в валюту отчетности</t>
  </si>
  <si>
    <t>Чистая курсовая разница</t>
  </si>
  <si>
    <t xml:space="preserve">Чистая прибыль </t>
  </si>
  <si>
    <t>Итого прочий совокупный доход</t>
  </si>
  <si>
    <t>КОНСОЛИДИРОВАННЫЙ ОТЧЕТ О СОВОКУПНОМ ДОХОДЕ</t>
  </si>
  <si>
    <t>КОНСОЛИДИРОВАННЫЙ ОТЧЕТ О ФИНАНСОВОМ ПОЛОЖЕНИИ</t>
  </si>
  <si>
    <t>КОНСОЛИДИРОВАННЫЙ ОТЧЕТ ОБ ИЗМЕНЕНИЯХ В КАПИТАЛЕ</t>
  </si>
  <si>
    <t>КОНСОЛИДИРОВАННЫЙ ОТЧЕТ О ДВИЖЕНИИ ДЕНЕЖНЫХ СРЕДСТВ (прямой метод)</t>
  </si>
  <si>
    <t>Резерв по пересчету валюты отчетности</t>
  </si>
  <si>
    <t xml:space="preserve">ВСЕГО КАПИТАЛ И ОБЯЗАТЕЛЬСТВА </t>
  </si>
  <si>
    <t>ВСЕГО АКТИВОВ</t>
  </si>
  <si>
    <t>Балансовая стоимость одной простой акции (тенге)</t>
  </si>
  <si>
    <t>Прочие долгосрочные активы</t>
  </si>
  <si>
    <t>Нераспределенный доход (убыток)</t>
  </si>
  <si>
    <t>Приобретение нематериальных активов</t>
  </si>
  <si>
    <t>Итого совокупный доход</t>
  </si>
  <si>
    <t>Влияние подоходного налога</t>
  </si>
  <si>
    <t>Амортизация резерва переоценки</t>
  </si>
  <si>
    <t>Отложенные налоговые обязательства</t>
  </si>
  <si>
    <t>Выплачено дивидендов</t>
  </si>
  <si>
    <t>Выплата дивидендов</t>
  </si>
  <si>
    <t>Генеральный директор АО "АЗИЯ АВТО"</t>
  </si>
  <si>
    <t>Консолидированная финансовая отчетность АО "АЗИЯ АВТО" за 1 квартал 2020 года</t>
  </si>
  <si>
    <t>Подоходный налог к выплате</t>
  </si>
  <si>
    <t>Сальдо на 1 января 2019 года</t>
  </si>
  <si>
    <t>Сальдо на 31 марта 2019 года</t>
  </si>
  <si>
    <t>Сальдо на 31 декабря 2019 года</t>
  </si>
  <si>
    <t>Сальдо на 31 марта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</si>
</sst>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]\ #,##0_);\([$-2]\ #,##0\)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53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sz val="10"/>
      <name val="Arial CYR"/>
    </font>
    <font>
      <b/>
      <sz val="10"/>
      <color indexed="8"/>
      <name val="Times New Roman"/>
      <family val="1"/>
      <charset val="204"/>
    </font>
    <font>
      <sz val="8"/>
      <name val="Arial Cyr"/>
      <charset val="204"/>
    </font>
    <font>
      <b/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 inden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wrapText="1" inden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11" fillId="0" borderId="3" xfId="0" applyFont="1" applyBorder="1" applyAlignment="1"/>
    <xf numFmtId="3" fontId="2" fillId="0" borderId="0" xfId="0" applyNumberFormat="1" applyFont="1"/>
    <xf numFmtId="0" fontId="2" fillId="0" borderId="0" xfId="0" applyFont="1" applyBorder="1"/>
    <xf numFmtId="0" fontId="12" fillId="0" borderId="0" xfId="0" applyFont="1"/>
    <xf numFmtId="0" fontId="13" fillId="0" borderId="0" xfId="0" applyFont="1"/>
    <xf numFmtId="0" fontId="0" fillId="0" borderId="0" xfId="0" applyAlignment="1">
      <alignment horizontal="left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6" fillId="0" borderId="0" xfId="0" applyNumberFormat="1" applyFont="1" applyAlignment="1">
      <alignment horizontal="right" vertical="top" wrapText="1"/>
    </xf>
    <xf numFmtId="164" fontId="6" fillId="0" borderId="0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wrapText="1"/>
    </xf>
    <xf numFmtId="164" fontId="6" fillId="0" borderId="0" xfId="0" applyNumberFormat="1" applyFont="1" applyAlignment="1">
      <alignment wrapText="1"/>
    </xf>
    <xf numFmtId="164" fontId="6" fillId="0" borderId="2" xfId="0" applyNumberFormat="1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/>
    <xf numFmtId="0" fontId="0" fillId="0" borderId="3" xfId="0" applyBorder="1"/>
    <xf numFmtId="0" fontId="8" fillId="0" borderId="0" xfId="0" applyFont="1" applyBorder="1"/>
    <xf numFmtId="0" fontId="3" fillId="0" borderId="0" xfId="0" applyFont="1" applyBorder="1" applyAlignment="1">
      <alignment horizontal="center" wrapText="1"/>
    </xf>
    <xf numFmtId="164" fontId="5" fillId="0" borderId="0" xfId="0" applyNumberFormat="1" applyFont="1" applyFill="1" applyAlignment="1">
      <alignment horizontal="right" wrapText="1"/>
    </xf>
    <xf numFmtId="164" fontId="5" fillId="0" borderId="0" xfId="0" applyNumberFormat="1" applyFont="1" applyFill="1" applyAlignment="1">
      <alignment wrapText="1"/>
    </xf>
    <xf numFmtId="164" fontId="6" fillId="0" borderId="2" xfId="0" applyNumberFormat="1" applyFont="1" applyFill="1" applyBorder="1" applyAlignment="1">
      <alignment wrapText="1"/>
    </xf>
    <xf numFmtId="0" fontId="2" fillId="0" borderId="0" xfId="0" applyFont="1" applyFill="1" applyAlignment="1"/>
    <xf numFmtId="0" fontId="0" fillId="0" borderId="0" xfId="0" applyFill="1"/>
    <xf numFmtId="0" fontId="0" fillId="0" borderId="3" xfId="0" applyFill="1" applyBorder="1"/>
    <xf numFmtId="14" fontId="3" fillId="0" borderId="0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wrapText="1"/>
    </xf>
    <xf numFmtId="0" fontId="12" fillId="0" borderId="0" xfId="0" applyFont="1" applyFill="1"/>
    <xf numFmtId="0" fontId="13" fillId="0" borderId="0" xfId="0" applyFont="1" applyFill="1"/>
    <xf numFmtId="3" fontId="0" fillId="0" borderId="0" xfId="0" applyNumberFormat="1" applyFill="1"/>
    <xf numFmtId="3" fontId="0" fillId="0" borderId="3" xfId="0" applyNumberFormat="1" applyFill="1" applyBorder="1"/>
    <xf numFmtId="14" fontId="3" fillId="0" borderId="0" xfId="0" applyNumberFormat="1" applyFont="1" applyFill="1" applyAlignment="1">
      <alignment horizontal="right" vertical="top" wrapText="1"/>
    </xf>
    <xf numFmtId="3" fontId="2" fillId="0" borderId="0" xfId="0" applyNumberFormat="1" applyFont="1" applyFill="1" applyAlignment="1">
      <alignment horizontal="center" wrapText="1"/>
    </xf>
    <xf numFmtId="3" fontId="2" fillId="0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0" fontId="2" fillId="0" borderId="0" xfId="0" applyFont="1" applyFill="1"/>
    <xf numFmtId="164" fontId="3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Alignment="1">
      <alignment horizontal="right" vertical="top" wrapText="1"/>
    </xf>
    <xf numFmtId="164" fontId="6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left" vertical="center" wrapText="1"/>
    </xf>
    <xf numFmtId="0" fontId="11" fillId="0" borderId="3" xfId="0" applyFont="1" applyFill="1" applyBorder="1" applyAlignment="1"/>
    <xf numFmtId="164" fontId="6" fillId="0" borderId="0" xfId="0" applyNumberFormat="1" applyFont="1" applyBorder="1" applyAlignment="1">
      <alignment wrapText="1"/>
    </xf>
    <xf numFmtId="0" fontId="9" fillId="0" borderId="0" xfId="0" applyFont="1" applyBorder="1"/>
    <xf numFmtId="3" fontId="3" fillId="0" borderId="0" xfId="0" applyNumberFormat="1" applyFont="1" applyBorder="1" applyAlignment="1"/>
    <xf numFmtId="164" fontId="2" fillId="0" borderId="0" xfId="0" applyNumberFormat="1" applyFont="1" applyAlignment="1">
      <alignment horizontal="right" vertical="top" wrapText="1"/>
    </xf>
    <xf numFmtId="164" fontId="5" fillId="0" borderId="0" xfId="0" applyNumberFormat="1" applyFont="1" applyFill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0" fontId="1" fillId="0" borderId="0" xfId="0" applyFont="1"/>
    <xf numFmtId="0" fontId="0" fillId="0" borderId="0" xfId="0" applyBorder="1"/>
    <xf numFmtId="164" fontId="5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Fill="1" applyBorder="1"/>
    <xf numFmtId="0" fontId="3" fillId="0" borderId="3" xfId="0" applyFont="1" applyBorder="1" applyAlignment="1">
      <alignment horizontal="left"/>
    </xf>
    <xf numFmtId="0" fontId="0" fillId="0" borderId="3" xfId="0" applyBorder="1" applyAlignment="1"/>
    <xf numFmtId="3" fontId="0" fillId="0" borderId="3" xfId="0" applyNumberFormat="1" applyBorder="1" applyAlignment="1"/>
    <xf numFmtId="0" fontId="0" fillId="0" borderId="0" xfId="0" applyAlignment="1"/>
    <xf numFmtId="0" fontId="3" fillId="0" borderId="0" xfId="0" applyFont="1" applyAlignment="1"/>
    <xf numFmtId="3" fontId="0" fillId="0" borderId="0" xfId="0" applyNumberFormat="1" applyAlignment="1"/>
    <xf numFmtId="0" fontId="1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164" fontId="16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64" fontId="17" fillId="0" borderId="1" xfId="0" applyNumberFormat="1" applyFont="1" applyBorder="1" applyAlignment="1">
      <alignment horizontal="right" vertical="top" wrapText="1"/>
    </xf>
    <xf numFmtId="0" fontId="14" fillId="0" borderId="4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3" fontId="3" fillId="0" borderId="0" xfId="0" applyNumberFormat="1" applyFont="1"/>
    <xf numFmtId="14" fontId="9" fillId="0" borderId="1" xfId="0" applyNumberFormat="1" applyFont="1" applyBorder="1" applyAlignment="1">
      <alignment horizontal="center" vertical="top" wrapText="1"/>
    </xf>
    <xf numFmtId="3" fontId="2" fillId="0" borderId="0" xfId="0" applyNumberFormat="1" applyFont="1" applyBorder="1"/>
    <xf numFmtId="3" fontId="0" fillId="0" borderId="0" xfId="0" applyNumberFormat="1"/>
    <xf numFmtId="3" fontId="1" fillId="0" borderId="0" xfId="0" applyNumberFormat="1" applyFont="1"/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left" wrapText="1" indent="1"/>
    </xf>
    <xf numFmtId="164" fontId="16" fillId="0" borderId="0" xfId="0" applyNumberFormat="1" applyFont="1" applyFill="1" applyAlignment="1">
      <alignment horizontal="right" vertical="top" wrapText="1"/>
    </xf>
    <xf numFmtId="164" fontId="17" fillId="0" borderId="1" xfId="0" applyNumberFormat="1" applyFont="1" applyFill="1" applyBorder="1" applyAlignment="1">
      <alignment horizontal="right" vertical="top" wrapText="1"/>
    </xf>
    <xf numFmtId="0" fontId="14" fillId="0" borderId="4" xfId="0" applyFont="1" applyFill="1" applyBorder="1" applyAlignment="1">
      <alignment vertical="top" wrapText="1"/>
    </xf>
    <xf numFmtId="0" fontId="14" fillId="0" borderId="4" xfId="0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vertical="center" wrapText="1"/>
    </xf>
    <xf numFmtId="0" fontId="18" fillId="0" borderId="0" xfId="0" applyFont="1"/>
    <xf numFmtId="0" fontId="3" fillId="0" borderId="5" xfId="0" applyFont="1" applyBorder="1" applyAlignment="1">
      <alignment vertical="top" wrapText="1"/>
    </xf>
    <xf numFmtId="0" fontId="3" fillId="0" borderId="5" xfId="0" applyFont="1" applyBorder="1" applyAlignment="1">
      <alignment horizontal="left" wrapText="1" indent="1"/>
    </xf>
    <xf numFmtId="164" fontId="6" fillId="0" borderId="5" xfId="0" applyNumberFormat="1" applyFont="1" applyFill="1" applyBorder="1" applyAlignment="1">
      <alignment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left" wrapText="1" indent="1"/>
    </xf>
    <xf numFmtId="164" fontId="6" fillId="0" borderId="6" xfId="0" applyNumberFormat="1" applyFont="1" applyFill="1" applyBorder="1" applyAlignment="1">
      <alignment wrapText="1"/>
    </xf>
    <xf numFmtId="0" fontId="2" fillId="0" borderId="0" xfId="0" applyFont="1" applyFill="1" applyBorder="1"/>
    <xf numFmtId="164" fontId="3" fillId="0" borderId="0" xfId="0" applyNumberFormat="1" applyFont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workbookViewId="0">
      <selection activeCell="D27" sqref="D27"/>
    </sheetView>
  </sheetViews>
  <sheetFormatPr defaultRowHeight="12.5" x14ac:dyDescent="0.25"/>
  <cols>
    <col min="1" max="1" width="50.26953125" customWidth="1"/>
    <col min="2" max="2" width="5.81640625" bestFit="1" customWidth="1"/>
    <col min="3" max="3" width="16.7265625" style="43" customWidth="1"/>
    <col min="4" max="4" width="13.7265625" customWidth="1"/>
  </cols>
  <sheetData>
    <row r="1" spans="1:5" s="2" customFormat="1" ht="13" x14ac:dyDescent="0.3">
      <c r="A1" s="20" t="s">
        <v>94</v>
      </c>
      <c r="B1" s="20"/>
      <c r="C1" s="64"/>
      <c r="D1" s="20"/>
      <c r="E1" s="22"/>
    </row>
    <row r="2" spans="1:5" s="2" customFormat="1" ht="13" x14ac:dyDescent="0.3">
      <c r="C2" s="42"/>
      <c r="D2" s="21"/>
    </row>
    <row r="3" spans="1:5" ht="13" x14ac:dyDescent="0.3">
      <c r="A3" s="1" t="s">
        <v>76</v>
      </c>
    </row>
    <row r="4" spans="1:5" ht="13" x14ac:dyDescent="0.3">
      <c r="A4" s="35" t="s">
        <v>0</v>
      </c>
      <c r="B4" s="36"/>
      <c r="C4" s="44"/>
      <c r="D4" s="36"/>
    </row>
    <row r="5" spans="1:5" ht="13" x14ac:dyDescent="0.3">
      <c r="A5" s="2"/>
    </row>
    <row r="6" spans="1:5" ht="13" x14ac:dyDescent="0.3">
      <c r="A6" s="2"/>
    </row>
    <row r="7" spans="1:5" ht="26" x14ac:dyDescent="0.3">
      <c r="A7" s="37"/>
      <c r="B7" s="38" t="s">
        <v>24</v>
      </c>
      <c r="C7" s="45">
        <v>43921</v>
      </c>
      <c r="D7" s="45">
        <v>43555</v>
      </c>
    </row>
    <row r="8" spans="1:5" ht="13" x14ac:dyDescent="0.3">
      <c r="A8" s="19" t="s">
        <v>42</v>
      </c>
      <c r="B8" s="9"/>
      <c r="C8" s="40">
        <v>32029806</v>
      </c>
      <c r="D8" s="40">
        <v>22757402</v>
      </c>
    </row>
    <row r="9" spans="1:5" ht="13" x14ac:dyDescent="0.3">
      <c r="A9" s="19" t="s">
        <v>43</v>
      </c>
      <c r="B9" s="9"/>
      <c r="C9" s="40">
        <v>-25705788</v>
      </c>
      <c r="D9" s="40">
        <v>-16919550</v>
      </c>
    </row>
    <row r="10" spans="1:5" ht="13.5" thickBot="1" x14ac:dyDescent="0.35">
      <c r="A10" s="15" t="s">
        <v>15</v>
      </c>
      <c r="B10" s="12"/>
      <c r="C10" s="46">
        <f>SUM(C8:C9)</f>
        <v>6324018</v>
      </c>
      <c r="D10" s="46">
        <f>SUM(D8:D9)</f>
        <v>5837852</v>
      </c>
    </row>
    <row r="11" spans="1:5" ht="13" x14ac:dyDescent="0.3">
      <c r="A11" s="19" t="s">
        <v>16</v>
      </c>
      <c r="B11" s="9"/>
      <c r="C11" s="40">
        <v>-3069109</v>
      </c>
      <c r="D11" s="40">
        <v>-2337759</v>
      </c>
    </row>
    <row r="12" spans="1:5" ht="13" x14ac:dyDescent="0.3">
      <c r="A12" s="8" t="s">
        <v>17</v>
      </c>
      <c r="B12" s="9"/>
      <c r="C12" s="40">
        <v>-1142768</v>
      </c>
      <c r="D12" s="40">
        <v>-654770</v>
      </c>
    </row>
    <row r="13" spans="1:5" ht="13" x14ac:dyDescent="0.3">
      <c r="A13" s="8" t="s">
        <v>44</v>
      </c>
      <c r="B13" s="9"/>
      <c r="C13" s="40">
        <v>-776701</v>
      </c>
      <c r="D13" s="40">
        <v>-191303</v>
      </c>
    </row>
    <row r="14" spans="1:5" ht="13" x14ac:dyDescent="0.3">
      <c r="A14" s="3" t="s">
        <v>18</v>
      </c>
      <c r="B14" s="9"/>
      <c r="C14" s="32">
        <f>C10+C11+C12+C13</f>
        <v>1335440</v>
      </c>
      <c r="D14" s="32">
        <f>D10+D11+D12+D13</f>
        <v>2654020</v>
      </c>
    </row>
    <row r="15" spans="1:5" ht="13" x14ac:dyDescent="0.3">
      <c r="A15" s="8" t="s">
        <v>19</v>
      </c>
      <c r="B15" s="9"/>
      <c r="C15" s="40">
        <v>-1943879</v>
      </c>
      <c r="D15" s="40">
        <v>-1982433</v>
      </c>
    </row>
    <row r="16" spans="1:5" ht="13.5" thickBot="1" x14ac:dyDescent="0.35">
      <c r="A16" s="15" t="s">
        <v>20</v>
      </c>
      <c r="B16" s="12"/>
      <c r="C16" s="31">
        <f>C14+C15</f>
        <v>-608439</v>
      </c>
      <c r="D16" s="31">
        <f>D14+D15</f>
        <v>671587</v>
      </c>
    </row>
    <row r="17" spans="1:5" ht="13" x14ac:dyDescent="0.3">
      <c r="A17" s="5" t="s">
        <v>69</v>
      </c>
      <c r="B17" s="9"/>
      <c r="C17" s="40">
        <v>-64</v>
      </c>
      <c r="D17" s="40">
        <v>-134317</v>
      </c>
    </row>
    <row r="18" spans="1:5" ht="13.5" thickBot="1" x14ac:dyDescent="0.35">
      <c r="A18" s="16" t="s">
        <v>74</v>
      </c>
      <c r="B18" s="17"/>
      <c r="C18" s="41">
        <f>C16+C17</f>
        <v>-608503</v>
      </c>
      <c r="D18" s="41">
        <f>D16+D17</f>
        <v>537270</v>
      </c>
      <c r="E18" s="73"/>
    </row>
    <row r="19" spans="1:5" s="108" customFormat="1" ht="13.5" thickTop="1" x14ac:dyDescent="0.3">
      <c r="A19" s="112" t="s">
        <v>33</v>
      </c>
      <c r="B19" s="113"/>
      <c r="C19" s="114"/>
      <c r="D19" s="114"/>
      <c r="E19" s="75"/>
    </row>
    <row r="20" spans="1:5" s="72" customFormat="1" ht="13.5" thickBot="1" x14ac:dyDescent="0.35">
      <c r="A20" s="26" t="s">
        <v>72</v>
      </c>
      <c r="B20" s="102"/>
      <c r="C20" s="74">
        <v>-196</v>
      </c>
      <c r="D20" s="74">
        <v>1165</v>
      </c>
      <c r="E20" s="74"/>
    </row>
    <row r="21" spans="1:5" s="108" customFormat="1" ht="13.5" thickBot="1" x14ac:dyDescent="0.35">
      <c r="A21" s="109" t="s">
        <v>75</v>
      </c>
      <c r="B21" s="110"/>
      <c r="C21" s="111">
        <f>SUM(C20:C20)</f>
        <v>-196</v>
      </c>
      <c r="D21" s="111">
        <f>SUM(D20:D20)</f>
        <v>1165</v>
      </c>
      <c r="E21" s="75"/>
    </row>
    <row r="22" spans="1:5" ht="13.5" thickBot="1" x14ac:dyDescent="0.35">
      <c r="A22" s="16" t="s">
        <v>34</v>
      </c>
      <c r="B22" s="17"/>
      <c r="C22" s="41">
        <f>C18+C21</f>
        <v>-608699</v>
      </c>
      <c r="D22" s="41">
        <f>D18+D21</f>
        <v>538435</v>
      </c>
      <c r="E22" s="75"/>
    </row>
    <row r="23" spans="1:5" ht="14" thickTop="1" thickBot="1" x14ac:dyDescent="0.35">
      <c r="A23" s="33" t="s">
        <v>45</v>
      </c>
      <c r="B23" s="33"/>
      <c r="C23" s="33">
        <f>C18/100</f>
        <v>-6085</v>
      </c>
      <c r="D23" s="33">
        <f>D18/100</f>
        <v>5373</v>
      </c>
      <c r="E23" s="73"/>
    </row>
    <row r="24" spans="1:5" ht="13.5" thickTop="1" x14ac:dyDescent="0.3">
      <c r="A24" s="66"/>
      <c r="C24" s="67"/>
      <c r="D24" s="65"/>
    </row>
    <row r="25" spans="1:5" ht="28.5" customHeight="1" x14ac:dyDescent="0.25">
      <c r="A25" s="120"/>
      <c r="B25" s="120"/>
      <c r="C25" s="120"/>
      <c r="D25" s="120"/>
    </row>
    <row r="26" spans="1:5" ht="14" x14ac:dyDescent="0.3">
      <c r="A26" s="24"/>
    </row>
    <row r="28" spans="1:5" ht="14" x14ac:dyDescent="0.3">
      <c r="A28" s="23" t="s">
        <v>93</v>
      </c>
      <c r="B28" s="23"/>
      <c r="C28" s="47"/>
      <c r="D28" s="23" t="s">
        <v>71</v>
      </c>
    </row>
    <row r="29" spans="1:5" ht="14" x14ac:dyDescent="0.3">
      <c r="A29" s="23"/>
      <c r="B29" s="23"/>
      <c r="C29" s="47"/>
      <c r="D29" s="23"/>
    </row>
    <row r="30" spans="1:5" ht="14" x14ac:dyDescent="0.3">
      <c r="A30" s="24"/>
      <c r="B30" s="24"/>
      <c r="C30" s="48"/>
      <c r="D30" s="24"/>
    </row>
    <row r="31" spans="1:5" ht="14" x14ac:dyDescent="0.3">
      <c r="A31" s="23" t="s">
        <v>22</v>
      </c>
      <c r="B31" s="23"/>
      <c r="C31" s="47"/>
      <c r="D31" s="23" t="s">
        <v>68</v>
      </c>
    </row>
    <row r="57" spans="1:1" x14ac:dyDescent="0.25">
      <c r="A57" s="25"/>
    </row>
  </sheetData>
  <mergeCells count="1">
    <mergeCell ref="A25:D25"/>
  </mergeCells>
  <phoneticPr fontId="0" type="noConversion"/>
  <pageMargins left="0.98425196850393704" right="0.16" top="0.55118110236220474" bottom="0.98425196850393704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16" workbookViewId="0">
      <selection activeCell="D53" sqref="D53"/>
    </sheetView>
  </sheetViews>
  <sheetFormatPr defaultRowHeight="12.5" x14ac:dyDescent="0.25"/>
  <cols>
    <col min="1" max="1" width="45.54296875" customWidth="1"/>
    <col min="2" max="2" width="6.54296875" customWidth="1"/>
    <col min="3" max="4" width="14.1796875" style="49" customWidth="1"/>
    <col min="5" max="5" width="9.7265625" style="98" customWidth="1"/>
  </cols>
  <sheetData>
    <row r="1" spans="1:5" s="2" customFormat="1" ht="13" x14ac:dyDescent="0.3">
      <c r="A1" s="20" t="s">
        <v>94</v>
      </c>
      <c r="B1" s="20"/>
      <c r="C1" s="64"/>
      <c r="D1" s="64"/>
      <c r="E1" s="97"/>
    </row>
    <row r="2" spans="1:5" s="2" customFormat="1" ht="13" x14ac:dyDescent="0.3">
      <c r="C2" s="42"/>
      <c r="D2" s="42"/>
      <c r="E2" s="21"/>
    </row>
    <row r="3" spans="1:5" ht="13" x14ac:dyDescent="0.3">
      <c r="A3" s="1" t="s">
        <v>77</v>
      </c>
    </row>
    <row r="4" spans="1:5" ht="13" x14ac:dyDescent="0.3">
      <c r="A4" s="35" t="s">
        <v>0</v>
      </c>
      <c r="B4" s="36"/>
      <c r="C4" s="50"/>
      <c r="D4" s="50"/>
    </row>
    <row r="5" spans="1:5" ht="13" x14ac:dyDescent="0.3">
      <c r="A5" s="2"/>
    </row>
    <row r="6" spans="1:5" ht="13" x14ac:dyDescent="0.25">
      <c r="A6" s="3"/>
      <c r="B6" s="4" t="s">
        <v>23</v>
      </c>
      <c r="C6" s="51">
        <v>43921</v>
      </c>
      <c r="D6" s="51">
        <v>43830</v>
      </c>
    </row>
    <row r="7" spans="1:5" ht="13" x14ac:dyDescent="0.3">
      <c r="A7" s="5" t="s">
        <v>1</v>
      </c>
      <c r="B7" s="6"/>
      <c r="C7" s="52"/>
      <c r="D7" s="52"/>
    </row>
    <row r="8" spans="1:5" ht="13" x14ac:dyDescent="0.3">
      <c r="A8" s="5" t="s">
        <v>35</v>
      </c>
      <c r="B8" s="6"/>
      <c r="C8" s="55"/>
      <c r="D8" s="55"/>
    </row>
    <row r="9" spans="1:5" ht="13" x14ac:dyDescent="0.3">
      <c r="A9" s="8"/>
      <c r="B9" s="13"/>
      <c r="C9" s="56"/>
      <c r="D9" s="56"/>
    </row>
    <row r="10" spans="1:5" ht="13" x14ac:dyDescent="0.3">
      <c r="A10" s="8" t="s">
        <v>3</v>
      </c>
      <c r="B10" s="9"/>
      <c r="C10" s="39">
        <v>5397647</v>
      </c>
      <c r="D10" s="39">
        <v>5497985</v>
      </c>
    </row>
    <row r="11" spans="1:5" ht="13" x14ac:dyDescent="0.3">
      <c r="A11" s="8" t="s">
        <v>4</v>
      </c>
      <c r="B11" s="4"/>
      <c r="C11" s="39">
        <v>20726</v>
      </c>
      <c r="D11" s="39">
        <v>20536</v>
      </c>
    </row>
    <row r="12" spans="1:5" ht="13" x14ac:dyDescent="0.3">
      <c r="A12" s="8" t="s">
        <v>84</v>
      </c>
      <c r="B12" s="4"/>
      <c r="C12" s="39">
        <v>78833</v>
      </c>
      <c r="D12" s="39">
        <v>78833</v>
      </c>
    </row>
    <row r="13" spans="1:5" ht="13" x14ac:dyDescent="0.3">
      <c r="A13" s="8" t="s">
        <v>27</v>
      </c>
      <c r="B13" s="4"/>
      <c r="C13" s="39">
        <v>25000000</v>
      </c>
      <c r="D13" s="39">
        <v>25000000</v>
      </c>
    </row>
    <row r="14" spans="1:5" ht="13.5" thickBot="1" x14ac:dyDescent="0.35">
      <c r="A14" s="10" t="s">
        <v>5</v>
      </c>
      <c r="B14" s="14"/>
      <c r="C14" s="54">
        <f>SUM(C10:C13)</f>
        <v>30497206</v>
      </c>
      <c r="D14" s="54">
        <f>SUM(D10:D13)</f>
        <v>30597354</v>
      </c>
    </row>
    <row r="15" spans="1:5" ht="13" x14ac:dyDescent="0.3">
      <c r="A15" s="5" t="s">
        <v>36</v>
      </c>
      <c r="B15" s="7"/>
      <c r="C15" s="53"/>
      <c r="D15" s="53"/>
    </row>
    <row r="16" spans="1:5" ht="13" x14ac:dyDescent="0.3">
      <c r="A16" s="8" t="s">
        <v>39</v>
      </c>
      <c r="B16" s="9"/>
      <c r="C16" s="39">
        <v>685078</v>
      </c>
      <c r="D16" s="39">
        <v>3629737</v>
      </c>
    </row>
    <row r="17" spans="1:4" ht="13" x14ac:dyDescent="0.3">
      <c r="A17" s="8" t="s">
        <v>26</v>
      </c>
      <c r="B17" s="9"/>
      <c r="C17" s="39">
        <v>1152682</v>
      </c>
      <c r="D17" s="39">
        <v>1699560</v>
      </c>
    </row>
    <row r="18" spans="1:4" ht="13" x14ac:dyDescent="0.3">
      <c r="A18" s="8" t="s">
        <v>27</v>
      </c>
      <c r="B18" s="9"/>
      <c r="C18" s="39">
        <v>11891416</v>
      </c>
      <c r="D18" s="39">
        <v>10376846</v>
      </c>
    </row>
    <row r="19" spans="1:4" ht="13" x14ac:dyDescent="0.3">
      <c r="A19" s="8" t="s">
        <v>40</v>
      </c>
      <c r="B19" s="9"/>
      <c r="C19" s="39">
        <v>3286183</v>
      </c>
      <c r="D19" s="39">
        <v>3295279</v>
      </c>
    </row>
    <row r="20" spans="1:4" ht="13" x14ac:dyDescent="0.3">
      <c r="A20" s="8" t="s">
        <v>41</v>
      </c>
      <c r="B20" s="9"/>
      <c r="C20" s="39">
        <v>22066649</v>
      </c>
      <c r="D20" s="39">
        <v>17582031</v>
      </c>
    </row>
    <row r="21" spans="1:4" ht="13.5" thickBot="1" x14ac:dyDescent="0.35">
      <c r="A21" s="10" t="s">
        <v>2</v>
      </c>
      <c r="B21" s="12"/>
      <c r="C21" s="54">
        <f>SUM(C16:C20)</f>
        <v>39082008</v>
      </c>
      <c r="D21" s="54">
        <f>SUM(D16:D20)</f>
        <v>36583453</v>
      </c>
    </row>
    <row r="22" spans="1:4" ht="13" x14ac:dyDescent="0.3">
      <c r="A22" s="8"/>
      <c r="B22" s="7"/>
      <c r="C22" s="57"/>
      <c r="D22" s="57"/>
    </row>
    <row r="23" spans="1:4" ht="13.5" thickBot="1" x14ac:dyDescent="0.35">
      <c r="A23" s="10" t="s">
        <v>82</v>
      </c>
      <c r="B23" s="12"/>
      <c r="C23" s="54">
        <f>C21+C14</f>
        <v>69579214</v>
      </c>
      <c r="D23" s="54">
        <f>D21+D14</f>
        <v>67180807</v>
      </c>
    </row>
    <row r="24" spans="1:4" ht="13" x14ac:dyDescent="0.3">
      <c r="A24" s="5"/>
      <c r="B24" s="9"/>
      <c r="C24" s="58"/>
      <c r="D24" s="58"/>
    </row>
    <row r="25" spans="1:4" ht="13" x14ac:dyDescent="0.3">
      <c r="A25" s="5" t="s">
        <v>6</v>
      </c>
      <c r="B25" s="9"/>
      <c r="C25" s="58"/>
      <c r="D25" s="58"/>
    </row>
    <row r="26" spans="1:4" ht="13" x14ac:dyDescent="0.3">
      <c r="A26" s="5"/>
      <c r="B26" s="9"/>
      <c r="C26" s="53"/>
      <c r="D26" s="53"/>
    </row>
    <row r="27" spans="1:4" ht="13" x14ac:dyDescent="0.3">
      <c r="A27" s="5" t="s">
        <v>12</v>
      </c>
      <c r="B27" s="9"/>
      <c r="C27" s="57"/>
      <c r="D27" s="57"/>
    </row>
    <row r="28" spans="1:4" ht="13" x14ac:dyDescent="0.3">
      <c r="A28" s="8" t="s">
        <v>25</v>
      </c>
      <c r="B28" s="9"/>
      <c r="C28" s="39">
        <v>1417846</v>
      </c>
      <c r="D28" s="39">
        <v>1417846</v>
      </c>
    </row>
    <row r="29" spans="1:4" ht="13" x14ac:dyDescent="0.3">
      <c r="A29" s="8" t="s">
        <v>13</v>
      </c>
      <c r="B29" s="9"/>
      <c r="C29" s="39">
        <v>1734212</v>
      </c>
      <c r="D29" s="39">
        <v>1734212</v>
      </c>
    </row>
    <row r="30" spans="1:4" ht="13" x14ac:dyDescent="0.3">
      <c r="A30" s="8" t="s">
        <v>80</v>
      </c>
      <c r="B30" s="9"/>
      <c r="C30" s="39">
        <v>2085</v>
      </c>
      <c r="D30" s="39">
        <v>2281</v>
      </c>
    </row>
    <row r="31" spans="1:4" ht="13" x14ac:dyDescent="0.3">
      <c r="A31" s="8" t="s">
        <v>31</v>
      </c>
      <c r="B31" s="9"/>
      <c r="C31" s="39">
        <v>2805887</v>
      </c>
      <c r="D31" s="39">
        <v>3414390</v>
      </c>
    </row>
    <row r="32" spans="1:4" ht="13.5" thickBot="1" x14ac:dyDescent="0.35">
      <c r="A32" s="10" t="s">
        <v>14</v>
      </c>
      <c r="B32" s="12"/>
      <c r="C32" s="54">
        <f>SUM(C28:C31)</f>
        <v>5960030</v>
      </c>
      <c r="D32" s="54">
        <f>SUM(D28:D31)</f>
        <v>6568729</v>
      </c>
    </row>
    <row r="33" spans="1:5" ht="13" x14ac:dyDescent="0.3">
      <c r="A33" s="27"/>
      <c r="B33" s="38"/>
      <c r="C33" s="76"/>
      <c r="D33" s="76"/>
    </row>
    <row r="34" spans="1:5" ht="13" x14ac:dyDescent="0.3">
      <c r="A34" s="5" t="s">
        <v>10</v>
      </c>
      <c r="B34" s="9"/>
      <c r="C34" s="57"/>
      <c r="D34" s="57"/>
    </row>
    <row r="35" spans="1:5" s="72" customFormat="1" ht="13" x14ac:dyDescent="0.3">
      <c r="A35" s="8" t="s">
        <v>37</v>
      </c>
      <c r="B35" s="6"/>
      <c r="C35" s="39">
        <v>81142</v>
      </c>
      <c r="D35" s="39">
        <v>81142</v>
      </c>
      <c r="E35" s="99"/>
    </row>
    <row r="36" spans="1:5" s="72" customFormat="1" ht="13" x14ac:dyDescent="0.3">
      <c r="A36" s="8" t="s">
        <v>70</v>
      </c>
      <c r="B36" s="6"/>
      <c r="C36" s="39">
        <v>854516</v>
      </c>
      <c r="D36" s="39">
        <v>854516</v>
      </c>
      <c r="E36" s="99"/>
    </row>
    <row r="37" spans="1:5" s="72" customFormat="1" ht="13" x14ac:dyDescent="0.3">
      <c r="A37" s="8" t="s">
        <v>90</v>
      </c>
      <c r="B37" s="6"/>
      <c r="C37" s="39"/>
      <c r="D37" s="39"/>
      <c r="E37" s="99"/>
    </row>
    <row r="38" spans="1:5" ht="13.5" thickBot="1" x14ac:dyDescent="0.35">
      <c r="A38" s="10" t="s">
        <v>11</v>
      </c>
      <c r="B38" s="12"/>
      <c r="C38" s="54">
        <f>SUM(C35:C37)</f>
        <v>935658</v>
      </c>
      <c r="D38" s="54">
        <f>SUM(D35:D37)</f>
        <v>935658</v>
      </c>
    </row>
    <row r="39" spans="1:5" ht="13" x14ac:dyDescent="0.3">
      <c r="A39" s="27"/>
      <c r="B39" s="38"/>
      <c r="C39" s="76"/>
      <c r="D39" s="76"/>
    </row>
    <row r="40" spans="1:5" ht="13" x14ac:dyDescent="0.3">
      <c r="A40" s="5" t="s">
        <v>7</v>
      </c>
      <c r="B40" s="9"/>
      <c r="C40" s="53"/>
      <c r="D40" s="53"/>
    </row>
    <row r="41" spans="1:5" ht="13" x14ac:dyDescent="0.3">
      <c r="A41" s="8" t="s">
        <v>8</v>
      </c>
      <c r="B41" s="9"/>
      <c r="C41" s="39">
        <v>49576950</v>
      </c>
      <c r="D41" s="39">
        <v>49956824</v>
      </c>
    </row>
    <row r="42" spans="1:5" ht="13" x14ac:dyDescent="0.3">
      <c r="A42" s="8" t="s">
        <v>28</v>
      </c>
      <c r="B42" s="9"/>
      <c r="C42" s="39">
        <v>8898767</v>
      </c>
      <c r="D42" s="39">
        <v>7266485</v>
      </c>
    </row>
    <row r="43" spans="1:5" ht="13" x14ac:dyDescent="0.3">
      <c r="A43" s="8" t="s">
        <v>29</v>
      </c>
      <c r="B43" s="9"/>
      <c r="C43" s="39">
        <v>558051</v>
      </c>
      <c r="D43" s="39">
        <v>558051</v>
      </c>
    </row>
    <row r="44" spans="1:5" ht="13" x14ac:dyDescent="0.3">
      <c r="A44" s="8" t="s">
        <v>70</v>
      </c>
      <c r="B44" s="9"/>
      <c r="C44" s="39">
        <v>84852</v>
      </c>
      <c r="D44" s="39">
        <v>84852</v>
      </c>
    </row>
    <row r="45" spans="1:5" ht="13" x14ac:dyDescent="0.3">
      <c r="A45" s="8" t="s">
        <v>95</v>
      </c>
      <c r="B45" s="9"/>
      <c r="C45" s="39">
        <v>151037</v>
      </c>
      <c r="D45" s="39">
        <v>451087</v>
      </c>
    </row>
    <row r="46" spans="1:5" ht="13" x14ac:dyDescent="0.3">
      <c r="A46" s="8" t="s">
        <v>30</v>
      </c>
      <c r="B46" s="9"/>
      <c r="C46" s="39">
        <v>1372872</v>
      </c>
      <c r="D46" s="39">
        <v>996145</v>
      </c>
    </row>
    <row r="47" spans="1:5" ht="13" x14ac:dyDescent="0.3">
      <c r="A47" s="8" t="s">
        <v>37</v>
      </c>
      <c r="B47" s="9"/>
      <c r="C47" s="39">
        <v>2040997</v>
      </c>
      <c r="D47" s="39">
        <v>362976</v>
      </c>
    </row>
    <row r="48" spans="1:5" ht="13.5" thickBot="1" x14ac:dyDescent="0.35">
      <c r="A48" s="10" t="s">
        <v>9</v>
      </c>
      <c r="B48" s="11"/>
      <c r="C48" s="54">
        <f>SUM(C41:C47)</f>
        <v>62683526</v>
      </c>
      <c r="D48" s="54">
        <f>SUM(D41:D47)</f>
        <v>59676420</v>
      </c>
    </row>
    <row r="49" spans="1:4" ht="13.5" thickBot="1" x14ac:dyDescent="0.35">
      <c r="A49" s="10" t="s">
        <v>38</v>
      </c>
      <c r="B49" s="11"/>
      <c r="C49" s="54">
        <f>C38+C48</f>
        <v>63619184</v>
      </c>
      <c r="D49" s="54">
        <f>D48+D38</f>
        <v>60612078</v>
      </c>
    </row>
    <row r="50" spans="1:4" ht="13" x14ac:dyDescent="0.3">
      <c r="A50" s="27"/>
      <c r="B50" s="77"/>
      <c r="C50" s="76"/>
      <c r="D50" s="76"/>
    </row>
    <row r="51" spans="1:4" ht="13.5" thickBot="1" x14ac:dyDescent="0.35">
      <c r="A51" s="10" t="s">
        <v>81</v>
      </c>
      <c r="B51" s="12"/>
      <c r="C51" s="54">
        <f>C32+C49</f>
        <v>69579214</v>
      </c>
      <c r="D51" s="54">
        <f>D48+D38+D32</f>
        <v>67180807</v>
      </c>
    </row>
    <row r="52" spans="1:4" ht="13" x14ac:dyDescent="0.3">
      <c r="A52" s="27"/>
      <c r="B52" s="38"/>
      <c r="C52" s="76"/>
      <c r="D52" s="76"/>
    </row>
    <row r="53" spans="1:4" ht="13.5" thickBot="1" x14ac:dyDescent="0.35">
      <c r="A53" s="10" t="s">
        <v>83</v>
      </c>
      <c r="B53" s="12"/>
      <c r="C53" s="54">
        <f>(C23-C11-C49)/100</f>
        <v>59393</v>
      </c>
      <c r="D53" s="54">
        <f>(D23-D11-D49)/100</f>
        <v>65482</v>
      </c>
    </row>
    <row r="54" spans="1:4" ht="13" x14ac:dyDescent="0.3">
      <c r="A54" s="27"/>
      <c r="B54" s="38"/>
      <c r="C54" s="76"/>
      <c r="D54" s="76"/>
    </row>
    <row r="55" spans="1:4" ht="13" x14ac:dyDescent="0.25">
      <c r="A55" s="100"/>
      <c r="B55" s="100"/>
      <c r="C55" s="107"/>
      <c r="D55" s="101"/>
    </row>
    <row r="56" spans="1:4" ht="14" x14ac:dyDescent="0.3">
      <c r="A56" s="23" t="s">
        <v>93</v>
      </c>
      <c r="B56" s="23"/>
      <c r="D56" s="47" t="s">
        <v>71</v>
      </c>
    </row>
    <row r="57" spans="1:4" ht="14" x14ac:dyDescent="0.3">
      <c r="A57" s="23"/>
      <c r="B57" s="23"/>
      <c r="D57" s="47"/>
    </row>
    <row r="58" spans="1:4" ht="14" x14ac:dyDescent="0.3">
      <c r="A58" s="24"/>
      <c r="B58" s="24"/>
      <c r="D58" s="48"/>
    </row>
    <row r="59" spans="1:4" ht="14" x14ac:dyDescent="0.3">
      <c r="A59" s="23" t="s">
        <v>22</v>
      </c>
      <c r="B59" s="23"/>
      <c r="D59" s="47" t="s">
        <v>68</v>
      </c>
    </row>
    <row r="62" spans="1:4" x14ac:dyDescent="0.25">
      <c r="A62" s="25"/>
    </row>
  </sheetData>
  <phoneticPr fontId="0" type="noConversion"/>
  <pageMargins left="0.98425196850393704" right="0.16" top="0.55118110236220474" bottom="0.64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>
      <selection activeCell="D28" sqref="D28"/>
    </sheetView>
  </sheetViews>
  <sheetFormatPr defaultColWidth="9.1796875" defaultRowHeight="12.5" x14ac:dyDescent="0.25"/>
  <cols>
    <col min="1" max="1" width="50.54296875" style="82" customWidth="1"/>
    <col min="2" max="2" width="6.453125" style="82" customWidth="1"/>
    <col min="3" max="3" width="14.1796875" style="84" customWidth="1"/>
    <col min="4" max="4" width="16.54296875" style="84" bestFit="1" customWidth="1"/>
    <col min="5" max="5" width="10.81640625" style="82" customWidth="1"/>
    <col min="6" max="16384" width="9.1796875" style="82"/>
  </cols>
  <sheetData>
    <row r="1" spans="1:6" s="2" customFormat="1" ht="13" x14ac:dyDescent="0.3">
      <c r="A1" s="20" t="s">
        <v>94</v>
      </c>
      <c r="B1" s="20"/>
      <c r="C1" s="20"/>
      <c r="D1" s="20"/>
      <c r="E1" s="22"/>
      <c r="F1" s="22"/>
    </row>
    <row r="2" spans="1:6" s="2" customFormat="1" ht="13" x14ac:dyDescent="0.3">
      <c r="C2" s="18"/>
      <c r="D2" s="21"/>
    </row>
    <row r="3" spans="1:6" ht="13" x14ac:dyDescent="0.3">
      <c r="A3" s="79" t="s">
        <v>79</v>
      </c>
      <c r="B3" s="80"/>
      <c r="C3" s="81"/>
      <c r="D3" s="81"/>
    </row>
    <row r="4" spans="1:6" ht="13" x14ac:dyDescent="0.3">
      <c r="A4" s="83" t="s">
        <v>46</v>
      </c>
    </row>
    <row r="5" spans="1:6" ht="14" thickBot="1" x14ac:dyDescent="0.3">
      <c r="A5" s="85" t="s">
        <v>47</v>
      </c>
      <c r="B5" s="86" t="s">
        <v>24</v>
      </c>
      <c r="C5" s="96">
        <v>43921</v>
      </c>
      <c r="D5" s="96">
        <v>43555</v>
      </c>
    </row>
    <row r="6" spans="1:6" ht="13.5" x14ac:dyDescent="0.25">
      <c r="A6" s="121" t="s">
        <v>48</v>
      </c>
      <c r="B6" s="121"/>
      <c r="C6" s="121"/>
      <c r="D6" s="121"/>
    </row>
    <row r="7" spans="1:6" ht="13" x14ac:dyDescent="0.25">
      <c r="A7" s="88" t="s">
        <v>49</v>
      </c>
      <c r="B7" s="88"/>
      <c r="C7" s="89">
        <v>31194903</v>
      </c>
      <c r="D7" s="89">
        <v>16898401</v>
      </c>
    </row>
    <row r="8" spans="1:6" ht="13" x14ac:dyDescent="0.25">
      <c r="A8" s="88" t="s">
        <v>50</v>
      </c>
      <c r="B8" s="90"/>
      <c r="C8" s="103">
        <v>-27760446</v>
      </c>
      <c r="D8" s="103">
        <v>-13037240</v>
      </c>
    </row>
    <row r="9" spans="1:6" ht="13" x14ac:dyDescent="0.25">
      <c r="A9" s="88" t="s">
        <v>51</v>
      </c>
      <c r="B9" s="90"/>
      <c r="C9" s="103">
        <v>-3201406</v>
      </c>
      <c r="D9" s="103">
        <v>-831530</v>
      </c>
    </row>
    <row r="10" spans="1:6" ht="13" x14ac:dyDescent="0.25">
      <c r="A10" s="88" t="s">
        <v>52</v>
      </c>
      <c r="B10" s="90"/>
      <c r="C10" s="103">
        <v>-335785</v>
      </c>
      <c r="D10" s="103">
        <v>-417680</v>
      </c>
    </row>
    <row r="11" spans="1:6" ht="13" x14ac:dyDescent="0.25">
      <c r="A11" s="88" t="s">
        <v>53</v>
      </c>
      <c r="B11" s="90"/>
      <c r="C11" s="103">
        <v>-1963136</v>
      </c>
      <c r="D11" s="103">
        <v>-1028901</v>
      </c>
    </row>
    <row r="12" spans="1:6" ht="13" x14ac:dyDescent="0.25">
      <c r="A12" s="88" t="s">
        <v>54</v>
      </c>
      <c r="B12" s="90"/>
      <c r="C12" s="103">
        <v>-300000</v>
      </c>
      <c r="D12" s="103">
        <v>-534138</v>
      </c>
    </row>
    <row r="13" spans="1:6" ht="13" x14ac:dyDescent="0.25">
      <c r="A13" s="88" t="s">
        <v>55</v>
      </c>
      <c r="B13" s="90"/>
      <c r="C13" s="103">
        <v>-177803</v>
      </c>
      <c r="D13" s="103">
        <v>-191202</v>
      </c>
    </row>
    <row r="14" spans="1:6" ht="26.5" thickBot="1" x14ac:dyDescent="0.3">
      <c r="A14" s="91" t="s">
        <v>56</v>
      </c>
      <c r="B14" s="91"/>
      <c r="C14" s="104">
        <f>SUM(C7:C13)</f>
        <v>-2543673</v>
      </c>
      <c r="D14" s="104">
        <f>SUM(D7:D13)</f>
        <v>857710</v>
      </c>
    </row>
    <row r="15" spans="1:6" ht="13.5" customHeight="1" x14ac:dyDescent="0.25">
      <c r="A15" s="93" t="s">
        <v>57</v>
      </c>
      <c r="B15" s="93"/>
      <c r="C15" s="105"/>
      <c r="D15" s="105"/>
    </row>
    <row r="16" spans="1:6" ht="13" x14ac:dyDescent="0.25">
      <c r="A16" s="88" t="s">
        <v>58</v>
      </c>
      <c r="B16" s="88"/>
      <c r="C16" s="103"/>
      <c r="D16" s="103"/>
    </row>
    <row r="17" spans="1:4" ht="13" x14ac:dyDescent="0.25">
      <c r="A17" s="88" t="s">
        <v>59</v>
      </c>
      <c r="B17" s="88"/>
      <c r="C17" s="103">
        <v>-42738</v>
      </c>
      <c r="D17" s="103">
        <v>-159206</v>
      </c>
    </row>
    <row r="18" spans="1:4" ht="13" x14ac:dyDescent="0.25">
      <c r="A18" s="88" t="s">
        <v>86</v>
      </c>
      <c r="B18" s="88"/>
      <c r="C18" s="103">
        <v>-138</v>
      </c>
      <c r="D18" s="103">
        <v>-13740</v>
      </c>
    </row>
    <row r="19" spans="1:4" ht="26.5" thickBot="1" x14ac:dyDescent="0.3">
      <c r="A19" s="91" t="s">
        <v>60</v>
      </c>
      <c r="B19" s="94"/>
      <c r="C19" s="104">
        <f>SUM(C16:C18)</f>
        <v>-42876</v>
      </c>
      <c r="D19" s="104">
        <f>SUM(D16:D18)</f>
        <v>-172946</v>
      </c>
    </row>
    <row r="20" spans="1:4" ht="13.5" customHeight="1" x14ac:dyDescent="0.25">
      <c r="A20" s="87" t="s">
        <v>61</v>
      </c>
      <c r="B20" s="87"/>
      <c r="C20" s="106"/>
      <c r="D20" s="106"/>
    </row>
    <row r="21" spans="1:4" ht="13" x14ac:dyDescent="0.25">
      <c r="A21" s="88" t="s">
        <v>62</v>
      </c>
      <c r="B21" s="88"/>
      <c r="C21" s="103">
        <v>6156557</v>
      </c>
      <c r="D21" s="103"/>
    </row>
    <row r="22" spans="1:4" ht="13" x14ac:dyDescent="0.25">
      <c r="A22" s="88" t="s">
        <v>63</v>
      </c>
      <c r="B22" s="88"/>
      <c r="C22" s="103">
        <v>-6517174</v>
      </c>
      <c r="D22" s="103">
        <v>-641316</v>
      </c>
    </row>
    <row r="23" spans="1:4" ht="13" x14ac:dyDescent="0.25">
      <c r="A23" s="88" t="s">
        <v>92</v>
      </c>
      <c r="B23" s="88"/>
      <c r="C23" s="103"/>
      <c r="D23" s="103">
        <v>-92500</v>
      </c>
    </row>
    <row r="24" spans="1:4" ht="26.5" thickBot="1" x14ac:dyDescent="0.3">
      <c r="A24" s="91" t="s">
        <v>64</v>
      </c>
      <c r="B24" s="94"/>
      <c r="C24" s="92">
        <f>SUM(C21:C23)</f>
        <v>-360617</v>
      </c>
      <c r="D24" s="92">
        <f>SUM(D21:D23)</f>
        <v>-733816</v>
      </c>
    </row>
    <row r="25" spans="1:4" ht="13.5" thickBot="1" x14ac:dyDescent="0.3">
      <c r="A25" s="91" t="s">
        <v>65</v>
      </c>
      <c r="B25" s="94"/>
      <c r="C25" s="92">
        <f>C14+C19+C24</f>
        <v>-2947166</v>
      </c>
      <c r="D25" s="92">
        <f>D14+D19+D24</f>
        <v>-49052</v>
      </c>
    </row>
    <row r="26" spans="1:4" ht="13.5" thickBot="1" x14ac:dyDescent="0.3">
      <c r="A26" s="91" t="s">
        <v>73</v>
      </c>
      <c r="B26" s="94"/>
      <c r="C26" s="92">
        <v>2557</v>
      </c>
      <c r="D26" s="92">
        <v>-627</v>
      </c>
    </row>
    <row r="27" spans="1:4" ht="13.5" thickBot="1" x14ac:dyDescent="0.3">
      <c r="A27" s="91" t="s">
        <v>66</v>
      </c>
      <c r="B27" s="91"/>
      <c r="C27" s="92">
        <v>3629737</v>
      </c>
      <c r="D27" s="92">
        <v>642401</v>
      </c>
    </row>
    <row r="28" spans="1:4" ht="13.5" thickBot="1" x14ac:dyDescent="0.3">
      <c r="A28" s="91" t="s">
        <v>67</v>
      </c>
      <c r="B28" s="91"/>
      <c r="C28" s="92">
        <f>C25+C27+C26</f>
        <v>685128</v>
      </c>
      <c r="D28" s="92">
        <f>D25+D27+D26</f>
        <v>592722</v>
      </c>
    </row>
    <row r="29" spans="1:4" ht="25.5" customHeight="1" x14ac:dyDescent="0.25">
      <c r="A29" s="120"/>
      <c r="B29" s="120"/>
      <c r="C29" s="120"/>
      <c r="D29" s="120"/>
    </row>
    <row r="31" spans="1:4" customFormat="1" ht="14" x14ac:dyDescent="0.3">
      <c r="A31" s="23" t="s">
        <v>93</v>
      </c>
      <c r="B31" s="95"/>
      <c r="D31" s="23" t="s">
        <v>71</v>
      </c>
    </row>
    <row r="32" spans="1:4" customFormat="1" ht="14" x14ac:dyDescent="0.3">
      <c r="A32" s="23"/>
      <c r="B32" s="95"/>
      <c r="D32" s="23"/>
    </row>
    <row r="33" spans="1:4" customFormat="1" ht="14" x14ac:dyDescent="0.3">
      <c r="A33" s="24"/>
      <c r="B33" s="21"/>
      <c r="D33" s="24"/>
    </row>
    <row r="34" spans="1:4" customFormat="1" ht="14" x14ac:dyDescent="0.3">
      <c r="A34" s="23" t="s">
        <v>22</v>
      </c>
      <c r="B34" s="95"/>
      <c r="D34" s="23" t="s">
        <v>68</v>
      </c>
    </row>
    <row r="35" spans="1:4" x14ac:dyDescent="0.25">
      <c r="B35" s="84"/>
      <c r="C35" s="82"/>
    </row>
    <row r="36" spans="1:4" x14ac:dyDescent="0.25">
      <c r="B36" s="84"/>
      <c r="C36" s="82"/>
    </row>
    <row r="37" spans="1:4" x14ac:dyDescent="0.25">
      <c r="B37" s="84"/>
      <c r="C37" s="82"/>
    </row>
    <row r="50" spans="1:1" x14ac:dyDescent="0.25">
      <c r="A50" s="25"/>
    </row>
  </sheetData>
  <mergeCells count="2">
    <mergeCell ref="A6:D6"/>
    <mergeCell ref="A29:D29"/>
  </mergeCells>
  <phoneticPr fontId="10" type="noConversion"/>
  <pageMargins left="0.75" right="0.33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A31" sqref="A31"/>
    </sheetView>
  </sheetViews>
  <sheetFormatPr defaultColWidth="10.26953125" defaultRowHeight="12.5" x14ac:dyDescent="0.25"/>
  <cols>
    <col min="1" max="1" width="29.26953125" customWidth="1"/>
    <col min="2" max="2" width="12.54296875" customWidth="1"/>
    <col min="3" max="3" width="12.453125" customWidth="1"/>
    <col min="4" max="4" width="12.81640625" customWidth="1"/>
    <col min="5" max="5" width="16.81640625" style="43" customWidth="1"/>
    <col min="6" max="6" width="12.54296875" style="43" customWidth="1"/>
  </cols>
  <sheetData>
    <row r="1" spans="1:6" s="2" customFormat="1" ht="13" x14ac:dyDescent="0.3">
      <c r="A1" s="20" t="s">
        <v>94</v>
      </c>
      <c r="B1" s="20"/>
      <c r="C1" s="20"/>
      <c r="D1" s="20"/>
      <c r="E1" s="78"/>
      <c r="F1" s="115"/>
    </row>
    <row r="2" spans="1:6" s="2" customFormat="1" ht="13" x14ac:dyDescent="0.3">
      <c r="C2" s="21"/>
      <c r="D2" s="21"/>
      <c r="E2" s="59"/>
      <c r="F2" s="59"/>
    </row>
    <row r="3" spans="1:6" ht="13" x14ac:dyDescent="0.3">
      <c r="A3" s="1" t="s">
        <v>78</v>
      </c>
    </row>
    <row r="4" spans="1:6" ht="13" x14ac:dyDescent="0.3">
      <c r="A4" s="35" t="s">
        <v>0</v>
      </c>
      <c r="B4" s="36"/>
      <c r="C4" s="36"/>
      <c r="D4" s="36"/>
      <c r="E4" s="44"/>
      <c r="F4" s="44"/>
    </row>
    <row r="6" spans="1:6" ht="52.5" customHeight="1" thickBot="1" x14ac:dyDescent="0.3">
      <c r="A6" s="26"/>
      <c r="B6" s="28" t="s">
        <v>25</v>
      </c>
      <c r="C6" s="28" t="s">
        <v>13</v>
      </c>
      <c r="D6" s="28" t="s">
        <v>80</v>
      </c>
      <c r="E6" s="60" t="s">
        <v>85</v>
      </c>
      <c r="F6" s="60" t="s">
        <v>21</v>
      </c>
    </row>
    <row r="7" spans="1:6" ht="13" x14ac:dyDescent="0.25">
      <c r="A7" s="5" t="s">
        <v>96</v>
      </c>
      <c r="B7" s="29">
        <v>1417846</v>
      </c>
      <c r="C7" s="29">
        <v>1887800</v>
      </c>
      <c r="D7" s="29">
        <v>1741</v>
      </c>
      <c r="E7" s="29">
        <v>5562593</v>
      </c>
      <c r="F7" s="29">
        <v>8869980</v>
      </c>
    </row>
    <row r="8" spans="1:6" ht="26" x14ac:dyDescent="0.25">
      <c r="A8" s="8" t="s">
        <v>32</v>
      </c>
      <c r="B8" s="68"/>
      <c r="C8" s="68"/>
      <c r="D8" s="68"/>
      <c r="E8" s="69">
        <v>537270</v>
      </c>
      <c r="F8" s="61">
        <f>SUM(B8:E8)</f>
        <v>537270</v>
      </c>
    </row>
    <row r="9" spans="1:6" ht="13" x14ac:dyDescent="0.25">
      <c r="A9" s="8" t="s">
        <v>33</v>
      </c>
      <c r="B9" s="68"/>
      <c r="C9" s="68"/>
      <c r="D9" s="68">
        <v>1165</v>
      </c>
      <c r="E9" s="69"/>
      <c r="F9" s="61">
        <f>SUM(B9:E9)</f>
        <v>1165</v>
      </c>
    </row>
    <row r="10" spans="1:6" s="108" customFormat="1" ht="13" x14ac:dyDescent="0.3">
      <c r="A10" s="5" t="s">
        <v>87</v>
      </c>
      <c r="B10" s="116"/>
      <c r="C10" s="116"/>
      <c r="D10" s="116">
        <f>SUM(D8:D9)</f>
        <v>1165</v>
      </c>
      <c r="E10" s="116">
        <f>SUM(E8:E9)</f>
        <v>537270</v>
      </c>
      <c r="F10" s="116">
        <f>SUM(F8:F9)</f>
        <v>538435</v>
      </c>
    </row>
    <row r="11" spans="1:6" ht="13" x14ac:dyDescent="0.25">
      <c r="A11" s="8" t="s">
        <v>91</v>
      </c>
      <c r="B11" s="68"/>
      <c r="C11" s="68"/>
      <c r="D11" s="68"/>
      <c r="E11" s="69">
        <v>-3700000</v>
      </c>
      <c r="F11" s="61">
        <f>SUM(B11:E11)</f>
        <v>-3700000</v>
      </c>
    </row>
    <row r="12" spans="1:6" ht="13" x14ac:dyDescent="0.25">
      <c r="A12" s="5" t="s">
        <v>97</v>
      </c>
      <c r="B12" s="29">
        <f t="shared" ref="B12:D12" si="0">B7+B10+B11</f>
        <v>1417846</v>
      </c>
      <c r="C12" s="29">
        <f t="shared" si="0"/>
        <v>1887800</v>
      </c>
      <c r="D12" s="29">
        <f t="shared" si="0"/>
        <v>2906</v>
      </c>
      <c r="E12" s="29">
        <f>E7+E10+E11</f>
        <v>2399863</v>
      </c>
      <c r="F12" s="29">
        <f>F7+F10+F11</f>
        <v>5708415</v>
      </c>
    </row>
    <row r="13" spans="1:6" ht="26" x14ac:dyDescent="0.25">
      <c r="A13" s="8" t="s">
        <v>32</v>
      </c>
      <c r="B13" s="68"/>
      <c r="C13" s="68"/>
      <c r="D13" s="68"/>
      <c r="E13" s="69">
        <v>1097121</v>
      </c>
      <c r="F13" s="61">
        <f>SUM(B13:E13)</f>
        <v>1097121</v>
      </c>
    </row>
    <row r="14" spans="1:6" ht="13" x14ac:dyDescent="0.25">
      <c r="A14" s="8" t="s">
        <v>33</v>
      </c>
      <c r="B14" s="68"/>
      <c r="C14" s="68"/>
      <c r="D14" s="68">
        <v>-625</v>
      </c>
      <c r="E14" s="69">
        <v>-62349</v>
      </c>
      <c r="F14" s="61">
        <f>SUM(B14:E14)</f>
        <v>-62974</v>
      </c>
    </row>
    <row r="15" spans="1:6" ht="13" x14ac:dyDescent="0.25">
      <c r="A15" s="8" t="s">
        <v>88</v>
      </c>
      <c r="B15" s="68"/>
      <c r="C15" s="68"/>
      <c r="D15" s="68"/>
      <c r="E15" s="69">
        <v>12470</v>
      </c>
      <c r="F15" s="61">
        <f>SUM(B15:E15)</f>
        <v>12470</v>
      </c>
    </row>
    <row r="16" spans="1:6" s="108" customFormat="1" ht="13" x14ac:dyDescent="0.3">
      <c r="A16" s="5" t="s">
        <v>87</v>
      </c>
      <c r="B16" s="116"/>
      <c r="C16" s="116"/>
      <c r="D16" s="116">
        <f>SUM(D13:D15)</f>
        <v>-625</v>
      </c>
      <c r="E16" s="116">
        <f>SUM(E13:E15)</f>
        <v>1047242</v>
      </c>
      <c r="F16" s="116">
        <f>SUM(F13:F15)</f>
        <v>1046617</v>
      </c>
    </row>
    <row r="17" spans="1:6" ht="13" x14ac:dyDescent="0.25">
      <c r="A17" s="8" t="s">
        <v>89</v>
      </c>
      <c r="B17" s="68"/>
      <c r="C17" s="68">
        <v>-153588</v>
      </c>
      <c r="D17" s="68"/>
      <c r="E17" s="69">
        <v>153588</v>
      </c>
      <c r="F17" s="61">
        <f>SUM(B17:E17)</f>
        <v>0</v>
      </c>
    </row>
    <row r="18" spans="1:6" ht="13.5" thickBot="1" x14ac:dyDescent="0.3">
      <c r="A18" s="8" t="s">
        <v>91</v>
      </c>
      <c r="B18" s="70"/>
      <c r="C18" s="70"/>
      <c r="D18" s="70"/>
      <c r="E18" s="71">
        <v>-186303</v>
      </c>
      <c r="F18" s="62">
        <f>SUM(B18:E18)</f>
        <v>-186303</v>
      </c>
    </row>
    <row r="19" spans="1:6" ht="13" x14ac:dyDescent="0.25">
      <c r="A19" s="27" t="s">
        <v>98</v>
      </c>
      <c r="B19" s="30">
        <f>B12+B16+B17+B18</f>
        <v>1417846</v>
      </c>
      <c r="C19" s="30">
        <f t="shared" ref="C19:F19" si="1">C12+C16+C17+C18</f>
        <v>1734212</v>
      </c>
      <c r="D19" s="30">
        <f t="shared" si="1"/>
        <v>2281</v>
      </c>
      <c r="E19" s="30">
        <f t="shared" si="1"/>
        <v>3414390</v>
      </c>
      <c r="F19" s="30">
        <f t="shared" si="1"/>
        <v>6568729</v>
      </c>
    </row>
    <row r="20" spans="1:6" ht="26" x14ac:dyDescent="0.25">
      <c r="A20" s="8" t="s">
        <v>32</v>
      </c>
      <c r="B20" s="68"/>
      <c r="C20" s="68"/>
      <c r="D20" s="68"/>
      <c r="E20" s="69">
        <v>-608503</v>
      </c>
      <c r="F20" s="61">
        <f>SUM(B20:E20)</f>
        <v>-608503</v>
      </c>
    </row>
    <row r="21" spans="1:6" ht="13" x14ac:dyDescent="0.25">
      <c r="A21" s="8" t="s">
        <v>33</v>
      </c>
      <c r="B21" s="117"/>
      <c r="C21" s="117"/>
      <c r="D21" s="117">
        <v>-196</v>
      </c>
      <c r="E21" s="118"/>
      <c r="F21" s="119">
        <f>SUM(B21:E21)</f>
        <v>-196</v>
      </c>
    </row>
    <row r="22" spans="1:6" ht="13" x14ac:dyDescent="0.25">
      <c r="A22" s="27" t="s">
        <v>99</v>
      </c>
      <c r="B22" s="30">
        <f>SUM(B19:B21)</f>
        <v>1417846</v>
      </c>
      <c r="C22" s="30">
        <f>SUM(C19:C21)</f>
        <v>1734212</v>
      </c>
      <c r="D22" s="30">
        <f>SUM(D19:D21)</f>
        <v>2085</v>
      </c>
      <c r="E22" s="30">
        <f>SUM(E19:E21)</f>
        <v>2805887</v>
      </c>
      <c r="F22" s="30">
        <f>SUM(F19:F21)</f>
        <v>5960030</v>
      </c>
    </row>
    <row r="23" spans="1:6" ht="26.25" customHeight="1" x14ac:dyDescent="0.25">
      <c r="A23" s="120"/>
      <c r="B23" s="120"/>
      <c r="C23" s="120"/>
      <c r="D23" s="120"/>
      <c r="E23" s="120"/>
      <c r="F23" s="120"/>
    </row>
    <row r="24" spans="1:6" ht="13" x14ac:dyDescent="0.25">
      <c r="A24" s="34"/>
      <c r="B24" s="34"/>
      <c r="C24" s="34"/>
      <c r="D24" s="34"/>
      <c r="E24" s="63"/>
      <c r="F24" s="63"/>
    </row>
    <row r="25" spans="1:6" ht="13" x14ac:dyDescent="0.3">
      <c r="A25" s="2"/>
    </row>
    <row r="26" spans="1:6" ht="14" x14ac:dyDescent="0.3">
      <c r="A26" s="23" t="s">
        <v>93</v>
      </c>
      <c r="B26" s="23"/>
      <c r="E26" s="47" t="s">
        <v>71</v>
      </c>
    </row>
    <row r="27" spans="1:6" ht="14" x14ac:dyDescent="0.3">
      <c r="A27" s="23"/>
      <c r="B27" s="23"/>
      <c r="E27" s="47"/>
    </row>
    <row r="28" spans="1:6" ht="14" x14ac:dyDescent="0.3">
      <c r="A28" s="24"/>
      <c r="B28" s="24"/>
      <c r="E28" s="48"/>
    </row>
    <row r="29" spans="1:6" ht="14" x14ac:dyDescent="0.3">
      <c r="A29" s="23" t="s">
        <v>22</v>
      </c>
      <c r="B29" s="23"/>
      <c r="E29" s="47" t="s">
        <v>68</v>
      </c>
    </row>
    <row r="51" spans="1:1" x14ac:dyDescent="0.25">
      <c r="A51" s="25">
        <v>4</v>
      </c>
    </row>
  </sheetData>
  <mergeCells count="1">
    <mergeCell ref="A23:F23"/>
  </mergeCells>
  <phoneticPr fontId="10" type="noConversion"/>
  <pageMargins left="0.75" right="0.18" top="1" bottom="0.98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о приб. и уб.</vt:lpstr>
      <vt:lpstr>Баланс </vt:lpstr>
      <vt:lpstr>Отчет о движ.ден.</vt:lpstr>
      <vt:lpstr>Отчет об изм.в капитале</vt:lpstr>
    </vt:vector>
  </TitlesOfParts>
  <Company>aziaavto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dolgusheva</dc:creator>
  <cp:lastModifiedBy>Мокина Галина Владимировна</cp:lastModifiedBy>
  <cp:lastPrinted>2014-01-27T06:50:37Z</cp:lastPrinted>
  <dcterms:created xsi:type="dcterms:W3CDTF">2006-09-08T10:05:17Z</dcterms:created>
  <dcterms:modified xsi:type="dcterms:W3CDTF">2020-04-27T03:33:46Z</dcterms:modified>
</cp:coreProperties>
</file>