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45" windowWidth="13920" windowHeight="11640" activeTab="0"/>
  </bookViews>
  <sheets>
    <sheet name="Отчет о приб. и уб." sheetId="1" r:id="rId1"/>
    <sheet name="Баланс " sheetId="2" r:id="rId2"/>
    <sheet name="Отчет о движ.ден." sheetId="3" r:id="rId3"/>
    <sheet name="Отчет об изм.в капитале" sheetId="4" r:id="rId4"/>
  </sheets>
  <definedNames/>
  <calcPr fullCalcOnLoad="1" fullPrecision="0"/>
</workbook>
</file>

<file path=xl/sharedStrings.xml><?xml version="1.0" encoding="utf-8"?>
<sst xmlns="http://schemas.openxmlformats.org/spreadsheetml/2006/main" count="129" uniqueCount="99">
  <si>
    <t>(все суммы предоставлены в тысячах казахстанских тенге)</t>
  </si>
  <si>
    <t>АКТИВЫ</t>
  </si>
  <si>
    <t>Итого краткосрочных активов</t>
  </si>
  <si>
    <t>Основные средства</t>
  </si>
  <si>
    <t>Нематериальные активы</t>
  </si>
  <si>
    <t>Итого долгосрочных активов</t>
  </si>
  <si>
    <t>ОБЯЗАТЕЛЬСТВА И КАПИТАЛ</t>
  </si>
  <si>
    <t xml:space="preserve">Краткосрочные обязательства </t>
  </si>
  <si>
    <t>Займы и кредиты</t>
  </si>
  <si>
    <t>Итого краткосрочных обязательств</t>
  </si>
  <si>
    <r>
      <t>Долгосрочные обязательства</t>
    </r>
    <r>
      <rPr>
        <sz val="10"/>
        <rFont val="Times New Roman"/>
        <family val="1"/>
      </rPr>
      <t xml:space="preserve"> </t>
    </r>
  </si>
  <si>
    <t>Итого долгосрочных обязательств</t>
  </si>
  <si>
    <t xml:space="preserve">Капитал </t>
  </si>
  <si>
    <t>Резерв по переоценке основных средств</t>
  </si>
  <si>
    <t>Итого капитал</t>
  </si>
  <si>
    <t>Валовая прибыль</t>
  </si>
  <si>
    <t>Расходы на реализацию  продукции и оказание услуг</t>
  </si>
  <si>
    <t xml:space="preserve">Административные расходы </t>
  </si>
  <si>
    <t>Операционная прибыль (убыток)</t>
  </si>
  <si>
    <t>Расходы на финансирование</t>
  </si>
  <si>
    <t>Прибыль (убыток) до налогообложения</t>
  </si>
  <si>
    <t>Итого</t>
  </si>
  <si>
    <t>Президент АО "АЗИЯ АВТО"</t>
  </si>
  <si>
    <t>Главный бухгалтер АО "АЗИЯ АВТО"</t>
  </si>
  <si>
    <t>Прим</t>
  </si>
  <si>
    <t>Прим.</t>
  </si>
  <si>
    <t>Акционерный капитал</t>
  </si>
  <si>
    <t>Торговая и прочая дебиторская задолженность</t>
  </si>
  <si>
    <t>Дебиторская задолженность связанных сторон</t>
  </si>
  <si>
    <t>Торговая дебиторская задолженность</t>
  </si>
  <si>
    <t>Торговая и прочая кредиторская задолженность</t>
  </si>
  <si>
    <t>Кредиторская задолженность связанных сторон</t>
  </si>
  <si>
    <t>Авансы полученные</t>
  </si>
  <si>
    <t>Нераспределенная прибыль (накопленный убыток)</t>
  </si>
  <si>
    <t>Совокупный доход (убыток) текущего года</t>
  </si>
  <si>
    <t>Прочий совокупный доход</t>
  </si>
  <si>
    <t>СОВОКУПНЫЙ ДОХОД (УБЫТОК) ЗА ПЕРИОД</t>
  </si>
  <si>
    <t>Внеоборотные активы</t>
  </si>
  <si>
    <t>Оборотные активы</t>
  </si>
  <si>
    <t>Провизии</t>
  </si>
  <si>
    <t>Итого обязательств</t>
  </si>
  <si>
    <t>Денежные средства</t>
  </si>
  <si>
    <t>Авансы выданные и прочие текущие активы</t>
  </si>
  <si>
    <t>Запасы</t>
  </si>
  <si>
    <t>Доходы</t>
  </si>
  <si>
    <t>Себестоимость реализации</t>
  </si>
  <si>
    <t>Прочие доходы и расходы</t>
  </si>
  <si>
    <t>Прибыль на акцию базовая и разводненная (в тенге)</t>
  </si>
  <si>
    <t xml:space="preserve">(все суммы предоставлены в тысячах казахстанских тенге) </t>
  </si>
  <si>
    <t>Наименование показателей</t>
  </si>
  <si>
    <t>Операционная деятельность</t>
  </si>
  <si>
    <t>Поступления от покупателей</t>
  </si>
  <si>
    <t>Платежи поставщикам за товары и услуги</t>
  </si>
  <si>
    <t>Авансы выданные</t>
  </si>
  <si>
    <t>Выплаты по заработной плате</t>
  </si>
  <si>
    <t>Проценты уплаченные</t>
  </si>
  <si>
    <t>Подоходный налог уплаченный</t>
  </si>
  <si>
    <t>Платежи по прочим налогам</t>
  </si>
  <si>
    <t>Чистые денежные потоки, полученные (использованные) в операционной деятельности</t>
  </si>
  <si>
    <t>Инвестиционная деятельность</t>
  </si>
  <si>
    <t>Реализация основных средств</t>
  </si>
  <si>
    <t>Приобретение основных средств</t>
  </si>
  <si>
    <t>Чистые денежные потоки, полученные (использованные) в инвестиционной деятельности</t>
  </si>
  <si>
    <t>Финансовая деятельность</t>
  </si>
  <si>
    <t>Получение заемных средств</t>
  </si>
  <si>
    <t>Возврат заемных средств</t>
  </si>
  <si>
    <t>Чистые денежные потоки, полученные (использованные) в финансовой деятельности</t>
  </si>
  <si>
    <t>Чистое увеличение (уменьшение) денежных средств</t>
  </si>
  <si>
    <t>Денежные средства на начало отчетного периода</t>
  </si>
  <si>
    <t>Денежные средства на конец отчетного периода</t>
  </si>
  <si>
    <t>Широкова Т.А.</t>
  </si>
  <si>
    <t>Расходы по корпоративному подоходному налогу</t>
  </si>
  <si>
    <t>Задолженность по вознаграждениям работникам</t>
  </si>
  <si>
    <t>Сагымбаев Е.Е.</t>
  </si>
  <si>
    <t>Курсовая разница от пересчета в валюту отчетности</t>
  </si>
  <si>
    <t>Чистая курсовая разница</t>
  </si>
  <si>
    <t xml:space="preserve">Чистая прибыль </t>
  </si>
  <si>
    <t>Итого прочий совокупный доход</t>
  </si>
  <si>
    <t>КОНСОЛИДИРОВАННЫЙ ОТЧЕТ О СОВОКУПНОМ ДОХОДЕ</t>
  </si>
  <si>
    <t>КОНСОЛИДИРОВАННЫЙ ОТЧЕТ О ФИНАНСОВОМ ПОЛОЖЕНИИ</t>
  </si>
  <si>
    <t>КОНСОЛИДИРОВАННЫЙ ОТЧЕТ ОБ ИЗМЕНЕНИЯХ В КАПИТАЛЕ</t>
  </si>
  <si>
    <t>КОНСОЛИДИРОВАННЫЙ ОТЧЕТ О ДВИЖЕНИИ ДЕНЕЖНЫХ СРЕДСТВ (прямой метод)</t>
  </si>
  <si>
    <t>Резерв по пересчету валюты отчетности</t>
  </si>
  <si>
    <t xml:space="preserve">ВСЕГО КАПИТАЛ И ОБЯЗАТЕЛЬСТВА </t>
  </si>
  <si>
    <t>ВСЕГО АКТИВОВ</t>
  </si>
  <si>
    <t>Балансовая стоимость одной простой акции (тенге)</t>
  </si>
  <si>
    <t>Прочие долгосрочные активы</t>
  </si>
  <si>
    <t>Налог на прибыль к возмещению</t>
  </si>
  <si>
    <t>Нераспределенный доход (убыток)</t>
  </si>
  <si>
    <t>Приобретение нематериальных активов</t>
  </si>
  <si>
    <t>Сальдо на 1 января 2016 года</t>
  </si>
  <si>
    <t>Итого совокупный доход</t>
  </si>
  <si>
    <t>Влияние подоходного налога</t>
  </si>
  <si>
    <t>Амортизация резерва переоценки</t>
  </si>
  <si>
    <t>Сальдо на 31 декабря 2016 года</t>
  </si>
  <si>
    <t>Консолидированная финансовая отчетность АО "АЗИЯ АВТО" за 2 квартал 2017 года</t>
  </si>
  <si>
    <t>Доходы от финансирования</t>
  </si>
  <si>
    <t>Сальдо на 30 июня 2016 года</t>
  </si>
  <si>
    <t>Сальдо на 30 июня 2017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</si>
</sst>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#,##0_ ;\-#,##0\ "/>
    <numFmt numFmtId="179" formatCode="\-\(*#\ ##0_);_(*(#,##0\);_(*&quot;_&quot;\);_(@_)"/>
    <numFmt numFmtId="180" formatCode="\-*#\ ##0_);_(*(#,##0\);_(*&quot;_&quot;\);_(@_)"/>
    <numFmt numFmtId="181" formatCode="[$-2]\ ###,000_);[Red]\([$-2]\ ###,000\)"/>
    <numFmt numFmtId="182" formatCode="[$-2]\ ###,000_);\([$-2]\ ###,000\)"/>
    <numFmt numFmtId="183" formatCode="[$-2]\ ##,#00_);\([$-2]\ ##,#00\)"/>
    <numFmt numFmtId="184" formatCode="[$-2]\ #,##0_);\([$-2]\ #,##0\)"/>
  </numFmts>
  <fonts count="3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53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53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wrapText="1" inden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0" fillId="0" borderId="12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84" fontId="2" fillId="0" borderId="10" xfId="0" applyNumberFormat="1" applyFont="1" applyBorder="1" applyAlignment="1">
      <alignment horizontal="center" vertical="top" wrapText="1"/>
    </xf>
    <xf numFmtId="184" fontId="5" fillId="0" borderId="0" xfId="0" applyNumberFormat="1" applyFont="1" applyAlignment="1">
      <alignment horizontal="right" vertical="top" wrapText="1"/>
    </xf>
    <xf numFmtId="184" fontId="5" fillId="0" borderId="0" xfId="0" applyNumberFormat="1" applyFont="1" applyBorder="1" applyAlignment="1">
      <alignment horizontal="right" vertical="top" wrapText="1"/>
    </xf>
    <xf numFmtId="184" fontId="5" fillId="0" borderId="10" xfId="0" applyNumberFormat="1" applyFont="1" applyBorder="1" applyAlignment="1">
      <alignment wrapText="1"/>
    </xf>
    <xf numFmtId="184" fontId="5" fillId="0" borderId="0" xfId="0" applyNumberFormat="1" applyFont="1" applyAlignment="1">
      <alignment wrapText="1"/>
    </xf>
    <xf numFmtId="184" fontId="5" fillId="0" borderId="11" xfId="0" applyNumberFormat="1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184" fontId="4" fillId="0" borderId="0" xfId="0" applyNumberFormat="1" applyFont="1" applyFill="1" applyAlignment="1">
      <alignment horizontal="right" wrapText="1"/>
    </xf>
    <xf numFmtId="184" fontId="4" fillId="0" borderId="0" xfId="0" applyNumberFormat="1" applyFont="1" applyFill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14" fontId="2" fillId="0" borderId="0" xfId="0" applyNumberFormat="1" applyFont="1" applyFill="1" applyBorder="1" applyAlignment="1">
      <alignment horizontal="center" wrapText="1"/>
    </xf>
    <xf numFmtId="184" fontId="5" fillId="0" borderId="10" xfId="0" applyNumberFormat="1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12" xfId="0" applyNumberFormat="1" applyFill="1" applyBorder="1" applyAlignment="1">
      <alignment/>
    </xf>
    <xf numFmtId="14" fontId="2" fillId="0" borderId="0" xfId="0" applyNumberFormat="1" applyFont="1" applyFill="1" applyAlignment="1">
      <alignment horizontal="right" vertical="top" wrapText="1"/>
    </xf>
    <xf numFmtId="3" fontId="1" fillId="0" borderId="0" xfId="0" applyNumberFormat="1" applyFont="1" applyFill="1" applyAlignment="1">
      <alignment horizontal="center" wrapText="1"/>
    </xf>
    <xf numFmtId="3" fontId="1" fillId="0" borderId="0" xfId="0" applyNumberFormat="1" applyFont="1" applyFill="1" applyAlignment="1">
      <alignment horizontal="right" wrapText="1"/>
    </xf>
    <xf numFmtId="184" fontId="5" fillId="0" borderId="10" xfId="0" applyNumberFormat="1" applyFont="1" applyFill="1" applyBorder="1" applyAlignment="1">
      <alignment horizontal="right" wrapText="1"/>
    </xf>
    <xf numFmtId="184" fontId="1" fillId="0" borderId="0" xfId="0" applyNumberFormat="1" applyFont="1" applyFill="1" applyAlignment="1">
      <alignment horizontal="center" wrapText="1"/>
    </xf>
    <xf numFmtId="184" fontId="6" fillId="0" borderId="0" xfId="0" applyNumberFormat="1" applyFont="1" applyFill="1" applyAlignment="1">
      <alignment horizontal="center" wrapText="1"/>
    </xf>
    <xf numFmtId="184" fontId="1" fillId="0" borderId="0" xfId="0" applyNumberFormat="1" applyFont="1" applyFill="1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/>
    </xf>
    <xf numFmtId="184" fontId="2" fillId="0" borderId="10" xfId="0" applyNumberFormat="1" applyFont="1" applyFill="1" applyBorder="1" applyAlignment="1">
      <alignment horizontal="center" vertical="top" wrapText="1"/>
    </xf>
    <xf numFmtId="184" fontId="5" fillId="0" borderId="0" xfId="0" applyNumberFormat="1" applyFont="1" applyFill="1" applyAlignment="1">
      <alignment horizontal="right" vertical="top" wrapText="1"/>
    </xf>
    <xf numFmtId="184" fontId="5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left" vertical="center" wrapText="1"/>
    </xf>
    <xf numFmtId="0" fontId="10" fillId="0" borderId="12" xfId="0" applyFont="1" applyFill="1" applyBorder="1" applyAlignment="1">
      <alignment/>
    </xf>
    <xf numFmtId="184" fontId="5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4" fontId="1" fillId="0" borderId="0" xfId="0" applyNumberFormat="1" applyFont="1" applyAlignment="1">
      <alignment horizontal="right" vertical="top" wrapText="1"/>
    </xf>
    <xf numFmtId="184" fontId="4" fillId="0" borderId="0" xfId="0" applyNumberFormat="1" applyFont="1" applyFill="1" applyAlignment="1">
      <alignment horizontal="right" vertical="top" wrapText="1"/>
    </xf>
    <xf numFmtId="184" fontId="1" fillId="0" borderId="10" xfId="0" applyNumberFormat="1" applyFont="1" applyBorder="1" applyAlignment="1">
      <alignment horizontal="right" vertical="top" wrapText="1"/>
    </xf>
    <xf numFmtId="184" fontId="4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84" fontId="4" fillId="0" borderId="0" xfId="0" applyNumberFormat="1" applyFont="1" applyFill="1" applyBorder="1" applyAlignment="1">
      <alignment wrapText="1"/>
    </xf>
    <xf numFmtId="184" fontId="5" fillId="0" borderId="0" xfId="0" applyNumberFormat="1" applyFont="1" applyFill="1" applyBorder="1" applyAlignment="1">
      <alignment wrapText="1"/>
    </xf>
    <xf numFmtId="184" fontId="5" fillId="0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Fill="1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13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top" wrapText="1"/>
    </xf>
    <xf numFmtId="0" fontId="14" fillId="0" borderId="0" xfId="0" applyFont="1" applyAlignment="1">
      <alignment vertical="top" wrapText="1"/>
    </xf>
    <xf numFmtId="184" fontId="15" fillId="0" borderId="0" xfId="0" applyNumberFormat="1" applyFont="1" applyAlignment="1">
      <alignment horizontal="right" vertical="top" wrapText="1"/>
    </xf>
    <xf numFmtId="0" fontId="14" fillId="0" borderId="0" xfId="0" applyFont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184" fontId="16" fillId="0" borderId="10" xfId="0" applyNumberFormat="1" applyFont="1" applyBorder="1" applyAlignment="1">
      <alignment horizontal="right"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3" fontId="2" fillId="0" borderId="0" xfId="0" applyNumberFormat="1" applyFont="1" applyAlignment="1">
      <alignment/>
    </xf>
    <xf numFmtId="14" fontId="8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Border="1" applyAlignment="1">
      <alignment vertical="center" wrapText="1"/>
    </xf>
    <xf numFmtId="184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wrapText="1" indent="1"/>
    </xf>
    <xf numFmtId="184" fontId="15" fillId="0" borderId="0" xfId="0" applyNumberFormat="1" applyFont="1" applyFill="1" applyAlignment="1">
      <alignment horizontal="right" vertical="top" wrapText="1"/>
    </xf>
    <xf numFmtId="184" fontId="16" fillId="0" borderId="10" xfId="0" applyNumberFormat="1" applyFont="1" applyFill="1" applyBorder="1" applyAlignment="1">
      <alignment horizontal="right" vertical="top" wrapText="1"/>
    </xf>
    <xf numFmtId="0" fontId="13" fillId="0" borderId="13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horizontal="left" vertical="top" wrapText="1"/>
    </xf>
    <xf numFmtId="184" fontId="1" fillId="0" borderId="0" xfId="0" applyNumberFormat="1" applyFont="1" applyFill="1" applyBorder="1" applyAlignment="1">
      <alignment vertical="center" wrapText="1"/>
    </xf>
    <xf numFmtId="0" fontId="36" fillId="0" borderId="0" xfId="0" applyFont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left" wrapText="1" indent="1"/>
    </xf>
    <xf numFmtId="184" fontId="5" fillId="0" borderId="14" xfId="0" applyNumberFormat="1" applyFont="1" applyFill="1" applyBorder="1" applyAlignment="1">
      <alignment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left" wrapText="1" indent="1"/>
    </xf>
    <xf numFmtId="184" fontId="5" fillId="0" borderId="15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184" fontId="2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13" fillId="0" borderId="13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50.25390625" style="0" customWidth="1"/>
    <col min="2" max="2" width="5.875" style="0" bestFit="1" customWidth="1"/>
    <col min="3" max="3" width="16.75390625" style="43" customWidth="1"/>
    <col min="4" max="4" width="13.75390625" style="0" customWidth="1"/>
  </cols>
  <sheetData>
    <row r="1" spans="1:5" s="2" customFormat="1" ht="12.75">
      <c r="A1" s="20" t="s">
        <v>95</v>
      </c>
      <c r="B1" s="20"/>
      <c r="C1" s="64"/>
      <c r="D1" s="20"/>
      <c r="E1" s="22"/>
    </row>
    <row r="2" spans="3:4" s="2" customFormat="1" ht="12.75">
      <c r="C2" s="42"/>
      <c r="D2" s="21"/>
    </row>
    <row r="3" ht="12.75">
      <c r="A3" s="1" t="s">
        <v>78</v>
      </c>
    </row>
    <row r="4" spans="1:4" ht="12.75">
      <c r="A4" s="35" t="s">
        <v>0</v>
      </c>
      <c r="B4" s="36"/>
      <c r="C4" s="44"/>
      <c r="D4" s="36"/>
    </row>
    <row r="5" ht="12.75">
      <c r="A5" s="2"/>
    </row>
    <row r="6" ht="12.75">
      <c r="A6" s="2"/>
    </row>
    <row r="7" spans="1:4" ht="12.75">
      <c r="A7" s="37"/>
      <c r="B7" s="38" t="s">
        <v>25</v>
      </c>
      <c r="C7" s="45">
        <v>42916</v>
      </c>
      <c r="D7" s="45">
        <v>42551</v>
      </c>
    </row>
    <row r="8" spans="1:4" ht="12.75">
      <c r="A8" s="19" t="s">
        <v>44</v>
      </c>
      <c r="B8" s="9"/>
      <c r="C8" s="40">
        <v>22316443</v>
      </c>
      <c r="D8" s="40">
        <v>11805225</v>
      </c>
    </row>
    <row r="9" spans="1:4" ht="12.75">
      <c r="A9" s="19" t="s">
        <v>45</v>
      </c>
      <c r="B9" s="9"/>
      <c r="C9" s="40">
        <v>-15093266</v>
      </c>
      <c r="D9" s="40">
        <v>-7000105</v>
      </c>
    </row>
    <row r="10" spans="1:4" ht="13.5" thickBot="1">
      <c r="A10" s="15" t="s">
        <v>15</v>
      </c>
      <c r="B10" s="12"/>
      <c r="C10" s="46">
        <f>SUM(C8:C9)</f>
        <v>7223177</v>
      </c>
      <c r="D10" s="46">
        <f>SUM(D8:D9)</f>
        <v>4805120</v>
      </c>
    </row>
    <row r="11" spans="1:4" ht="12.75">
      <c r="A11" s="19" t="s">
        <v>16</v>
      </c>
      <c r="B11" s="9"/>
      <c r="C11" s="40">
        <v>-324044</v>
      </c>
      <c r="D11" s="40">
        <v>-1211101</v>
      </c>
    </row>
    <row r="12" spans="1:4" ht="12.75">
      <c r="A12" s="8" t="s">
        <v>17</v>
      </c>
      <c r="B12" s="9"/>
      <c r="C12" s="40">
        <v>-1065263</v>
      </c>
      <c r="D12" s="40">
        <v>-1161147</v>
      </c>
    </row>
    <row r="13" spans="1:4" ht="12.75">
      <c r="A13" s="8" t="s">
        <v>46</v>
      </c>
      <c r="B13" s="9"/>
      <c r="C13" s="40">
        <v>-162284</v>
      </c>
      <c r="D13" s="40">
        <v>-836963</v>
      </c>
    </row>
    <row r="14" spans="1:4" ht="12.75">
      <c r="A14" s="3" t="s">
        <v>18</v>
      </c>
      <c r="B14" s="9"/>
      <c r="C14" s="32">
        <f>C10+C11+C12+C13</f>
        <v>5671586</v>
      </c>
      <c r="D14" s="32">
        <f>D10+D11+D12+D13</f>
        <v>1595909</v>
      </c>
    </row>
    <row r="15" spans="1:4" ht="12.75">
      <c r="A15" s="8" t="s">
        <v>96</v>
      </c>
      <c r="B15" s="9"/>
      <c r="C15" s="40">
        <v>356409</v>
      </c>
      <c r="D15" s="40"/>
    </row>
    <row r="16" spans="1:4" ht="12.75">
      <c r="A16" s="8" t="s">
        <v>19</v>
      </c>
      <c r="B16" s="9"/>
      <c r="C16" s="40">
        <v>-1341732</v>
      </c>
      <c r="D16" s="40">
        <v>-1138744</v>
      </c>
    </row>
    <row r="17" spans="1:4" ht="13.5" thickBot="1">
      <c r="A17" s="15" t="s">
        <v>20</v>
      </c>
      <c r="B17" s="12"/>
      <c r="C17" s="31">
        <f>C14+C15+C16</f>
        <v>4686263</v>
      </c>
      <c r="D17" s="31">
        <f>D14+D16</f>
        <v>457165</v>
      </c>
    </row>
    <row r="18" spans="1:4" ht="12.75">
      <c r="A18" s="5" t="s">
        <v>71</v>
      </c>
      <c r="B18" s="9"/>
      <c r="C18" s="40">
        <v>-120</v>
      </c>
      <c r="D18" s="40"/>
    </row>
    <row r="19" spans="1:5" ht="13.5" thickBot="1">
      <c r="A19" s="16" t="s">
        <v>76</v>
      </c>
      <c r="B19" s="17"/>
      <c r="C19" s="41">
        <f>C17+C18</f>
        <v>4686143</v>
      </c>
      <c r="D19" s="41">
        <f>D17+D18</f>
        <v>457165</v>
      </c>
      <c r="E19" s="73"/>
    </row>
    <row r="20" spans="1:5" s="108" customFormat="1" ht="13.5" thickTop="1">
      <c r="A20" s="112" t="s">
        <v>35</v>
      </c>
      <c r="B20" s="113"/>
      <c r="C20" s="114"/>
      <c r="D20" s="114"/>
      <c r="E20" s="75"/>
    </row>
    <row r="21" spans="1:5" s="72" customFormat="1" ht="13.5" thickBot="1">
      <c r="A21" s="26" t="s">
        <v>74</v>
      </c>
      <c r="B21" s="102"/>
      <c r="C21" s="74">
        <v>-5</v>
      </c>
      <c r="D21" s="74">
        <v>472</v>
      </c>
      <c r="E21" s="74"/>
    </row>
    <row r="22" spans="1:5" s="108" customFormat="1" ht="13.5" thickBot="1">
      <c r="A22" s="109" t="s">
        <v>77</v>
      </c>
      <c r="B22" s="110"/>
      <c r="C22" s="111">
        <f>SUM(C21:C21)</f>
        <v>-5</v>
      </c>
      <c r="D22" s="111">
        <f>SUM(D21:D21)</f>
        <v>472</v>
      </c>
      <c r="E22" s="75"/>
    </row>
    <row r="23" spans="1:5" ht="13.5" thickBot="1">
      <c r="A23" s="16" t="s">
        <v>36</v>
      </c>
      <c r="B23" s="17"/>
      <c r="C23" s="41">
        <f>C19+C22</f>
        <v>4686138</v>
      </c>
      <c r="D23" s="41">
        <f>D19+D21</f>
        <v>457637</v>
      </c>
      <c r="E23" s="75"/>
    </row>
    <row r="24" spans="1:5" ht="14.25" thickBot="1" thickTop="1">
      <c r="A24" s="33" t="s">
        <v>47</v>
      </c>
      <c r="B24" s="33"/>
      <c r="C24" s="33">
        <f>C19/100</f>
        <v>46861</v>
      </c>
      <c r="D24" s="33">
        <f>D19/100</f>
        <v>4572</v>
      </c>
      <c r="E24" s="73"/>
    </row>
    <row r="25" spans="1:4" ht="13.5" thickTop="1">
      <c r="A25" s="66"/>
      <c r="C25" s="67"/>
      <c r="D25" s="65"/>
    </row>
    <row r="26" spans="1:4" ht="28.5" customHeight="1">
      <c r="A26" s="117"/>
      <c r="B26" s="117"/>
      <c r="C26" s="117"/>
      <c r="D26" s="117"/>
    </row>
    <row r="27" ht="15">
      <c r="A27" s="24"/>
    </row>
    <row r="29" spans="1:4" ht="14.25">
      <c r="A29" s="23" t="s">
        <v>22</v>
      </c>
      <c r="B29" s="23"/>
      <c r="C29" s="47"/>
      <c r="D29" s="23" t="s">
        <v>73</v>
      </c>
    </row>
    <row r="30" spans="1:4" ht="14.25">
      <c r="A30" s="23"/>
      <c r="B30" s="23"/>
      <c r="C30" s="47"/>
      <c r="D30" s="23"/>
    </row>
    <row r="31" spans="1:4" ht="15">
      <c r="A31" s="24"/>
      <c r="B31" s="24"/>
      <c r="C31" s="48"/>
      <c r="D31" s="24"/>
    </row>
    <row r="32" spans="1:4" ht="14.25">
      <c r="A32" s="23" t="s">
        <v>23</v>
      </c>
      <c r="B32" s="23"/>
      <c r="C32" s="47"/>
      <c r="D32" s="23" t="s">
        <v>70</v>
      </c>
    </row>
    <row r="58" ht="12.75">
      <c r="A58" s="25"/>
    </row>
  </sheetData>
  <sheetProtection/>
  <mergeCells count="1">
    <mergeCell ref="A26:D26"/>
  </mergeCells>
  <printOptions/>
  <pageMargins left="0.984251968503937" right="0.16" top="0.551181102362204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22">
      <selection activeCell="D54" sqref="D54"/>
    </sheetView>
  </sheetViews>
  <sheetFormatPr defaultColWidth="9.00390625" defaultRowHeight="12.75"/>
  <cols>
    <col min="1" max="1" width="45.625" style="0" customWidth="1"/>
    <col min="2" max="2" width="6.625" style="0" customWidth="1"/>
    <col min="3" max="4" width="14.125" style="49" customWidth="1"/>
    <col min="5" max="5" width="9.75390625" style="98" customWidth="1"/>
  </cols>
  <sheetData>
    <row r="1" spans="1:5" s="2" customFormat="1" ht="12.75">
      <c r="A1" s="20" t="s">
        <v>95</v>
      </c>
      <c r="B1" s="20"/>
      <c r="C1" s="64"/>
      <c r="D1" s="64"/>
      <c r="E1" s="97"/>
    </row>
    <row r="2" spans="3:5" s="2" customFormat="1" ht="12.75">
      <c r="C2" s="42"/>
      <c r="D2" s="42"/>
      <c r="E2" s="21"/>
    </row>
    <row r="3" ht="12.75">
      <c r="A3" s="1" t="s">
        <v>79</v>
      </c>
    </row>
    <row r="4" spans="1:4" ht="12.75">
      <c r="A4" s="35" t="s">
        <v>0</v>
      </c>
      <c r="B4" s="36"/>
      <c r="C4" s="50"/>
      <c r="D4" s="50"/>
    </row>
    <row r="5" ht="12.75">
      <c r="A5" s="2"/>
    </row>
    <row r="6" spans="1:4" ht="12.75">
      <c r="A6" s="3"/>
      <c r="B6" s="4" t="s">
        <v>24</v>
      </c>
      <c r="C6" s="51">
        <v>42916</v>
      </c>
      <c r="D6" s="51">
        <v>42735</v>
      </c>
    </row>
    <row r="7" spans="1:4" ht="12.75">
      <c r="A7" s="5" t="s">
        <v>1</v>
      </c>
      <c r="B7" s="6"/>
      <c r="C7" s="52"/>
      <c r="D7" s="52"/>
    </row>
    <row r="8" spans="1:4" ht="12.75">
      <c r="A8" s="5" t="s">
        <v>37</v>
      </c>
      <c r="B8" s="6"/>
      <c r="C8" s="55"/>
      <c r="D8" s="55"/>
    </row>
    <row r="9" spans="1:4" ht="12.75">
      <c r="A9" s="8"/>
      <c r="B9" s="13"/>
      <c r="C9" s="56"/>
      <c r="D9" s="56"/>
    </row>
    <row r="10" spans="1:4" ht="12.75">
      <c r="A10" s="8" t="s">
        <v>3</v>
      </c>
      <c r="B10" s="9"/>
      <c r="C10" s="39">
        <v>6497698</v>
      </c>
      <c r="D10" s="39">
        <v>6821309</v>
      </c>
    </row>
    <row r="11" spans="1:4" ht="12.75">
      <c r="A11" s="8" t="s">
        <v>4</v>
      </c>
      <c r="B11" s="4"/>
      <c r="C11" s="39">
        <v>7377</v>
      </c>
      <c r="D11" s="39">
        <v>2590</v>
      </c>
    </row>
    <row r="12" spans="1:4" ht="12.75">
      <c r="A12" s="8" t="s">
        <v>86</v>
      </c>
      <c r="B12" s="4"/>
      <c r="C12" s="39">
        <v>771906</v>
      </c>
      <c r="D12" s="39">
        <v>771906</v>
      </c>
    </row>
    <row r="13" spans="1:4" ht="12.75">
      <c r="A13" s="8" t="s">
        <v>29</v>
      </c>
      <c r="B13" s="4"/>
      <c r="C13" s="39">
        <v>1294</v>
      </c>
      <c r="D13" s="39">
        <v>5623</v>
      </c>
    </row>
    <row r="14" spans="1:4" ht="12.75">
      <c r="A14" s="8" t="s">
        <v>28</v>
      </c>
      <c r="B14" s="4"/>
      <c r="C14" s="39">
        <v>15544792</v>
      </c>
      <c r="D14" s="39">
        <v>15544792</v>
      </c>
    </row>
    <row r="15" spans="1:4" ht="13.5" thickBot="1">
      <c r="A15" s="10" t="s">
        <v>5</v>
      </c>
      <c r="B15" s="14"/>
      <c r="C15" s="54">
        <f>SUM(C10:C14)</f>
        <v>22823067</v>
      </c>
      <c r="D15" s="54">
        <f>SUM(D10:D14)</f>
        <v>23146220</v>
      </c>
    </row>
    <row r="16" spans="1:4" ht="12.75">
      <c r="A16" s="5" t="s">
        <v>38</v>
      </c>
      <c r="B16" s="7"/>
      <c r="C16" s="53"/>
      <c r="D16" s="53"/>
    </row>
    <row r="17" spans="1:4" ht="12.75">
      <c r="A17" s="8" t="s">
        <v>41</v>
      </c>
      <c r="B17" s="9"/>
      <c r="C17" s="39">
        <v>1901592</v>
      </c>
      <c r="D17" s="39">
        <v>4208391</v>
      </c>
    </row>
    <row r="18" spans="1:4" ht="12.75">
      <c r="A18" s="8" t="s">
        <v>27</v>
      </c>
      <c r="B18" s="9"/>
      <c r="C18" s="39">
        <v>1040198</v>
      </c>
      <c r="D18" s="39">
        <v>536278</v>
      </c>
    </row>
    <row r="19" spans="1:4" ht="12.75">
      <c r="A19" s="8" t="s">
        <v>28</v>
      </c>
      <c r="B19" s="9"/>
      <c r="C19" s="39">
        <v>11311090</v>
      </c>
      <c r="D19" s="39">
        <v>7173484</v>
      </c>
    </row>
    <row r="20" spans="1:4" ht="12.75">
      <c r="A20" s="8" t="s">
        <v>42</v>
      </c>
      <c r="B20" s="9"/>
      <c r="C20" s="39">
        <v>2250209</v>
      </c>
      <c r="D20" s="39">
        <v>1816422</v>
      </c>
    </row>
    <row r="21" spans="1:4" ht="12.75">
      <c r="A21" s="8" t="s">
        <v>87</v>
      </c>
      <c r="B21" s="9"/>
      <c r="C21" s="39">
        <v>12412</v>
      </c>
      <c r="D21" s="39">
        <v>84054</v>
      </c>
    </row>
    <row r="22" spans="1:4" ht="12.75">
      <c r="A22" s="8" t="s">
        <v>43</v>
      </c>
      <c r="B22" s="9"/>
      <c r="C22" s="39">
        <v>13143464</v>
      </c>
      <c r="D22" s="39">
        <v>13222607</v>
      </c>
    </row>
    <row r="23" spans="1:4" ht="13.5" thickBot="1">
      <c r="A23" s="10" t="s">
        <v>2</v>
      </c>
      <c r="B23" s="12"/>
      <c r="C23" s="54">
        <f>SUM(C17:C22)</f>
        <v>29658965</v>
      </c>
      <c r="D23" s="54">
        <f>SUM(D17:D22)</f>
        <v>27041236</v>
      </c>
    </row>
    <row r="24" spans="1:4" ht="12.75">
      <c r="A24" s="8"/>
      <c r="B24" s="7"/>
      <c r="C24" s="57"/>
      <c r="D24" s="57"/>
    </row>
    <row r="25" spans="1:4" ht="13.5" thickBot="1">
      <c r="A25" s="10" t="s">
        <v>84</v>
      </c>
      <c r="B25" s="12"/>
      <c r="C25" s="54">
        <f>C23+C15</f>
        <v>52482032</v>
      </c>
      <c r="D25" s="54">
        <f>D23+D15</f>
        <v>50187456</v>
      </c>
    </row>
    <row r="26" spans="1:4" ht="12.75">
      <c r="A26" s="5"/>
      <c r="B26" s="9"/>
      <c r="C26" s="58"/>
      <c r="D26" s="58"/>
    </row>
    <row r="27" spans="1:4" ht="12.75">
      <c r="A27" s="5" t="s">
        <v>6</v>
      </c>
      <c r="B27" s="9"/>
      <c r="C27" s="58"/>
      <c r="D27" s="58"/>
    </row>
    <row r="28" spans="1:4" ht="12.75">
      <c r="A28" s="5"/>
      <c r="B28" s="9"/>
      <c r="C28" s="53"/>
      <c r="D28" s="53"/>
    </row>
    <row r="29" spans="1:4" ht="12.75">
      <c r="A29" s="5" t="s">
        <v>12</v>
      </c>
      <c r="B29" s="9"/>
      <c r="C29" s="57"/>
      <c r="D29" s="57"/>
    </row>
    <row r="30" spans="1:4" ht="12.75">
      <c r="A30" s="8" t="s">
        <v>26</v>
      </c>
      <c r="B30" s="9"/>
      <c r="C30" s="39">
        <v>1417846</v>
      </c>
      <c r="D30" s="39">
        <v>1417846</v>
      </c>
    </row>
    <row r="31" spans="1:4" ht="12.75">
      <c r="A31" s="8" t="s">
        <v>13</v>
      </c>
      <c r="B31" s="9"/>
      <c r="C31" s="39">
        <v>2597858</v>
      </c>
      <c r="D31" s="39">
        <v>2597858</v>
      </c>
    </row>
    <row r="32" spans="1:4" ht="12.75">
      <c r="A32" s="8" t="s">
        <v>82</v>
      </c>
      <c r="B32" s="9"/>
      <c r="C32" s="39">
        <v>1660</v>
      </c>
      <c r="D32" s="39">
        <v>1665</v>
      </c>
    </row>
    <row r="33" spans="1:4" ht="12.75">
      <c r="A33" s="8" t="s">
        <v>33</v>
      </c>
      <c r="B33" s="9"/>
      <c r="C33" s="39">
        <v>6519479</v>
      </c>
      <c r="D33" s="39">
        <v>1833336</v>
      </c>
    </row>
    <row r="34" spans="1:4" ht="13.5" thickBot="1">
      <c r="A34" s="10" t="s">
        <v>14</v>
      </c>
      <c r="B34" s="12"/>
      <c r="C34" s="54">
        <f>SUM(C30:C33)</f>
        <v>10536843</v>
      </c>
      <c r="D34" s="54">
        <f>SUM(D30:D33)</f>
        <v>5850705</v>
      </c>
    </row>
    <row r="35" spans="1:4" ht="12.75">
      <c r="A35" s="27"/>
      <c r="B35" s="38"/>
      <c r="C35" s="76"/>
      <c r="D35" s="76"/>
    </row>
    <row r="36" spans="1:4" ht="12.75">
      <c r="A36" s="5" t="s">
        <v>10</v>
      </c>
      <c r="B36" s="9"/>
      <c r="C36" s="57"/>
      <c r="D36" s="57"/>
    </row>
    <row r="37" spans="1:5" s="72" customFormat="1" ht="12.75">
      <c r="A37" s="8" t="s">
        <v>39</v>
      </c>
      <c r="B37" s="6"/>
      <c r="C37" s="39">
        <v>228766</v>
      </c>
      <c r="D37" s="39">
        <v>228766</v>
      </c>
      <c r="E37" s="99"/>
    </row>
    <row r="38" spans="1:5" s="72" customFormat="1" ht="12.75">
      <c r="A38" s="8" t="s">
        <v>72</v>
      </c>
      <c r="B38" s="6"/>
      <c r="C38" s="39">
        <v>828469</v>
      </c>
      <c r="D38" s="39">
        <v>828469</v>
      </c>
      <c r="E38" s="99"/>
    </row>
    <row r="39" spans="1:4" ht="13.5" thickBot="1">
      <c r="A39" s="10" t="s">
        <v>11</v>
      </c>
      <c r="B39" s="12"/>
      <c r="C39" s="54">
        <f>SUM(C37:C38)</f>
        <v>1057235</v>
      </c>
      <c r="D39" s="54">
        <f>SUM(D37:D38)</f>
        <v>1057235</v>
      </c>
    </row>
    <row r="40" spans="1:4" ht="12.75">
      <c r="A40" s="27"/>
      <c r="B40" s="38"/>
      <c r="C40" s="76"/>
      <c r="D40" s="76"/>
    </row>
    <row r="41" spans="1:4" ht="12.75">
      <c r="A41" s="5" t="s">
        <v>7</v>
      </c>
      <c r="B41" s="9"/>
      <c r="C41" s="53"/>
      <c r="D41" s="53"/>
    </row>
    <row r="42" spans="1:4" ht="12.75">
      <c r="A42" s="8" t="s">
        <v>8</v>
      </c>
      <c r="B42" s="9"/>
      <c r="C42" s="39">
        <v>26301532</v>
      </c>
      <c r="D42" s="39">
        <v>25306603</v>
      </c>
    </row>
    <row r="43" spans="1:4" ht="12.75">
      <c r="A43" s="8" t="s">
        <v>30</v>
      </c>
      <c r="B43" s="9"/>
      <c r="C43" s="39">
        <v>13927645</v>
      </c>
      <c r="D43" s="39">
        <v>17178751</v>
      </c>
    </row>
    <row r="44" spans="1:4" ht="12.75">
      <c r="A44" s="8" t="s">
        <v>31</v>
      </c>
      <c r="B44" s="9"/>
      <c r="C44" s="39">
        <v>36994</v>
      </c>
      <c r="D44" s="39">
        <v>42992</v>
      </c>
    </row>
    <row r="45" spans="1:4" ht="12.75">
      <c r="A45" s="8" t="s">
        <v>72</v>
      </c>
      <c r="B45" s="9"/>
      <c r="C45" s="39">
        <v>87111</v>
      </c>
      <c r="D45" s="39">
        <v>87111</v>
      </c>
    </row>
    <row r="46" spans="1:4" ht="12.75">
      <c r="A46" s="8" t="s">
        <v>32</v>
      </c>
      <c r="B46" s="9"/>
      <c r="C46" s="39">
        <v>288646</v>
      </c>
      <c r="D46" s="39">
        <v>418033</v>
      </c>
    </row>
    <row r="47" spans="1:4" ht="12.75">
      <c r="A47" s="8" t="s">
        <v>39</v>
      </c>
      <c r="B47" s="9"/>
      <c r="C47" s="39">
        <v>246026</v>
      </c>
      <c r="D47" s="39">
        <v>246026</v>
      </c>
    </row>
    <row r="48" spans="1:4" ht="13.5" thickBot="1">
      <c r="A48" s="10" t="s">
        <v>9</v>
      </c>
      <c r="B48" s="11"/>
      <c r="C48" s="54">
        <f>SUM(C42:C47)</f>
        <v>40887954</v>
      </c>
      <c r="D48" s="54">
        <f>SUM(D42:D47)</f>
        <v>43279516</v>
      </c>
    </row>
    <row r="49" spans="1:4" ht="13.5" thickBot="1">
      <c r="A49" s="10" t="s">
        <v>40</v>
      </c>
      <c r="B49" s="11"/>
      <c r="C49" s="54">
        <f>C39+C48</f>
        <v>41945189</v>
      </c>
      <c r="D49" s="54">
        <f>D48+D39</f>
        <v>44336751</v>
      </c>
    </row>
    <row r="50" spans="1:4" ht="12.75">
      <c r="A50" s="27"/>
      <c r="B50" s="77"/>
      <c r="C50" s="76"/>
      <c r="D50" s="76"/>
    </row>
    <row r="51" spans="1:4" ht="13.5" thickBot="1">
      <c r="A51" s="10" t="s">
        <v>83</v>
      </c>
      <c r="B51" s="12"/>
      <c r="C51" s="54">
        <f>C34+C49</f>
        <v>52482032</v>
      </c>
      <c r="D51" s="54">
        <f>D48+D39+D34</f>
        <v>50187456</v>
      </c>
    </row>
    <row r="52" spans="1:4" ht="12.75">
      <c r="A52" s="27"/>
      <c r="B52" s="38"/>
      <c r="C52" s="76"/>
      <c r="D52" s="76"/>
    </row>
    <row r="53" spans="1:4" ht="13.5" thickBot="1">
      <c r="A53" s="10" t="s">
        <v>85</v>
      </c>
      <c r="B53" s="12"/>
      <c r="C53" s="54">
        <v>105295</v>
      </c>
      <c r="D53" s="54">
        <v>58481</v>
      </c>
    </row>
    <row r="54" spans="1:4" ht="12.75">
      <c r="A54" s="27"/>
      <c r="B54" s="38"/>
      <c r="C54" s="76"/>
      <c r="D54" s="76"/>
    </row>
    <row r="55" spans="1:4" ht="12.75">
      <c r="A55" s="100"/>
      <c r="B55" s="100"/>
      <c r="C55" s="107"/>
      <c r="D55" s="101"/>
    </row>
    <row r="56" spans="1:4" ht="14.25">
      <c r="A56" s="23" t="s">
        <v>22</v>
      </c>
      <c r="B56" s="23"/>
      <c r="D56" s="47" t="s">
        <v>73</v>
      </c>
    </row>
    <row r="57" spans="1:4" ht="14.25">
      <c r="A57" s="23"/>
      <c r="B57" s="23"/>
      <c r="D57" s="47"/>
    </row>
    <row r="58" spans="1:4" ht="15">
      <c r="A58" s="24"/>
      <c r="B58" s="24"/>
      <c r="D58" s="48"/>
    </row>
    <row r="59" spans="1:4" ht="14.25">
      <c r="A59" s="23" t="s">
        <v>23</v>
      </c>
      <c r="B59" s="23"/>
      <c r="D59" s="47" t="s">
        <v>70</v>
      </c>
    </row>
    <row r="62" ht="12.75">
      <c r="A62" s="25"/>
    </row>
  </sheetData>
  <sheetProtection/>
  <printOptions/>
  <pageMargins left="0.984251968503937" right="0.16" top="0.5511811023622047" bottom="0.6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50.625" style="82" customWidth="1"/>
    <col min="2" max="2" width="6.375" style="82" customWidth="1"/>
    <col min="3" max="3" width="14.125" style="84" customWidth="1"/>
    <col min="4" max="4" width="16.625" style="84" bestFit="1" customWidth="1"/>
    <col min="5" max="5" width="10.875" style="82" customWidth="1"/>
    <col min="6" max="16384" width="9.125" style="82" customWidth="1"/>
  </cols>
  <sheetData>
    <row r="1" spans="1:6" s="2" customFormat="1" ht="12.75">
      <c r="A1" s="20" t="s">
        <v>95</v>
      </c>
      <c r="B1" s="20"/>
      <c r="C1" s="20"/>
      <c r="D1" s="20"/>
      <c r="E1" s="22"/>
      <c r="F1" s="22"/>
    </row>
    <row r="2" spans="3:4" s="2" customFormat="1" ht="12.75">
      <c r="C2" s="18"/>
      <c r="D2" s="21"/>
    </row>
    <row r="3" spans="1:4" ht="12.75">
      <c r="A3" s="79" t="s">
        <v>81</v>
      </c>
      <c r="B3" s="80"/>
      <c r="C3" s="81"/>
      <c r="D3" s="81"/>
    </row>
    <row r="4" ht="12.75">
      <c r="A4" s="83" t="s">
        <v>48</v>
      </c>
    </row>
    <row r="5" spans="1:4" ht="14.25" thickBot="1">
      <c r="A5" s="85" t="s">
        <v>49</v>
      </c>
      <c r="B5" s="86" t="s">
        <v>25</v>
      </c>
      <c r="C5" s="96">
        <v>42916</v>
      </c>
      <c r="D5" s="96">
        <v>42551</v>
      </c>
    </row>
    <row r="6" spans="1:4" ht="13.5">
      <c r="A6" s="118" t="s">
        <v>50</v>
      </c>
      <c r="B6" s="118"/>
      <c r="C6" s="118"/>
      <c r="D6" s="118"/>
    </row>
    <row r="7" spans="1:4" ht="12.75">
      <c r="A7" s="88" t="s">
        <v>51</v>
      </c>
      <c r="B7" s="88"/>
      <c r="C7" s="89">
        <v>20955627</v>
      </c>
      <c r="D7" s="89">
        <v>11763993</v>
      </c>
    </row>
    <row r="8" spans="1:4" ht="12.75">
      <c r="A8" s="88" t="s">
        <v>52</v>
      </c>
      <c r="B8" s="90"/>
      <c r="C8" s="103">
        <v>-20250757</v>
      </c>
      <c r="D8" s="89">
        <v>-6857426</v>
      </c>
    </row>
    <row r="9" spans="1:4" ht="12.75">
      <c r="A9" s="88" t="s">
        <v>53</v>
      </c>
      <c r="B9" s="90"/>
      <c r="C9" s="103">
        <v>-2033744</v>
      </c>
      <c r="D9" s="89">
        <v>-1033454</v>
      </c>
    </row>
    <row r="10" spans="1:4" ht="12.75">
      <c r="A10" s="88" t="s">
        <v>54</v>
      </c>
      <c r="B10" s="90"/>
      <c r="C10" s="103">
        <v>-520763</v>
      </c>
      <c r="D10" s="89">
        <v>-313732</v>
      </c>
    </row>
    <row r="11" spans="1:4" ht="12.75">
      <c r="A11" s="88" t="s">
        <v>55</v>
      </c>
      <c r="B11" s="90"/>
      <c r="C11" s="103">
        <v>-1319383</v>
      </c>
      <c r="D11" s="89">
        <v>-1203367</v>
      </c>
    </row>
    <row r="12" spans="1:4" ht="12.75">
      <c r="A12" s="88" t="s">
        <v>56</v>
      </c>
      <c r="B12" s="90"/>
      <c r="C12" s="103">
        <v>-20925</v>
      </c>
      <c r="D12" s="89">
        <v>-78126</v>
      </c>
    </row>
    <row r="13" spans="1:4" ht="12.75">
      <c r="A13" s="88" t="s">
        <v>57</v>
      </c>
      <c r="B13" s="90"/>
      <c r="C13" s="103">
        <v>-342745</v>
      </c>
      <c r="D13" s="89">
        <v>-118482</v>
      </c>
    </row>
    <row r="14" spans="1:4" ht="26.25" thickBot="1">
      <c r="A14" s="91" t="s">
        <v>58</v>
      </c>
      <c r="B14" s="91"/>
      <c r="C14" s="104">
        <f>SUM(C7:C13)</f>
        <v>-3532690</v>
      </c>
      <c r="D14" s="92">
        <f>SUM(D7:D13)</f>
        <v>2159406</v>
      </c>
    </row>
    <row r="15" spans="1:4" ht="13.5" customHeight="1">
      <c r="A15" s="93" t="s">
        <v>59</v>
      </c>
      <c r="B15" s="93"/>
      <c r="C15" s="105"/>
      <c r="D15" s="93"/>
    </row>
    <row r="16" spans="1:4" ht="12.75">
      <c r="A16" s="88" t="s">
        <v>60</v>
      </c>
      <c r="B16" s="88"/>
      <c r="C16" s="103">
        <v>335</v>
      </c>
      <c r="D16" s="89"/>
    </row>
    <row r="17" spans="1:4" ht="12.75">
      <c r="A17" s="88" t="s">
        <v>61</v>
      </c>
      <c r="B17" s="88"/>
      <c r="C17" s="103">
        <v>-30160</v>
      </c>
      <c r="D17" s="89">
        <v>-6371</v>
      </c>
    </row>
    <row r="18" spans="1:4" ht="12.75">
      <c r="A18" s="88" t="s">
        <v>89</v>
      </c>
      <c r="B18" s="88"/>
      <c r="C18" s="103">
        <v>-5432</v>
      </c>
      <c r="D18" s="89">
        <v>-1137</v>
      </c>
    </row>
    <row r="19" spans="1:4" ht="26.25" thickBot="1">
      <c r="A19" s="91" t="s">
        <v>62</v>
      </c>
      <c r="B19" s="94"/>
      <c r="C19" s="104">
        <f>SUM(C16:C18)</f>
        <v>-35257</v>
      </c>
      <c r="D19" s="104">
        <f>SUM(D16:D18)</f>
        <v>-7508</v>
      </c>
    </row>
    <row r="20" spans="1:4" ht="13.5" customHeight="1">
      <c r="A20" s="87" t="s">
        <v>63</v>
      </c>
      <c r="B20" s="87"/>
      <c r="C20" s="106"/>
      <c r="D20" s="87"/>
    </row>
    <row r="21" spans="1:4" ht="12.75">
      <c r="A21" s="88" t="s">
        <v>64</v>
      </c>
      <c r="B21" s="88"/>
      <c r="C21" s="103">
        <v>18782113</v>
      </c>
      <c r="D21" s="89">
        <v>828864</v>
      </c>
    </row>
    <row r="22" spans="1:4" ht="12.75">
      <c r="A22" s="88" t="s">
        <v>65</v>
      </c>
      <c r="B22" s="88"/>
      <c r="C22" s="103">
        <v>-17453124</v>
      </c>
      <c r="D22" s="89">
        <v>-2946119</v>
      </c>
    </row>
    <row r="23" spans="1:4" ht="26.25" thickBot="1">
      <c r="A23" s="91" t="s">
        <v>66</v>
      </c>
      <c r="B23" s="94"/>
      <c r="C23" s="92">
        <f>SUM(C21:C22)</f>
        <v>1328989</v>
      </c>
      <c r="D23" s="92">
        <f>SUM(D21:D22)</f>
        <v>-2117255</v>
      </c>
    </row>
    <row r="24" spans="1:4" ht="13.5" thickBot="1">
      <c r="A24" s="91" t="s">
        <v>67</v>
      </c>
      <c r="B24" s="94"/>
      <c r="C24" s="92">
        <f>C14+C19+C23</f>
        <v>-2238958</v>
      </c>
      <c r="D24" s="92">
        <f>D14+D19+D23</f>
        <v>34643</v>
      </c>
    </row>
    <row r="25" spans="1:4" ht="13.5" thickBot="1">
      <c r="A25" s="91" t="s">
        <v>75</v>
      </c>
      <c r="B25" s="94"/>
      <c r="C25" s="92">
        <v>-67841</v>
      </c>
      <c r="D25" s="92">
        <v>-3287</v>
      </c>
    </row>
    <row r="26" spans="1:4" ht="13.5" thickBot="1">
      <c r="A26" s="91" t="s">
        <v>68</v>
      </c>
      <c r="B26" s="91"/>
      <c r="C26" s="92">
        <v>4208391</v>
      </c>
      <c r="D26" s="92">
        <v>230712</v>
      </c>
    </row>
    <row r="27" spans="1:4" ht="13.5" thickBot="1">
      <c r="A27" s="91" t="s">
        <v>69</v>
      </c>
      <c r="B27" s="91"/>
      <c r="C27" s="92">
        <f>C24+C26+C25</f>
        <v>1901592</v>
      </c>
      <c r="D27" s="92">
        <f>D24+D26+D25</f>
        <v>262068</v>
      </c>
    </row>
    <row r="28" spans="1:4" ht="25.5" customHeight="1">
      <c r="A28" s="117"/>
      <c r="B28" s="117"/>
      <c r="C28" s="117"/>
      <c r="D28" s="117"/>
    </row>
    <row r="30" spans="1:4" ht="14.25">
      <c r="A30" s="23" t="s">
        <v>22</v>
      </c>
      <c r="B30" s="95"/>
      <c r="D30" s="23" t="s">
        <v>73</v>
      </c>
    </row>
    <row r="31" spans="1:4" ht="14.25">
      <c r="A31" s="23"/>
      <c r="B31" s="95"/>
      <c r="D31" s="23"/>
    </row>
    <row r="32" spans="1:4" ht="15">
      <c r="A32" s="24"/>
      <c r="B32" s="21"/>
      <c r="D32" s="24"/>
    </row>
    <row r="33" spans="1:4" ht="14.25">
      <c r="A33" s="23" t="s">
        <v>23</v>
      </c>
      <c r="B33" s="95"/>
      <c r="D33" s="23" t="s">
        <v>70</v>
      </c>
    </row>
    <row r="34" spans="2:3" ht="12.75">
      <c r="B34" s="84"/>
      <c r="C34" s="82"/>
    </row>
    <row r="35" spans="2:3" ht="12.75">
      <c r="B35" s="84"/>
      <c r="C35" s="82"/>
    </row>
    <row r="36" spans="2:3" ht="12.75">
      <c r="B36" s="84"/>
      <c r="C36" s="82"/>
    </row>
    <row r="49" ht="12.75">
      <c r="A49" s="25"/>
    </row>
  </sheetData>
  <sheetProtection/>
  <mergeCells count="2">
    <mergeCell ref="A6:D6"/>
    <mergeCell ref="A28:D28"/>
  </mergeCells>
  <printOptions/>
  <pageMargins left="0.75" right="0.33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C22" sqref="C22"/>
    </sheetView>
  </sheetViews>
  <sheetFormatPr defaultColWidth="10.25390625" defaultRowHeight="12.75"/>
  <cols>
    <col min="1" max="1" width="29.25390625" style="0" customWidth="1"/>
    <col min="2" max="2" width="12.625" style="0" customWidth="1"/>
    <col min="3" max="3" width="12.375" style="0" customWidth="1"/>
    <col min="4" max="4" width="12.875" style="0" customWidth="1"/>
    <col min="5" max="5" width="16.875" style="43" customWidth="1"/>
    <col min="6" max="6" width="12.625" style="43" customWidth="1"/>
  </cols>
  <sheetData>
    <row r="1" spans="1:6" s="2" customFormat="1" ht="12.75">
      <c r="A1" s="20" t="s">
        <v>95</v>
      </c>
      <c r="B1" s="20"/>
      <c r="C1" s="20"/>
      <c r="D1" s="20"/>
      <c r="E1" s="78"/>
      <c r="F1" s="115"/>
    </row>
    <row r="2" spans="3:6" s="2" customFormat="1" ht="12.75">
      <c r="C2" s="21"/>
      <c r="D2" s="21"/>
      <c r="E2" s="59"/>
      <c r="F2" s="59"/>
    </row>
    <row r="3" ht="12.75">
      <c r="A3" s="1" t="s">
        <v>80</v>
      </c>
    </row>
    <row r="4" spans="1:6" ht="12.75">
      <c r="A4" s="35" t="s">
        <v>0</v>
      </c>
      <c r="B4" s="36"/>
      <c r="C4" s="36"/>
      <c r="D4" s="36"/>
      <c r="E4" s="44"/>
      <c r="F4" s="44"/>
    </row>
    <row r="6" spans="1:6" ht="52.5" customHeight="1" thickBot="1">
      <c r="A6" s="26"/>
      <c r="B6" s="28" t="s">
        <v>26</v>
      </c>
      <c r="C6" s="28" t="s">
        <v>13</v>
      </c>
      <c r="D6" s="28" t="s">
        <v>82</v>
      </c>
      <c r="E6" s="60" t="s">
        <v>88</v>
      </c>
      <c r="F6" s="60" t="s">
        <v>21</v>
      </c>
    </row>
    <row r="7" spans="1:6" ht="12.75">
      <c r="A7" s="5" t="s">
        <v>90</v>
      </c>
      <c r="B7" s="29">
        <v>1417846</v>
      </c>
      <c r="C7" s="29">
        <v>3045164</v>
      </c>
      <c r="D7" s="29">
        <v>1098</v>
      </c>
      <c r="E7" s="61">
        <v>-5175470</v>
      </c>
      <c r="F7" s="61">
        <f>SUM(B7:E7)</f>
        <v>-711362</v>
      </c>
    </row>
    <row r="8" spans="1:6" ht="25.5">
      <c r="A8" s="8" t="s">
        <v>34</v>
      </c>
      <c r="B8" s="68"/>
      <c r="C8" s="68"/>
      <c r="D8" s="68"/>
      <c r="E8" s="69">
        <v>457165</v>
      </c>
      <c r="F8" s="61">
        <f>SUM(B8:E8)</f>
        <v>457165</v>
      </c>
    </row>
    <row r="9" spans="1:6" ht="12.75">
      <c r="A9" s="8" t="s">
        <v>35</v>
      </c>
      <c r="B9" s="68"/>
      <c r="C9" s="68"/>
      <c r="D9" s="68">
        <v>472</v>
      </c>
      <c r="E9" s="69"/>
      <c r="F9" s="61">
        <f>SUM(B9:E9)</f>
        <v>472</v>
      </c>
    </row>
    <row r="10" spans="1:6" s="108" customFormat="1" ht="12.75">
      <c r="A10" s="5" t="s">
        <v>91</v>
      </c>
      <c r="B10" s="116"/>
      <c r="C10" s="116"/>
      <c r="D10" s="116">
        <f>SUM(D8:D9)</f>
        <v>472</v>
      </c>
      <c r="E10" s="116">
        <f>SUM(E8:E9)</f>
        <v>457165</v>
      </c>
      <c r="F10" s="116">
        <f>SUM(F8:F9)</f>
        <v>457637</v>
      </c>
    </row>
    <row r="11" spans="1:6" ht="12.75">
      <c r="A11" s="5" t="s">
        <v>97</v>
      </c>
      <c r="B11" s="29">
        <f>B7+B10</f>
        <v>1417846</v>
      </c>
      <c r="C11" s="29">
        <f>C7+C10</f>
        <v>3045164</v>
      </c>
      <c r="D11" s="29">
        <f>D7+D10</f>
        <v>1570</v>
      </c>
      <c r="E11" s="29">
        <f>E7+E10</f>
        <v>-4718305</v>
      </c>
      <c r="F11" s="29">
        <f>F7+F10</f>
        <v>-253725</v>
      </c>
    </row>
    <row r="12" spans="1:6" ht="25.5">
      <c r="A12" s="8" t="s">
        <v>34</v>
      </c>
      <c r="B12" s="68"/>
      <c r="C12" s="68"/>
      <c r="D12" s="68"/>
      <c r="E12" s="69">
        <v>5917496</v>
      </c>
      <c r="F12" s="61">
        <f>SUM(B12:E12)</f>
        <v>5917496</v>
      </c>
    </row>
    <row r="13" spans="1:6" ht="12.75">
      <c r="A13" s="8" t="s">
        <v>35</v>
      </c>
      <c r="B13" s="68"/>
      <c r="C13" s="68"/>
      <c r="D13" s="68">
        <v>95</v>
      </c>
      <c r="E13" s="69">
        <v>233549</v>
      </c>
      <c r="F13" s="61">
        <f>SUM(B13:E13)</f>
        <v>233644</v>
      </c>
    </row>
    <row r="14" spans="1:6" ht="12.75">
      <c r="A14" s="8" t="s">
        <v>92</v>
      </c>
      <c r="B14" s="68"/>
      <c r="C14" s="68"/>
      <c r="D14" s="68"/>
      <c r="E14" s="69">
        <v>-46710</v>
      </c>
      <c r="F14" s="61">
        <f>SUM(B14:E14)</f>
        <v>-46710</v>
      </c>
    </row>
    <row r="15" spans="1:6" s="108" customFormat="1" ht="12.75">
      <c r="A15" s="5" t="s">
        <v>91</v>
      </c>
      <c r="B15" s="116"/>
      <c r="C15" s="116"/>
      <c r="D15" s="116">
        <f>SUM(D12:D14)</f>
        <v>95</v>
      </c>
      <c r="E15" s="116">
        <f>SUM(E12:E14)</f>
        <v>6104335</v>
      </c>
      <c r="F15" s="116">
        <f>SUM(F12:F14)</f>
        <v>6104430</v>
      </c>
    </row>
    <row r="16" spans="1:6" ht="12.75">
      <c r="A16" s="8" t="s">
        <v>93</v>
      </c>
      <c r="B16" s="68"/>
      <c r="C16" s="68">
        <v>-447306</v>
      </c>
      <c r="D16" s="68"/>
      <c r="E16" s="69">
        <v>447306</v>
      </c>
      <c r="F16" s="61">
        <f>SUM(B16:E16)</f>
        <v>0</v>
      </c>
    </row>
    <row r="17" spans="1:6" ht="12.75">
      <c r="A17" s="27" t="s">
        <v>94</v>
      </c>
      <c r="B17" s="30">
        <f>B11+B15+B16</f>
        <v>1417846</v>
      </c>
      <c r="C17" s="30">
        <f>C11+C15+C16</f>
        <v>2597858</v>
      </c>
      <c r="D17" s="30">
        <f>D11+D15+D16</f>
        <v>1665</v>
      </c>
      <c r="E17" s="30">
        <f>E11+E15+E16</f>
        <v>1833336</v>
      </c>
      <c r="F17" s="30">
        <f>F11+F15+F16</f>
        <v>5850705</v>
      </c>
    </row>
    <row r="18" spans="1:6" ht="25.5">
      <c r="A18" s="8" t="s">
        <v>34</v>
      </c>
      <c r="B18" s="68"/>
      <c r="C18" s="68"/>
      <c r="D18" s="68"/>
      <c r="E18" s="69">
        <v>4686143</v>
      </c>
      <c r="F18" s="61">
        <f>SUM(B18:E18)</f>
        <v>4686143</v>
      </c>
    </row>
    <row r="19" spans="1:6" ht="13.5" thickBot="1">
      <c r="A19" s="8" t="s">
        <v>35</v>
      </c>
      <c r="B19" s="70"/>
      <c r="C19" s="70"/>
      <c r="D19" s="70">
        <v>-5</v>
      </c>
      <c r="E19" s="71"/>
      <c r="F19" s="62">
        <f>SUM(B19:E19)</f>
        <v>-5</v>
      </c>
    </row>
    <row r="20" spans="1:6" ht="12.75">
      <c r="A20" s="27" t="s">
        <v>98</v>
      </c>
      <c r="B20" s="30">
        <f>SUM(B17:B19)</f>
        <v>1417846</v>
      </c>
      <c r="C20" s="30">
        <f>SUM(C17:C19)</f>
        <v>2597858</v>
      </c>
      <c r="D20" s="30">
        <f>SUM(D17:D19)</f>
        <v>1660</v>
      </c>
      <c r="E20" s="30">
        <f>SUM(E17:E19)</f>
        <v>6519479</v>
      </c>
      <c r="F20" s="30">
        <f>SUM(F17:F19)</f>
        <v>10536843</v>
      </c>
    </row>
    <row r="21" spans="1:6" ht="26.25" customHeight="1">
      <c r="A21" s="117"/>
      <c r="B21" s="117"/>
      <c r="C21" s="117"/>
      <c r="D21" s="117"/>
      <c r="E21" s="117"/>
      <c r="F21" s="117"/>
    </row>
    <row r="22" spans="1:6" ht="12.75">
      <c r="A22" s="34"/>
      <c r="B22" s="34"/>
      <c r="C22" s="34"/>
      <c r="D22" s="34"/>
      <c r="E22" s="63"/>
      <c r="F22" s="63"/>
    </row>
    <row r="23" ht="12.75">
      <c r="A23" s="2"/>
    </row>
    <row r="24" spans="1:5" ht="14.25">
      <c r="A24" s="23" t="s">
        <v>22</v>
      </c>
      <c r="B24" s="23"/>
      <c r="E24" s="47" t="s">
        <v>73</v>
      </c>
    </row>
    <row r="25" spans="1:5" ht="14.25">
      <c r="A25" s="23"/>
      <c r="B25" s="23"/>
      <c r="E25" s="47"/>
    </row>
    <row r="26" spans="1:5" ht="15">
      <c r="A26" s="24"/>
      <c r="B26" s="24"/>
      <c r="E26" s="48"/>
    </row>
    <row r="27" spans="1:5" ht="14.25">
      <c r="A27" s="23" t="s">
        <v>23</v>
      </c>
      <c r="B27" s="23"/>
      <c r="E27" s="47" t="s">
        <v>70</v>
      </c>
    </row>
    <row r="49" ht="12.75">
      <c r="A49" s="25">
        <v>4</v>
      </c>
    </row>
  </sheetData>
  <sheetProtection/>
  <mergeCells count="1">
    <mergeCell ref="A21:F21"/>
  </mergeCells>
  <printOptions/>
  <pageMargins left="0.75" right="0.18" top="1" bottom="0.9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aziaavto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dolgusheva</dc:creator>
  <cp:keywords/>
  <dc:description/>
  <cp:lastModifiedBy>shirokova</cp:lastModifiedBy>
  <cp:lastPrinted>2014-01-27T06:50:37Z</cp:lastPrinted>
  <dcterms:created xsi:type="dcterms:W3CDTF">2006-09-08T10:05:17Z</dcterms:created>
  <dcterms:modified xsi:type="dcterms:W3CDTF">2017-07-28T03:59:13Z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-918939942</vt:i4>
  </property>
  <property fmtid="{D5CDD505-2E9C-101B-9397-08002B2CF9AE}" pid="4" name="_NewReviewCyc">
    <vt:lpwstr/>
  </property>
  <property fmtid="{D5CDD505-2E9C-101B-9397-08002B2CF9AE}" pid="5" name="_EmailSubje">
    <vt:lpwstr>ФО конс. 2 кв.2017г для биржи</vt:lpwstr>
  </property>
  <property fmtid="{D5CDD505-2E9C-101B-9397-08002B2CF9AE}" pid="6" name="_AuthorEma">
    <vt:lpwstr>shirokova@aziaavto.kz</vt:lpwstr>
  </property>
  <property fmtid="{D5CDD505-2E9C-101B-9397-08002B2CF9AE}" pid="7" name="_AuthorEmailDisplayNa">
    <vt:lpwstr>Широкова Т.А.</vt:lpwstr>
  </property>
</Properties>
</file>