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295" windowHeight="5580" activeTab="4"/>
  </bookViews>
  <sheets>
    <sheet name="BS" sheetId="2" r:id="rId1"/>
    <sheet name="PL" sheetId="1" r:id="rId2"/>
    <sheet name="CFS" sheetId="3" r:id="rId3"/>
    <sheet name="SCE_2015" sheetId="4" r:id="rId4"/>
    <sheet name="SCE_2014" sheetId="6" r:id="rId5"/>
  </sheets>
  <definedNames>
    <definedName name="BalanceSheet" localSheetId="0">BS!$A$7</definedName>
    <definedName name="CashFlows" localSheetId="2">CFS!$A$8</definedName>
    <definedName name="_xlnm.Print_Area" localSheetId="0">BS!$A$1:$E$49</definedName>
    <definedName name="_xlnm.Print_Area" localSheetId="2">CFS!$A$1:$E$62</definedName>
    <definedName name="_xlnm.Print_Area" localSheetId="1">PL!$A$1:$E$55</definedName>
    <definedName name="_xlnm.Print_Area" localSheetId="4">SCE_2014!$A$1:$O$26</definedName>
    <definedName name="_xlnm.Print_Area" localSheetId="3">SCE_2015!$A$1:$S$30</definedName>
  </definedNames>
  <calcPr calcId="125725"/>
</workbook>
</file>

<file path=xl/calcChain.xml><?xml version="1.0" encoding="utf-8"?>
<calcChain xmlns="http://schemas.openxmlformats.org/spreadsheetml/2006/main">
  <c r="K12" i="4"/>
  <c r="O12"/>
  <c r="E40" i="3" l="1"/>
  <c r="C40"/>
  <c r="Q14" i="4"/>
  <c r="Q13"/>
  <c r="S7"/>
  <c r="C20" i="1"/>
  <c r="Q18" i="4" l="1"/>
  <c r="S17"/>
  <c r="E30" i="3" l="1"/>
  <c r="O17" i="4" l="1"/>
  <c r="O15"/>
  <c r="C18"/>
  <c r="C32" i="2" l="1"/>
  <c r="C34" s="1"/>
  <c r="O7" i="6" l="1"/>
  <c r="M13"/>
  <c r="I13"/>
  <c r="I14" s="1"/>
  <c r="I15" s="1"/>
  <c r="G13"/>
  <c r="G14" s="1"/>
  <c r="G15" s="1"/>
  <c r="E13"/>
  <c r="E14" s="1"/>
  <c r="E15" s="1"/>
  <c r="C13"/>
  <c r="C14" s="1"/>
  <c r="C15" s="1"/>
  <c r="K12"/>
  <c r="O12" s="1"/>
  <c r="O13" s="1"/>
  <c r="K13" l="1"/>
  <c r="K14" s="1"/>
  <c r="K15" s="1"/>
  <c r="O7" i="4" l="1"/>
  <c r="C13"/>
  <c r="C14" s="1"/>
  <c r="M13"/>
  <c r="I13"/>
  <c r="I14" s="1"/>
  <c r="I18" s="1"/>
  <c r="G13"/>
  <c r="G14" s="1"/>
  <c r="G18" s="1"/>
  <c r="E13"/>
  <c r="E14" s="1"/>
  <c r="E18" s="1"/>
  <c r="E46" i="3"/>
  <c r="E32"/>
  <c r="C46"/>
  <c r="C30"/>
  <c r="C32" s="1"/>
  <c r="E34" i="1"/>
  <c r="E14"/>
  <c r="E11"/>
  <c r="C31"/>
  <c r="C14"/>
  <c r="C11"/>
  <c r="E32" i="2"/>
  <c r="E34" s="1"/>
  <c r="E25"/>
  <c r="C25"/>
  <c r="C35" s="1"/>
  <c r="E16"/>
  <c r="C16"/>
  <c r="E35" l="1"/>
  <c r="C23" i="1"/>
  <c r="C25" s="1"/>
  <c r="E48" i="3"/>
  <c r="E51" s="1"/>
  <c r="C48"/>
  <c r="C51" s="1"/>
  <c r="C34" i="1"/>
  <c r="K13" i="4"/>
  <c r="K14" s="1"/>
  <c r="K18" s="1"/>
  <c r="E20" i="1"/>
  <c r="E23" s="1"/>
  <c r="E25" s="1"/>
  <c r="O13" i="4" l="1"/>
  <c r="S13" s="1"/>
  <c r="S12"/>
  <c r="E35" i="1"/>
  <c r="M9" i="6"/>
  <c r="C35" i="1"/>
  <c r="M9" i="4"/>
  <c r="M14" i="6" l="1"/>
  <c r="M15" s="1"/>
  <c r="O9"/>
  <c r="O14" s="1"/>
  <c r="O15" s="1"/>
  <c r="M14" i="4"/>
  <c r="M18" s="1"/>
  <c r="O9"/>
  <c r="O14" l="1"/>
  <c r="S9"/>
  <c r="O18"/>
  <c r="S14"/>
  <c r="S18" l="1"/>
</calcChain>
</file>

<file path=xl/sharedStrings.xml><?xml version="1.0" encoding="utf-8"?>
<sst xmlns="http://schemas.openxmlformats.org/spreadsheetml/2006/main" count="194" uniqueCount="133">
  <si>
    <t>В миллионах тенге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</si>
  <si>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</si>
  <si>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</si>
  <si>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</si>
  <si>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</si>
  <si>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</si>
  <si>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</si>
  <si>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собственных обязательств</t>
  </si>
  <si>
    <t>Операционный доход</t>
  </si>
  <si>
    <t>Общие и административные расходы</t>
  </si>
  <si>
    <t>Прибыль/(убыток) до налогообложения</t>
  </si>
  <si>
    <t xml:space="preserve">Экономия/(расход) по подоходному налогу </t>
  </si>
  <si>
    <t>Прочий совокупный доход, за вычетом подоходного налога</t>
  </si>
  <si>
    <t xml:space="preserve">Статьи, которые были или могут быть </t>
  </si>
  <si>
    <t xml:space="preserve">впоследствии реклассифицированы в состав </t>
  </si>
  <si>
    <t>прибыли или убытка:</t>
  </si>
  <si>
    <t>Резерв по переоценке финансовых активов, имеющихся в наличии для продажи:</t>
  </si>
  <si>
    <t xml:space="preserve">- чистое изменение справедливой стоимости </t>
  </si>
  <si>
    <t>Статьи, которые не будут реклассифицированы в состав прибыли или убытка:</t>
  </si>
  <si>
    <t>Переоценка основных средств</t>
  </si>
  <si>
    <t>АКТИВЫ</t>
  </si>
  <si>
    <t xml:space="preserve">Денежные средства и их эквиваленты </t>
  </si>
  <si>
    <t>Счета и депозиты в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</si>
  <si>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</si>
  <si>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Кредиты, выданные клиентам</t>
  </si>
  <si>
    <t>Финансовые активы, имеющиеся в наличии для продажи</t>
  </si>
  <si>
    <t xml:space="preserve">Основные средства и нематериальные активы </t>
  </si>
  <si>
    <t xml:space="preserve">Отложенные налоговые активы </t>
  </si>
  <si>
    <t xml:space="preserve">Прочие активы  </t>
  </si>
  <si>
    <t>Всего активов</t>
  </si>
  <si>
    <t xml:space="preserve">ОБЯЗАТЕЛЬСТВА </t>
  </si>
  <si>
    <t>Текущие счета и депозиты клиентов</t>
  </si>
  <si>
    <t xml:space="preserve">Счета и депозиты банков и прочих финансовых институтов </t>
  </si>
  <si>
    <t>Долговые ценные бумаги выпущенные</t>
  </si>
  <si>
    <t>Субординированный долг</t>
  </si>
  <si>
    <t>Кредиторская задолженность по сделкам «репо»</t>
  </si>
  <si>
    <t xml:space="preserve">Прочие обязательства 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</si>
  <si>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</si>
  <si>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</si>
  <si>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</si>
  <si>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</si>
  <si>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Положительная переоценка основных средств</t>
  </si>
  <si>
    <t xml:space="preserve">Резерв по переоценке финансовых активов, имеющихся в наличии для продажи </t>
  </si>
  <si>
    <t>Накопленные убытки</t>
  </si>
  <si>
    <t xml:space="preserve">Всего обязательств и капитала 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</si>
  <si>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</si>
  <si>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</si>
  <si>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</si>
  <si>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</si>
  <si>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</si>
  <si>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поступления/(выплаты)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</si>
  <si>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Чистые поступления по операциям с иностранной валютой</t>
  </si>
  <si>
    <t>Прочие (выплаты)/поступления</t>
  </si>
  <si>
    <t>Общие и административные выплаты</t>
  </si>
  <si>
    <t xml:space="preserve">(Увеличение)/уменьшение операционных активов </t>
  </si>
  <si>
    <t>Прочие активы</t>
  </si>
  <si>
    <t>(Уменьшение)/увеличение операционных обязательств</t>
  </si>
  <si>
    <t>Чистое (использование)/ поступление денежных средств (в)/от операционной деятельности до уплаты подоходного налога</t>
  </si>
  <si>
    <t xml:space="preserve">Подоходный налог уплаченный </t>
  </si>
  <si>
    <t xml:space="preserve">(Использование)/поступление денежных средств (в)/от операционной деятельности </t>
  </si>
  <si>
    <t>ДВИЖЕНИЕ ДЕНЕЖНЫХ СРЕДСТВ ОТ ИНВЕСТИЦИОННОЙ ДЕЯТЕЛЬНОСТИ</t>
  </si>
  <si>
    <t>Поступления от выбытия финансовых активов, имеющихся в наличии для продажи</t>
  </si>
  <si>
    <t>Приобретение основных средств и нематериальных активов</t>
  </si>
  <si>
    <t>Поступление денежных средств от инвестиционной деятельности</t>
  </si>
  <si>
    <t>ДВИЖЕНИЕ ДЕНЕЖНЫХ СРЕДСТВ ОТ ФИНАНСОВОЙ ДЕЯТЕЛЬНОСТИ</t>
  </si>
  <si>
    <t>Погашение выпущенных долговых ценных бумаг</t>
  </si>
  <si>
    <t>Выкуп выпущенных долговых ценных бумаг</t>
  </si>
  <si>
    <t>Выкуп субординированного долга</t>
  </si>
  <si>
    <t xml:space="preserve">Поступление/(использование) денежных средств от/(в) финансовой деятельности </t>
  </si>
  <si>
    <t>Чистое увеличение/(уменьшение) денежных средств и их эквивалентов</t>
  </si>
  <si>
    <t>Влияние изменения курсов обмена на денежные средства и их эквиваленты</t>
  </si>
  <si>
    <t>Акционер-ный капитал</t>
  </si>
  <si>
    <t>Резерв по реструкту-ризации</t>
  </si>
  <si>
    <t>Положительная  переоценка основных средств</t>
  </si>
  <si>
    <t>Резерв по переоценке финансовых активов, имеющихся в наличии для продажи</t>
  </si>
  <si>
    <t>Всего</t>
  </si>
  <si>
    <t>Остаток на 1 января 2014 года</t>
  </si>
  <si>
    <t>Всего совокупного дохода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</si>
  <si>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</si>
  <si>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</si>
  <si>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 финансовых активов, имеющихся в наличии для продажи, за вычетом подоходного налога</t>
  </si>
  <si>
    <t>Всего прочего совокупного убытка</t>
  </si>
  <si>
    <t>Не аудировано</t>
  </si>
  <si>
    <t>31.12.2014 г.</t>
  </si>
  <si>
    <t>В миллионах  тенге</t>
  </si>
  <si>
    <t>Дополни-тельный оплаченный капитал</t>
  </si>
  <si>
    <t>Остаток на 1 января 2015 года</t>
  </si>
  <si>
    <t>Всего совокупного дохода за отчетный период</t>
  </si>
  <si>
    <t>Прибыль за период</t>
  </si>
  <si>
    <t>АО «ForteBank» (ранее АО «Альянс Банк»)</t>
  </si>
  <si>
    <t>Выкуп акций</t>
  </si>
  <si>
    <t>Деревянко А.М.</t>
  </si>
  <si>
    <t>Финансовый директор (CFO)</t>
  </si>
  <si>
    <t>__________________</t>
  </si>
  <si>
    <t>Салихова Н.М.</t>
  </si>
  <si>
    <t>Главный бухгалтер</t>
  </si>
  <si>
    <t>________________</t>
  </si>
  <si>
    <t>_________________</t>
  </si>
  <si>
    <t>_________________________</t>
  </si>
  <si>
    <t>Аудировано</t>
  </si>
  <si>
    <t>Всего капитала</t>
  </si>
  <si>
    <t xml:space="preserve">Чистая прибыль/(убыток)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</si>
  <si>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прибыль/(убыток) от операций с иностранной валютой</t>
  </si>
  <si>
    <t>Прочий совокупный доход за отчетный период, за вычетом подоходного налога</t>
  </si>
  <si>
    <t>Общий совокупный доход/(убыток) за отчетный период</t>
  </si>
  <si>
    <t>Чистый убыток от облигаций, оплачиваемых за счет взысканных сумм</t>
  </si>
  <si>
    <t>Прибыль/(убыток) за отчетный период</t>
  </si>
  <si>
    <t>Денежные средства и их эквиваленты на конец периода</t>
  </si>
  <si>
    <t>Денежные средства и их эквиваленты по состоянию на начало периода</t>
  </si>
  <si>
    <t>Прочий операционный (расход)/доход, нетто</t>
  </si>
  <si>
    <t xml:space="preserve">Убытки от обесценения </t>
  </si>
  <si>
    <t>Операции с собственниками, отраженные непосредственно в составе капитала</t>
  </si>
  <si>
    <t>Влияние конвертации привилегированных акций в простые акции</t>
  </si>
  <si>
    <t xml:space="preserve"> за трехмесячный период, закончившийся 31 марта 2015 года</t>
  </si>
  <si>
    <t xml:space="preserve">За трехмесячный период, закончившийся </t>
  </si>
  <si>
    <t xml:space="preserve">31 марта 2015 г. </t>
  </si>
  <si>
    <t xml:space="preserve">31 марта 2014 г. </t>
  </si>
  <si>
    <t xml:space="preserve">За трехмесячный период, закончившийся          31 марта 2015 г. </t>
  </si>
  <si>
    <t xml:space="preserve">За трехмесячный период, закончившийся          31 марта 2014 г. </t>
  </si>
  <si>
    <t xml:space="preserve">Остаток на 31 марта 2015 года </t>
  </si>
  <si>
    <t xml:space="preserve">Остаток на 31 марта 2014 года </t>
  </si>
  <si>
    <t>Отложенные налоговые обязательства</t>
  </si>
  <si>
    <t>Всего капитала, причитающегося акционерам Банка</t>
  </si>
  <si>
    <t>Доля неконтролирующих акционеров</t>
  </si>
  <si>
    <t>Прибыль/(убыток) на акцию</t>
  </si>
  <si>
    <t>Базовая, тенге</t>
  </si>
  <si>
    <t>Разводненная, тенге</t>
  </si>
  <si>
    <t>31.03.2015г.</t>
  </si>
  <si>
    <t>Консолидированный отчет о финансовом положении по состоянию на 31 марта 2015 года</t>
  </si>
  <si>
    <t>Консолидированный отчет о прибыли или убытке и прочем совокупном доходе</t>
  </si>
  <si>
    <t>Консолидированный отчет о движении денежных средств</t>
  </si>
  <si>
    <t>Консолидированный отчет об изменениях в капитале  за трехмесячный период, закончившийся 31 марта 2015 года</t>
  </si>
  <si>
    <t>Поступления от выбытия основных средств и нематериальных активов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</si>
</sst>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&quot;\-&quot;&quot;_);_(@_)"/>
    <numFmt numFmtId="166" formatCode="_-* #,##0_-;\-* #,##0_-;_-* &quot;-&quot;??_-;_-@_-"/>
    <numFmt numFmtId="168" formatCode="_(* #,##0.00_);_(* \(#,##0.00\);_(* &quot;&quot;\-&quot;&quot;_);_(@_)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3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Alignment="1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164" fontId="8" fillId="0" borderId="0" xfId="1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vertical="top" wrapText="1"/>
    </xf>
    <xf numFmtId="165" fontId="4" fillId="0" borderId="0" xfId="0" applyNumberFormat="1" applyFont="1"/>
    <xf numFmtId="0" fontId="3" fillId="0" borderId="0" xfId="2" applyNumberFormat="1" applyFont="1" applyAlignment="1"/>
    <xf numFmtId="164" fontId="4" fillId="0" borderId="0" xfId="1" applyNumberFormat="1" applyFont="1"/>
    <xf numFmtId="164" fontId="4" fillId="0" borderId="0" xfId="1" applyNumberFormat="1" applyFont="1" applyBorder="1"/>
    <xf numFmtId="164" fontId="9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 wrapText="1"/>
    </xf>
    <xf numFmtId="164" fontId="7" fillId="0" borderId="2" xfId="1" applyNumberFormat="1" applyFont="1" applyBorder="1" applyAlignment="1">
      <alignment horizontal="center" wrapText="1"/>
    </xf>
    <xf numFmtId="165" fontId="3" fillId="0" borderId="0" xfId="0" applyNumberFormat="1" applyFont="1" applyFill="1" applyAlignment="1">
      <alignment wrapText="1"/>
    </xf>
    <xf numFmtId="164" fontId="4" fillId="0" borderId="0" xfId="1" applyNumberFormat="1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5" fontId="10" fillId="0" borderId="0" xfId="0" applyNumberFormat="1" applyFont="1" applyFill="1" applyAlignment="1">
      <alignment wrapText="1"/>
    </xf>
    <xf numFmtId="164" fontId="7" fillId="0" borderId="0" xfId="1" applyNumberFormat="1" applyFont="1" applyBorder="1" applyAlignment="1">
      <alignment wrapText="1"/>
    </xf>
    <xf numFmtId="164" fontId="4" fillId="0" borderId="0" xfId="1" applyNumberFormat="1" applyFont="1" applyAlignment="1">
      <alignment wrapText="1"/>
    </xf>
    <xf numFmtId="166" fontId="10" fillId="0" borderId="0" xfId="1" applyNumberFormat="1" applyFont="1" applyFill="1" applyAlignment="1">
      <alignment wrapText="1"/>
    </xf>
    <xf numFmtId="166" fontId="3" fillId="0" borderId="0" xfId="1" applyNumberFormat="1" applyFont="1" applyFill="1" applyAlignment="1">
      <alignment wrapText="1"/>
    </xf>
    <xf numFmtId="166" fontId="10" fillId="0" borderId="5" xfId="1" applyNumberFormat="1" applyFont="1" applyFill="1" applyBorder="1" applyAlignment="1">
      <alignment wrapText="1"/>
    </xf>
    <xf numFmtId="165" fontId="10" fillId="0" borderId="5" xfId="0" applyNumberFormat="1" applyFont="1" applyFill="1" applyBorder="1" applyAlignment="1">
      <alignment wrapText="1"/>
    </xf>
    <xf numFmtId="164" fontId="7" fillId="0" borderId="0" xfId="1" applyNumberFormat="1" applyFont="1" applyAlignment="1">
      <alignment wrapText="1"/>
    </xf>
    <xf numFmtId="0" fontId="11" fillId="0" borderId="0" xfId="0" applyFont="1" applyAlignment="1">
      <alignment wrapText="1"/>
    </xf>
    <xf numFmtId="164" fontId="7" fillId="0" borderId="2" xfId="1" applyNumberFormat="1" applyFont="1" applyBorder="1" applyAlignment="1">
      <alignment wrapText="1"/>
    </xf>
    <xf numFmtId="165" fontId="4" fillId="0" borderId="0" xfId="1" applyNumberFormat="1" applyFont="1" applyAlignment="1">
      <alignment wrapText="1"/>
    </xf>
    <xf numFmtId="165" fontId="4" fillId="0" borderId="0" xfId="1" applyNumberFormat="1" applyFont="1" applyBorder="1" applyAlignment="1">
      <alignment wrapText="1"/>
    </xf>
    <xf numFmtId="165" fontId="7" fillId="0" borderId="0" xfId="1" applyNumberFormat="1" applyFont="1" applyAlignment="1">
      <alignment wrapText="1"/>
    </xf>
    <xf numFmtId="165" fontId="7" fillId="0" borderId="0" xfId="1" applyNumberFormat="1" applyFont="1" applyBorder="1" applyAlignment="1">
      <alignment wrapText="1"/>
    </xf>
    <xf numFmtId="165" fontId="7" fillId="0" borderId="4" xfId="1" applyNumberFormat="1" applyFont="1" applyBorder="1" applyAlignment="1">
      <alignment wrapText="1"/>
    </xf>
    <xf numFmtId="165" fontId="4" fillId="0" borderId="2" xfId="1" applyNumberFormat="1" applyFont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4" fillId="0" borderId="0" xfId="1" applyNumberFormat="1" applyFont="1"/>
    <xf numFmtId="165" fontId="4" fillId="0" borderId="0" xfId="1" applyNumberFormat="1" applyFont="1" applyBorder="1"/>
    <xf numFmtId="165" fontId="12" fillId="0" borderId="0" xfId="1" applyNumberFormat="1" applyFont="1" applyAlignment="1">
      <alignment wrapText="1"/>
    </xf>
    <xf numFmtId="165" fontId="12" fillId="0" borderId="0" xfId="1" applyNumberFormat="1" applyFont="1" applyBorder="1" applyAlignment="1">
      <alignment wrapText="1"/>
    </xf>
    <xf numFmtId="165" fontId="7" fillId="0" borderId="1" xfId="1" applyNumberFormat="1" applyFont="1" applyBorder="1" applyAlignment="1">
      <alignment wrapText="1"/>
    </xf>
    <xf numFmtId="0" fontId="11" fillId="0" borderId="0" xfId="0" applyFont="1" applyAlignment="1">
      <alignment horizontal="right"/>
    </xf>
    <xf numFmtId="165" fontId="7" fillId="0" borderId="2" xfId="1" applyNumberFormat="1" applyFont="1" applyBorder="1" applyAlignment="1">
      <alignment wrapText="1"/>
    </xf>
    <xf numFmtId="164" fontId="8" fillId="0" borderId="0" xfId="1" applyNumberFormat="1" applyFont="1"/>
    <xf numFmtId="0" fontId="3" fillId="0" borderId="0" xfId="2" applyFont="1" applyAlignment="1">
      <alignment wrapText="1"/>
    </xf>
    <xf numFmtId="0" fontId="4" fillId="0" borderId="0" xfId="0" applyFont="1" applyAlignment="1"/>
    <xf numFmtId="164" fontId="4" fillId="0" borderId="0" xfId="1" applyNumberFormat="1" applyFont="1" applyAlignment="1"/>
    <xf numFmtId="3" fontId="4" fillId="0" borderId="0" xfId="0" applyNumberFormat="1" applyFont="1"/>
    <xf numFmtId="165" fontId="4" fillId="0" borderId="4" xfId="1" applyNumberFormat="1" applyFont="1" applyBorder="1" applyAlignment="1">
      <alignment wrapText="1"/>
    </xf>
    <xf numFmtId="165" fontId="7" fillId="0" borderId="5" xfId="1" applyNumberFormat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Border="1" applyAlignment="1">
      <alignment horizontal="center" wrapText="1"/>
    </xf>
    <xf numFmtId="165" fontId="4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wrapText="1"/>
    </xf>
    <xf numFmtId="164" fontId="8" fillId="0" borderId="0" xfId="1" applyNumberFormat="1" applyFont="1" applyBorder="1"/>
    <xf numFmtId="43" fontId="4" fillId="0" borderId="2" xfId="1" applyFont="1" applyBorder="1"/>
    <xf numFmtId="43" fontId="4" fillId="0" borderId="3" xfId="1" applyFont="1" applyBorder="1"/>
    <xf numFmtId="168" fontId="3" fillId="0" borderId="2" xfId="0" applyNumberFormat="1" applyFont="1" applyFill="1" applyBorder="1" applyAlignment="1">
      <alignment wrapText="1"/>
    </xf>
    <xf numFmtId="164" fontId="12" fillId="0" borderId="0" xfId="1" applyNumberFormat="1" applyFont="1" applyAlignment="1">
      <alignment wrapText="1"/>
    </xf>
    <xf numFmtId="164" fontId="7" fillId="0" borderId="3" xfId="1" applyNumberFormat="1" applyFont="1" applyBorder="1" applyAlignment="1">
      <alignment wrapText="1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topLeftCell="A16" zoomScale="80" zoomScaleSheetLayoutView="80" workbookViewId="0">
      <selection activeCell="A44" sqref="A44"/>
    </sheetView>
  </sheetViews>
  <sheetFormatPr defaultRowHeight="12.75"/>
  <cols>
    <col min="1" max="1" width="59.5703125" style="6" customWidth="1"/>
    <col min="2" max="2" width="2" style="6" customWidth="1"/>
    <col min="3" max="3" width="16" style="6" customWidth="1"/>
    <col min="4" max="4" width="2.5703125" style="7" customWidth="1"/>
    <col min="5" max="5" width="15.85546875" style="6" customWidth="1"/>
    <col min="6" max="16384" width="9.140625" style="6"/>
  </cols>
  <sheetData>
    <row r="1" spans="1:5" ht="13.5">
      <c r="E1" s="8" t="s">
        <v>89</v>
      </c>
    </row>
    <row r="2" spans="1:5">
      <c r="E2" s="9" t="s">
        <v>128</v>
      </c>
    </row>
    <row r="3" spans="1:5">
      <c r="E3" s="9" t="s">
        <v>84</v>
      </c>
    </row>
    <row r="5" spans="1:5" ht="15" customHeight="1">
      <c r="A5" s="10"/>
      <c r="B5" s="10"/>
      <c r="C5" s="11" t="s">
        <v>82</v>
      </c>
      <c r="D5" s="70"/>
      <c r="E5" s="11" t="s">
        <v>99</v>
      </c>
    </row>
    <row r="6" spans="1:5">
      <c r="A6" s="10"/>
      <c r="B6" s="10"/>
      <c r="C6" s="71" t="s">
        <v>127</v>
      </c>
      <c r="D6" s="70"/>
      <c r="E6" s="12" t="s">
        <v>83</v>
      </c>
    </row>
    <row r="7" spans="1:5">
      <c r="A7" s="13" t="s">
        <v>20</v>
      </c>
      <c r="B7" s="13"/>
      <c r="C7" s="13"/>
      <c r="D7" s="14"/>
      <c r="E7" s="15"/>
    </row>
    <row r="8" spans="1:5">
      <c r="A8" s="15" t="s">
        <v>21</v>
      </c>
      <c r="B8" s="15"/>
      <c r="C8" s="16">
        <v>78271</v>
      </c>
      <c r="D8" s="14"/>
      <c r="E8" s="16">
        <v>88632</v>
      </c>
    </row>
    <row r="9" spans="1:5">
      <c r="A9" s="15" t="s">
        <v>22</v>
      </c>
      <c r="B9" s="15"/>
      <c r="C9" s="16">
        <v>20984</v>
      </c>
      <c r="D9" s="14"/>
      <c r="E9" s="15">
        <v>12150</v>
      </c>
    </row>
    <row r="10" spans="1:5" ht="24.75" customHeight="1">
      <c r="A10" s="15" t="s">
        <v>23</v>
      </c>
      <c r="B10" s="15"/>
      <c r="C10" s="16">
        <v>29812</v>
      </c>
      <c r="D10" s="14"/>
      <c r="E10" s="16">
        <v>28572</v>
      </c>
    </row>
    <row r="11" spans="1:5">
      <c r="A11" s="15" t="s">
        <v>24</v>
      </c>
      <c r="B11" s="15"/>
      <c r="C11" s="16">
        <v>548649</v>
      </c>
      <c r="D11" s="14"/>
      <c r="E11" s="16">
        <v>561327</v>
      </c>
    </row>
    <row r="12" spans="1:5">
      <c r="A12" s="15" t="s">
        <v>25</v>
      </c>
      <c r="B12" s="15"/>
      <c r="C12" s="16">
        <v>119518</v>
      </c>
      <c r="D12" s="14"/>
      <c r="E12" s="16">
        <v>129068</v>
      </c>
    </row>
    <row r="13" spans="1:5">
      <c r="A13" s="15" t="s">
        <v>26</v>
      </c>
      <c r="B13" s="15"/>
      <c r="C13" s="16">
        <v>23383</v>
      </c>
      <c r="D13" s="14"/>
      <c r="E13" s="16">
        <v>25063</v>
      </c>
    </row>
    <row r="14" spans="1:5">
      <c r="A14" s="15" t="s">
        <v>27</v>
      </c>
      <c r="B14" s="15"/>
      <c r="C14" s="16">
        <v>25905</v>
      </c>
      <c r="D14" s="14"/>
      <c r="E14" s="16">
        <v>33524</v>
      </c>
    </row>
    <row r="15" spans="1:5">
      <c r="A15" s="15" t="s">
        <v>28</v>
      </c>
      <c r="B15" s="15"/>
      <c r="C15" s="17">
        <v>38836</v>
      </c>
      <c r="D15" s="14"/>
      <c r="E15" s="17">
        <v>30910</v>
      </c>
    </row>
    <row r="16" spans="1:5" ht="13.5" thickBot="1">
      <c r="A16" s="13" t="s">
        <v>29</v>
      </c>
      <c r="B16" s="13"/>
      <c r="C16" s="18">
        <f>SUM(C8:C15)</f>
        <v>885358</v>
      </c>
      <c r="D16" s="19"/>
      <c r="E16" s="18">
        <f>SUM(E8:E15)</f>
        <v>909246</v>
      </c>
    </row>
    <row r="17" spans="1:6" ht="13.5" thickTop="1">
      <c r="A17" s="13" t="s">
        <v>30</v>
      </c>
      <c r="B17" s="13"/>
      <c r="C17" s="15"/>
      <c r="D17" s="14"/>
      <c r="E17" s="15"/>
    </row>
    <row r="18" spans="1:6">
      <c r="A18" s="15" t="s">
        <v>31</v>
      </c>
      <c r="B18" s="15"/>
      <c r="C18" s="16">
        <v>485825</v>
      </c>
      <c r="D18" s="14"/>
      <c r="E18" s="16">
        <v>513559</v>
      </c>
    </row>
    <row r="19" spans="1:6">
      <c r="A19" s="15" t="s">
        <v>32</v>
      </c>
      <c r="B19" s="15"/>
      <c r="C19" s="16">
        <v>37764</v>
      </c>
      <c r="D19" s="14"/>
      <c r="E19" s="16">
        <v>33365</v>
      </c>
    </row>
    <row r="20" spans="1:6">
      <c r="A20" s="15" t="s">
        <v>33</v>
      </c>
      <c r="B20" s="15"/>
      <c r="C20" s="16">
        <v>65546</v>
      </c>
      <c r="D20" s="14"/>
      <c r="E20" s="16">
        <v>63037</v>
      </c>
    </row>
    <row r="21" spans="1:6">
      <c r="A21" s="15" t="s">
        <v>34</v>
      </c>
      <c r="B21" s="15"/>
      <c r="C21" s="16">
        <v>26150</v>
      </c>
      <c r="D21" s="14"/>
      <c r="E21" s="16">
        <v>27807</v>
      </c>
    </row>
    <row r="22" spans="1:6">
      <c r="A22" s="15" t="s">
        <v>35</v>
      </c>
      <c r="B22" s="15"/>
      <c r="C22" s="16">
        <v>103212</v>
      </c>
      <c r="D22" s="14"/>
      <c r="E22" s="16">
        <v>98291</v>
      </c>
    </row>
    <row r="23" spans="1:6">
      <c r="A23" s="15" t="s">
        <v>121</v>
      </c>
      <c r="B23" s="15"/>
      <c r="C23" s="16">
        <v>43</v>
      </c>
      <c r="D23" s="14"/>
      <c r="E23" s="16">
        <v>7663</v>
      </c>
    </row>
    <row r="24" spans="1:6">
      <c r="A24" s="15" t="s">
        <v>36</v>
      </c>
      <c r="B24" s="15"/>
      <c r="C24" s="17">
        <v>7356</v>
      </c>
      <c r="D24" s="14"/>
      <c r="E24" s="17">
        <v>10818</v>
      </c>
      <c r="F24" s="64"/>
    </row>
    <row r="25" spans="1:6">
      <c r="A25" s="13" t="s">
        <v>37</v>
      </c>
      <c r="B25" s="13"/>
      <c r="C25" s="20">
        <f>SUM(C18:C24)</f>
        <v>725896</v>
      </c>
      <c r="D25" s="19"/>
      <c r="E25" s="20">
        <f>SUM(E18:E24)</f>
        <v>754540</v>
      </c>
    </row>
    <row r="26" spans="1:6">
      <c r="A26" s="13" t="s">
        <v>38</v>
      </c>
      <c r="B26" s="13"/>
      <c r="C26" s="15"/>
      <c r="D26" s="14"/>
      <c r="E26" s="15"/>
    </row>
    <row r="27" spans="1:6">
      <c r="A27" s="15" t="s">
        <v>39</v>
      </c>
      <c r="B27" s="15"/>
      <c r="C27" s="16">
        <v>332814</v>
      </c>
      <c r="D27" s="14"/>
      <c r="E27" s="16">
        <v>332873</v>
      </c>
    </row>
    <row r="28" spans="1:6">
      <c r="A28" s="15" t="s">
        <v>40</v>
      </c>
      <c r="B28" s="15"/>
      <c r="C28" s="16">
        <v>21116</v>
      </c>
      <c r="D28" s="14"/>
      <c r="E28" s="16">
        <v>19070</v>
      </c>
    </row>
    <row r="29" spans="1:6">
      <c r="A29" s="15" t="s">
        <v>41</v>
      </c>
      <c r="B29" s="15"/>
      <c r="C29" s="16">
        <v>1926</v>
      </c>
      <c r="D29" s="14"/>
      <c r="E29" s="16">
        <v>1926</v>
      </c>
    </row>
    <row r="30" spans="1:6" ht="25.5">
      <c r="A30" s="15" t="s">
        <v>42</v>
      </c>
      <c r="B30" s="15"/>
      <c r="C30" s="21">
        <v>-10695</v>
      </c>
      <c r="D30" s="21"/>
      <c r="E30" s="21">
        <v>-10718</v>
      </c>
    </row>
    <row r="31" spans="1:6">
      <c r="A31" s="15" t="s">
        <v>43</v>
      </c>
      <c r="B31" s="15"/>
      <c r="C31" s="21">
        <v>-186426</v>
      </c>
      <c r="D31" s="14"/>
      <c r="E31" s="21">
        <v>-189154</v>
      </c>
    </row>
    <row r="32" spans="1:6">
      <c r="A32" s="13" t="s">
        <v>122</v>
      </c>
      <c r="B32" s="13"/>
      <c r="C32" s="72">
        <f>SUM(C27:C31)</f>
        <v>158735</v>
      </c>
      <c r="D32" s="19"/>
      <c r="E32" s="72">
        <f>SUM(E27:E31)</f>
        <v>153997</v>
      </c>
    </row>
    <row r="33" spans="1:5">
      <c r="A33" s="15" t="s">
        <v>123</v>
      </c>
      <c r="B33" s="13"/>
      <c r="C33" s="17">
        <v>727</v>
      </c>
      <c r="D33" s="19"/>
      <c r="E33" s="17">
        <v>709</v>
      </c>
    </row>
    <row r="34" spans="1:5">
      <c r="A34" s="13" t="s">
        <v>100</v>
      </c>
      <c r="B34" s="13"/>
      <c r="C34" s="20">
        <f>C32+C33</f>
        <v>159462</v>
      </c>
      <c r="D34" s="19"/>
      <c r="E34" s="20">
        <f>E32+E33</f>
        <v>154706</v>
      </c>
    </row>
    <row r="35" spans="1:5" ht="13.5" thickBot="1">
      <c r="A35" s="13" t="s">
        <v>44</v>
      </c>
      <c r="B35" s="13"/>
      <c r="C35" s="18">
        <f>C25+C34</f>
        <v>885358</v>
      </c>
      <c r="D35" s="19"/>
      <c r="E35" s="18">
        <f>E25+E34</f>
        <v>909246</v>
      </c>
    </row>
    <row r="36" spans="1:5" ht="13.5" thickTop="1">
      <c r="A36" s="13"/>
      <c r="B36" s="13"/>
      <c r="C36" s="23"/>
      <c r="D36" s="24"/>
      <c r="E36" s="23"/>
    </row>
    <row r="37" spans="1:5">
      <c r="C37" s="25"/>
    </row>
    <row r="38" spans="1:5">
      <c r="C38" s="25"/>
    </row>
    <row r="45" spans="1:5">
      <c r="A45" s="26" t="s">
        <v>98</v>
      </c>
      <c r="B45" s="1"/>
      <c r="D45" s="26" t="s">
        <v>97</v>
      </c>
      <c r="E45" s="2"/>
    </row>
    <row r="46" spans="1:5">
      <c r="A46" s="3" t="s">
        <v>91</v>
      </c>
      <c r="B46" s="3"/>
      <c r="D46" s="3" t="s">
        <v>94</v>
      </c>
    </row>
    <row r="47" spans="1:5">
      <c r="A47" s="4" t="s">
        <v>92</v>
      </c>
      <c r="B47" s="4"/>
      <c r="D47" s="3" t="s">
        <v>95</v>
      </c>
    </row>
  </sheetData>
  <mergeCells count="1">
    <mergeCell ref="D5:D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0" zoomScaleNormal="80" zoomScaleSheetLayoutView="80" workbookViewId="0">
      <selection activeCell="A21" sqref="A21"/>
    </sheetView>
  </sheetViews>
  <sheetFormatPr defaultRowHeight="12.75"/>
  <cols>
    <col min="1" max="1" width="58.85546875" style="6" customWidth="1"/>
    <col min="2" max="2" width="1.42578125" style="6" customWidth="1"/>
    <col min="3" max="3" width="22" style="27" customWidth="1"/>
    <col min="4" max="4" width="1.85546875" style="28" customWidth="1"/>
    <col min="5" max="5" width="22" style="27" customWidth="1"/>
    <col min="6" max="16384" width="9.140625" style="6"/>
  </cols>
  <sheetData>
    <row r="1" spans="1:9" ht="13.5">
      <c r="E1" s="29" t="s">
        <v>89</v>
      </c>
    </row>
    <row r="2" spans="1:9">
      <c r="E2" s="30" t="s">
        <v>129</v>
      </c>
    </row>
    <row r="3" spans="1:9">
      <c r="E3" s="30" t="s">
        <v>113</v>
      </c>
    </row>
    <row r="4" spans="1:9">
      <c r="E4" s="30" t="s">
        <v>0</v>
      </c>
    </row>
    <row r="6" spans="1:9">
      <c r="C6" s="31" t="s">
        <v>82</v>
      </c>
      <c r="E6" s="31" t="s">
        <v>82</v>
      </c>
    </row>
    <row r="7" spans="1:9" ht="39.75" customHeight="1">
      <c r="C7" s="31" t="s">
        <v>114</v>
      </c>
      <c r="E7" s="31" t="s">
        <v>114</v>
      </c>
    </row>
    <row r="8" spans="1:9" ht="13.5" customHeight="1">
      <c r="C8" s="32" t="s">
        <v>115</v>
      </c>
      <c r="E8" s="32" t="s">
        <v>116</v>
      </c>
    </row>
    <row r="9" spans="1:9">
      <c r="A9" s="15" t="s">
        <v>1</v>
      </c>
      <c r="B9" s="15"/>
      <c r="C9" s="33">
        <v>21105</v>
      </c>
      <c r="D9" s="34"/>
      <c r="E9" s="33">
        <v>15887</v>
      </c>
      <c r="F9" s="35"/>
      <c r="G9" s="19"/>
      <c r="H9" s="35"/>
      <c r="I9" s="7"/>
    </row>
    <row r="10" spans="1:9">
      <c r="A10" s="15" t="s">
        <v>2</v>
      </c>
      <c r="B10" s="15"/>
      <c r="C10" s="22">
        <v>-13059</v>
      </c>
      <c r="D10" s="34"/>
      <c r="E10" s="22">
        <v>-10459</v>
      </c>
      <c r="F10" s="35"/>
      <c r="G10" s="19"/>
      <c r="H10" s="35"/>
      <c r="I10" s="7"/>
    </row>
    <row r="11" spans="1:9">
      <c r="A11" s="13" t="s">
        <v>3</v>
      </c>
      <c r="B11" s="13"/>
      <c r="C11" s="36">
        <f>SUM(C9:C10)</f>
        <v>8046</v>
      </c>
      <c r="D11" s="37"/>
      <c r="E11" s="36">
        <f>SUM(E9:E10)</f>
        <v>5428</v>
      </c>
      <c r="F11" s="35"/>
      <c r="G11" s="19"/>
      <c r="H11" s="35"/>
      <c r="I11" s="7"/>
    </row>
    <row r="12" spans="1:9">
      <c r="A12" s="15" t="s">
        <v>4</v>
      </c>
      <c r="B12" s="15"/>
      <c r="C12" s="33">
        <v>1193</v>
      </c>
      <c r="D12" s="34"/>
      <c r="E12" s="33">
        <v>1412</v>
      </c>
      <c r="F12" s="35"/>
      <c r="G12" s="19"/>
      <c r="H12" s="35"/>
      <c r="I12" s="7"/>
    </row>
    <row r="13" spans="1:9">
      <c r="A13" s="15" t="s">
        <v>5</v>
      </c>
      <c r="B13" s="15"/>
      <c r="C13" s="22">
        <v>-356</v>
      </c>
      <c r="D13" s="34"/>
      <c r="E13" s="22">
        <v>-139</v>
      </c>
      <c r="F13" s="14"/>
      <c r="G13" s="7"/>
      <c r="H13" s="7"/>
      <c r="I13" s="7"/>
    </row>
    <row r="14" spans="1:9">
      <c r="A14" s="13" t="s">
        <v>6</v>
      </c>
      <c r="B14" s="13"/>
      <c r="C14" s="36">
        <f>SUM(C12:C13)</f>
        <v>837</v>
      </c>
      <c r="D14" s="37"/>
      <c r="E14" s="36">
        <f>SUM(E12:E13)</f>
        <v>1273</v>
      </c>
      <c r="F14" s="14"/>
      <c r="G14" s="7"/>
      <c r="H14" s="7"/>
      <c r="I14" s="7"/>
    </row>
    <row r="15" spans="1:9" ht="40.5" customHeight="1">
      <c r="A15" s="15" t="s">
        <v>101</v>
      </c>
      <c r="B15" s="15"/>
      <c r="C15" s="33">
        <v>288</v>
      </c>
      <c r="D15" s="34"/>
      <c r="E15" s="33">
        <v>-17</v>
      </c>
      <c r="F15" s="15"/>
    </row>
    <row r="16" spans="1:9">
      <c r="A16" s="15" t="s">
        <v>102</v>
      </c>
      <c r="B16" s="15"/>
      <c r="C16" s="33">
        <v>193</v>
      </c>
      <c r="D16" s="34"/>
      <c r="E16" s="33">
        <v>-14111</v>
      </c>
      <c r="F16" s="15"/>
    </row>
    <row r="17" spans="1:6" ht="25.5">
      <c r="A17" s="15" t="s">
        <v>105</v>
      </c>
      <c r="B17" s="15"/>
      <c r="C17" s="38">
        <v>0</v>
      </c>
      <c r="D17" s="34"/>
      <c r="E17" s="33">
        <v>-6</v>
      </c>
      <c r="F17" s="15"/>
    </row>
    <row r="18" spans="1:6">
      <c r="A18" s="15" t="s">
        <v>7</v>
      </c>
      <c r="B18" s="15"/>
      <c r="C18" s="38">
        <v>2</v>
      </c>
      <c r="D18" s="34"/>
      <c r="E18" s="33">
        <v>174</v>
      </c>
      <c r="F18" s="15"/>
    </row>
    <row r="19" spans="1:6">
      <c r="A19" s="15" t="s">
        <v>109</v>
      </c>
      <c r="B19" s="15"/>
      <c r="C19" s="22">
        <v>613</v>
      </c>
      <c r="D19" s="34"/>
      <c r="E19" s="22">
        <v>343</v>
      </c>
      <c r="F19" s="15"/>
    </row>
    <row r="20" spans="1:6">
      <c r="A20" s="13" t="s">
        <v>8</v>
      </c>
      <c r="B20" s="13"/>
      <c r="C20" s="36">
        <f>SUM(C11,C14:C19)</f>
        <v>9979</v>
      </c>
      <c r="D20" s="37"/>
      <c r="E20" s="36">
        <f>SUM(E11,E14:E19)</f>
        <v>-6916</v>
      </c>
      <c r="F20" s="15"/>
    </row>
    <row r="21" spans="1:6">
      <c r="A21" s="15" t="s">
        <v>110</v>
      </c>
      <c r="B21" s="15"/>
      <c r="C21" s="33">
        <v>-2341</v>
      </c>
      <c r="D21" s="34"/>
      <c r="E21" s="33">
        <v>-7671</v>
      </c>
      <c r="F21" s="15"/>
    </row>
    <row r="22" spans="1:6">
      <c r="A22" s="15" t="s">
        <v>9</v>
      </c>
      <c r="B22" s="15"/>
      <c r="C22" s="22">
        <v>-4910</v>
      </c>
      <c r="D22" s="34"/>
      <c r="E22" s="22">
        <v>-3676</v>
      </c>
      <c r="F22" s="69"/>
    </row>
    <row r="23" spans="1:6">
      <c r="A23" s="13" t="s">
        <v>10</v>
      </c>
      <c r="B23" s="13"/>
      <c r="C23" s="39">
        <f>SUM(C20:C22)</f>
        <v>2728</v>
      </c>
      <c r="D23" s="37"/>
      <c r="E23" s="36">
        <f>SUM(E20:E22)</f>
        <v>-18263</v>
      </c>
      <c r="F23" s="15"/>
    </row>
    <row r="24" spans="1:6">
      <c r="A24" s="15" t="s">
        <v>11</v>
      </c>
      <c r="B24" s="15"/>
      <c r="C24" s="40">
        <v>0</v>
      </c>
      <c r="D24" s="34"/>
      <c r="E24" s="40">
        <v>0</v>
      </c>
      <c r="F24" s="15"/>
    </row>
    <row r="25" spans="1:6" ht="13.5" thickBot="1">
      <c r="A25" s="13" t="s">
        <v>106</v>
      </c>
      <c r="B25" s="13"/>
      <c r="C25" s="41">
        <f>SUM(C23:C24)</f>
        <v>2728</v>
      </c>
      <c r="D25" s="37"/>
      <c r="E25" s="42">
        <f>SUM(E23:E24)</f>
        <v>-18263</v>
      </c>
      <c r="F25" s="15"/>
    </row>
    <row r="26" spans="1:6" ht="13.5" thickTop="1">
      <c r="A26" s="13" t="s">
        <v>12</v>
      </c>
      <c r="B26" s="13"/>
      <c r="C26" s="43"/>
      <c r="D26" s="37"/>
      <c r="E26" s="43"/>
      <c r="F26" s="15"/>
    </row>
    <row r="27" spans="1:6">
      <c r="A27" s="44" t="s">
        <v>13</v>
      </c>
      <c r="B27" s="44"/>
      <c r="C27" s="44"/>
      <c r="D27" s="34"/>
      <c r="E27" s="44"/>
      <c r="F27" s="15"/>
    </row>
    <row r="28" spans="1:6">
      <c r="A28" s="44" t="s">
        <v>14</v>
      </c>
      <c r="B28" s="44"/>
      <c r="C28" s="44"/>
      <c r="D28" s="34"/>
      <c r="E28" s="44"/>
      <c r="F28" s="15"/>
    </row>
    <row r="29" spans="1:6">
      <c r="A29" s="44" t="s">
        <v>15</v>
      </c>
      <c r="B29" s="44"/>
      <c r="C29" s="44"/>
      <c r="D29" s="34"/>
      <c r="E29" s="44"/>
      <c r="F29" s="15"/>
    </row>
    <row r="30" spans="1:6" ht="25.5">
      <c r="A30" s="15" t="s">
        <v>16</v>
      </c>
      <c r="B30" s="15"/>
      <c r="C30" s="38"/>
      <c r="D30" s="34"/>
      <c r="E30" s="38"/>
      <c r="F30" s="15"/>
    </row>
    <row r="31" spans="1:6">
      <c r="A31" s="15" t="s">
        <v>17</v>
      </c>
      <c r="B31" s="15"/>
      <c r="C31" s="22">
        <f>BS!C30-BS!E30</f>
        <v>23</v>
      </c>
      <c r="D31" s="34"/>
      <c r="E31" s="22">
        <v>16</v>
      </c>
      <c r="F31" s="15"/>
    </row>
    <row r="32" spans="1:6" ht="25.5" hidden="1">
      <c r="A32" s="44" t="s">
        <v>18</v>
      </c>
      <c r="B32" s="44"/>
      <c r="C32" s="45"/>
      <c r="D32" s="37"/>
      <c r="E32" s="45"/>
      <c r="F32" s="15"/>
    </row>
    <row r="33" spans="1:6" hidden="1">
      <c r="A33" s="15" t="s">
        <v>19</v>
      </c>
      <c r="B33" s="15"/>
      <c r="C33" s="22">
        <v>0</v>
      </c>
      <c r="D33" s="37"/>
      <c r="E33" s="22">
        <v>0</v>
      </c>
      <c r="F33" s="15"/>
    </row>
    <row r="34" spans="1:6" ht="25.5">
      <c r="A34" s="13" t="s">
        <v>103</v>
      </c>
      <c r="B34" s="13"/>
      <c r="C34" s="36">
        <f>SUM(C31,C33)</f>
        <v>23</v>
      </c>
      <c r="D34" s="37"/>
      <c r="E34" s="36">
        <f>SUM(E31,E33)</f>
        <v>16</v>
      </c>
      <c r="F34" s="15"/>
    </row>
    <row r="35" spans="1:6" ht="13.5" thickBot="1">
      <c r="A35" s="13" t="s">
        <v>104</v>
      </c>
      <c r="B35" s="13"/>
      <c r="C35" s="41">
        <f>C25+C34</f>
        <v>2751</v>
      </c>
      <c r="D35" s="37"/>
      <c r="E35" s="42">
        <f>E25+E34</f>
        <v>-18247</v>
      </c>
      <c r="F35" s="15"/>
    </row>
    <row r="36" spans="1:6" ht="13.5" thickTop="1">
      <c r="A36" s="13"/>
      <c r="B36" s="13"/>
      <c r="C36" s="43"/>
      <c r="D36" s="37"/>
      <c r="E36" s="43"/>
      <c r="F36" s="15"/>
    </row>
    <row r="37" spans="1:6">
      <c r="A37" s="13"/>
      <c r="B37" s="13"/>
      <c r="C37" s="43"/>
      <c r="D37" s="37"/>
      <c r="E37" s="43"/>
      <c r="F37" s="15"/>
    </row>
    <row r="38" spans="1:6">
      <c r="A38" s="13" t="s">
        <v>124</v>
      </c>
      <c r="B38" s="13"/>
      <c r="C38" s="43"/>
      <c r="D38" s="37"/>
      <c r="E38" s="43"/>
      <c r="F38" s="15"/>
    </row>
    <row r="39" spans="1:6">
      <c r="A39" s="6" t="s">
        <v>125</v>
      </c>
      <c r="C39" s="74">
        <v>0.03</v>
      </c>
      <c r="E39" s="76">
        <v>-0.22</v>
      </c>
    </row>
    <row r="40" spans="1:6">
      <c r="A40" s="6" t="s">
        <v>126</v>
      </c>
      <c r="C40" s="75">
        <v>0.03</v>
      </c>
      <c r="E40" s="76">
        <v>-0.22</v>
      </c>
    </row>
    <row r="51" spans="1:4">
      <c r="A51" s="5" t="s">
        <v>98</v>
      </c>
      <c r="D51" s="5" t="s">
        <v>93</v>
      </c>
    </row>
    <row r="52" spans="1:4">
      <c r="A52" s="3" t="s">
        <v>91</v>
      </c>
      <c r="D52" s="3" t="s">
        <v>94</v>
      </c>
    </row>
    <row r="53" spans="1:4">
      <c r="A53" s="4" t="s">
        <v>92</v>
      </c>
      <c r="D53" s="3" t="s">
        <v>95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topLeftCell="A26" zoomScale="90" zoomScaleSheetLayoutView="90" workbookViewId="0">
      <selection activeCell="A53" sqref="A53"/>
    </sheetView>
  </sheetViews>
  <sheetFormatPr defaultRowHeight="12.75"/>
  <cols>
    <col min="1" max="1" width="68.140625" style="6" customWidth="1"/>
    <col min="2" max="2" width="1.28515625" style="6" customWidth="1"/>
    <col min="3" max="3" width="20" style="27" customWidth="1"/>
    <col min="4" max="4" width="1.28515625" style="28" customWidth="1"/>
    <col min="5" max="5" width="20" style="27" customWidth="1"/>
    <col min="6" max="16384" width="9.140625" style="6"/>
  </cols>
  <sheetData>
    <row r="1" spans="1:7" ht="13.5">
      <c r="E1" s="8" t="s">
        <v>89</v>
      </c>
    </row>
    <row r="2" spans="1:7">
      <c r="E2" s="9" t="s">
        <v>130</v>
      </c>
    </row>
    <row r="3" spans="1:7">
      <c r="E3" s="30" t="s">
        <v>113</v>
      </c>
    </row>
    <row r="4" spans="1:7">
      <c r="E4" s="9" t="s">
        <v>0</v>
      </c>
    </row>
    <row r="6" spans="1:7" ht="17.25" customHeight="1">
      <c r="C6" s="31" t="s">
        <v>82</v>
      </c>
      <c r="E6" s="31" t="s">
        <v>82</v>
      </c>
    </row>
    <row r="7" spans="1:7" ht="48" customHeight="1">
      <c r="C7" s="32" t="s">
        <v>117</v>
      </c>
      <c r="E7" s="32" t="s">
        <v>118</v>
      </c>
    </row>
    <row r="8" spans="1:7">
      <c r="A8" s="13" t="s">
        <v>45</v>
      </c>
      <c r="B8" s="13"/>
      <c r="C8" s="43"/>
      <c r="D8" s="37"/>
      <c r="E8" s="43"/>
    </row>
    <row r="9" spans="1:7">
      <c r="A9" s="15" t="s">
        <v>46</v>
      </c>
      <c r="B9" s="15"/>
      <c r="C9" s="46">
        <v>18573</v>
      </c>
      <c r="D9" s="47"/>
      <c r="E9" s="46">
        <v>3404</v>
      </c>
      <c r="F9" s="25"/>
      <c r="G9" s="25"/>
    </row>
    <row r="10" spans="1:7">
      <c r="A10" s="15" t="s">
        <v>47</v>
      </c>
      <c r="B10" s="15"/>
      <c r="C10" s="46">
        <v>-10195</v>
      </c>
      <c r="D10" s="47"/>
      <c r="E10" s="46">
        <v>-6071</v>
      </c>
      <c r="F10" s="25"/>
      <c r="G10" s="25"/>
    </row>
    <row r="11" spans="1:7">
      <c r="A11" s="15" t="s">
        <v>48</v>
      </c>
      <c r="B11" s="15"/>
      <c r="C11" s="46">
        <v>1144</v>
      </c>
      <c r="D11" s="47"/>
      <c r="E11" s="46">
        <v>1041</v>
      </c>
      <c r="F11" s="25"/>
      <c r="G11" s="25"/>
    </row>
    <row r="12" spans="1:7">
      <c r="A12" s="15" t="s">
        <v>49</v>
      </c>
      <c r="B12" s="15"/>
      <c r="C12" s="46">
        <v>-356</v>
      </c>
      <c r="D12" s="47"/>
      <c r="E12" s="46">
        <v>-65</v>
      </c>
      <c r="F12" s="25"/>
      <c r="G12" s="25"/>
    </row>
    <row r="13" spans="1:7" ht="38.25">
      <c r="A13" s="15" t="s">
        <v>50</v>
      </c>
      <c r="B13" s="15"/>
      <c r="C13" s="46">
        <v>452</v>
      </c>
      <c r="D13" s="47"/>
      <c r="E13" s="46">
        <v>-185</v>
      </c>
      <c r="F13" s="25"/>
      <c r="G13" s="25"/>
    </row>
    <row r="14" spans="1:7">
      <c r="A14" s="15" t="s">
        <v>51</v>
      </c>
      <c r="B14" s="15"/>
      <c r="C14" s="46">
        <v>299</v>
      </c>
      <c r="D14" s="47"/>
      <c r="E14" s="46">
        <v>90</v>
      </c>
      <c r="F14" s="25"/>
      <c r="G14" s="25"/>
    </row>
    <row r="15" spans="1:7">
      <c r="A15" s="15" t="s">
        <v>52</v>
      </c>
      <c r="B15" s="15"/>
      <c r="C15" s="46">
        <v>27</v>
      </c>
      <c r="D15" s="47"/>
      <c r="E15" s="46">
        <v>441</v>
      </c>
      <c r="F15" s="25"/>
      <c r="G15" s="25"/>
    </row>
    <row r="16" spans="1:7">
      <c r="A16" s="15" t="s">
        <v>53</v>
      </c>
      <c r="B16" s="15"/>
      <c r="C16" s="46">
        <v>-10506</v>
      </c>
      <c r="D16" s="47"/>
      <c r="E16" s="46">
        <v>-3356</v>
      </c>
      <c r="F16" s="25"/>
      <c r="G16" s="25"/>
    </row>
    <row r="17" spans="1:7">
      <c r="A17" s="13"/>
      <c r="B17" s="13"/>
      <c r="C17" s="46">
        <v>0</v>
      </c>
      <c r="D17" s="47"/>
      <c r="E17" s="46"/>
      <c r="F17" s="25"/>
      <c r="G17" s="25"/>
    </row>
    <row r="18" spans="1:7">
      <c r="A18" s="13" t="s">
        <v>54</v>
      </c>
      <c r="B18" s="13"/>
      <c r="C18" s="48">
        <v>0</v>
      </c>
      <c r="D18" s="49"/>
      <c r="E18" s="48"/>
      <c r="F18" s="25"/>
      <c r="G18" s="25"/>
    </row>
    <row r="19" spans="1:7">
      <c r="A19" s="15" t="s">
        <v>22</v>
      </c>
      <c r="B19" s="15"/>
      <c r="C19" s="46">
        <v>-8770</v>
      </c>
      <c r="D19" s="47"/>
      <c r="E19" s="46">
        <v>0</v>
      </c>
      <c r="F19" s="25"/>
      <c r="G19" s="25"/>
    </row>
    <row r="20" spans="1:7" ht="25.5">
      <c r="A20" s="15" t="s">
        <v>23</v>
      </c>
      <c r="B20" s="15"/>
      <c r="C20" s="46">
        <v>-970</v>
      </c>
      <c r="D20" s="47"/>
      <c r="E20" s="46">
        <v>1983</v>
      </c>
      <c r="F20" s="25"/>
      <c r="G20" s="25"/>
    </row>
    <row r="21" spans="1:7">
      <c r="A21" s="15" t="s">
        <v>24</v>
      </c>
      <c r="B21" s="15"/>
      <c r="C21" s="46">
        <v>15540</v>
      </c>
      <c r="D21" s="47"/>
      <c r="E21" s="46">
        <v>42321</v>
      </c>
      <c r="F21" s="25"/>
      <c r="G21" s="25"/>
    </row>
    <row r="22" spans="1:7">
      <c r="A22" s="15" t="s">
        <v>55</v>
      </c>
      <c r="B22" s="15"/>
      <c r="C22" s="46">
        <v>-170</v>
      </c>
      <c r="D22" s="47"/>
      <c r="E22" s="46">
        <v>-107</v>
      </c>
      <c r="F22" s="25"/>
      <c r="G22" s="25"/>
    </row>
    <row r="23" spans="1:7">
      <c r="A23" s="13"/>
      <c r="B23" s="13"/>
      <c r="C23" s="46">
        <v>0</v>
      </c>
      <c r="D23" s="47"/>
      <c r="E23" s="46"/>
      <c r="F23" s="25"/>
      <c r="G23" s="25"/>
    </row>
    <row r="24" spans="1:7">
      <c r="A24" s="13" t="s">
        <v>56</v>
      </c>
      <c r="B24" s="13"/>
      <c r="C24" s="48">
        <v>0</v>
      </c>
      <c r="D24" s="49"/>
      <c r="E24" s="48"/>
      <c r="F24" s="25"/>
      <c r="G24" s="25"/>
    </row>
    <row r="25" spans="1:7">
      <c r="A25" s="15" t="s">
        <v>31</v>
      </c>
      <c r="B25" s="15"/>
      <c r="C25" s="46">
        <v>-30622</v>
      </c>
      <c r="D25" s="47"/>
      <c r="E25" s="46">
        <v>-69158</v>
      </c>
      <c r="F25" s="25"/>
      <c r="G25" s="25"/>
    </row>
    <row r="26" spans="1:7">
      <c r="A26" s="15" t="s">
        <v>32</v>
      </c>
      <c r="B26" s="15"/>
      <c r="C26" s="46">
        <v>4327</v>
      </c>
      <c r="D26" s="47"/>
      <c r="E26" s="46">
        <v>29792</v>
      </c>
      <c r="F26" s="25"/>
      <c r="G26" s="25"/>
    </row>
    <row r="27" spans="1:7">
      <c r="A27" s="15" t="s">
        <v>35</v>
      </c>
      <c r="B27" s="15"/>
      <c r="C27" s="46">
        <v>4858</v>
      </c>
      <c r="D27" s="47"/>
      <c r="E27" s="46">
        <v>9463</v>
      </c>
      <c r="F27" s="25"/>
      <c r="G27" s="25"/>
    </row>
    <row r="28" spans="1:7" ht="25.5" hidden="1">
      <c r="A28" s="15" t="s">
        <v>23</v>
      </c>
      <c r="B28" s="15"/>
      <c r="C28" s="46">
        <v>0</v>
      </c>
      <c r="D28" s="47"/>
      <c r="E28" s="46">
        <v>0</v>
      </c>
      <c r="F28" s="25"/>
      <c r="G28" s="25"/>
    </row>
    <row r="29" spans="1:7">
      <c r="A29" s="15" t="s">
        <v>36</v>
      </c>
      <c r="B29" s="15"/>
      <c r="C29" s="47">
        <v>93</v>
      </c>
      <c r="D29" s="47"/>
      <c r="E29" s="47">
        <v>-803</v>
      </c>
      <c r="F29" s="25"/>
      <c r="G29" s="25"/>
    </row>
    <row r="30" spans="1:7" ht="25.5" hidden="1">
      <c r="A30" s="13" t="s">
        <v>57</v>
      </c>
      <c r="B30" s="13"/>
      <c r="C30" s="50">
        <f>SUM(C9:C29)</f>
        <v>-16276</v>
      </c>
      <c r="D30" s="49"/>
      <c r="E30" s="50">
        <f>SUM(E9:E29)</f>
        <v>8790</v>
      </c>
    </row>
    <row r="31" spans="1:7" hidden="1">
      <c r="A31" s="15" t="s">
        <v>58</v>
      </c>
      <c r="B31" s="15"/>
      <c r="C31" s="47">
        <v>0</v>
      </c>
      <c r="D31" s="47"/>
      <c r="E31" s="47">
        <v>0</v>
      </c>
    </row>
    <row r="32" spans="1:7" ht="25.5">
      <c r="A32" s="13" t="s">
        <v>59</v>
      </c>
      <c r="B32" s="13"/>
      <c r="C32" s="52">
        <f>SUM(C30:C31)</f>
        <v>-16276</v>
      </c>
      <c r="D32" s="49"/>
      <c r="E32" s="52">
        <f>SUM(E30:E31)</f>
        <v>8790</v>
      </c>
    </row>
    <row r="33" spans="1:7" ht="11.25" customHeight="1">
      <c r="A33" s="15"/>
      <c r="B33" s="13"/>
      <c r="C33" s="46"/>
      <c r="D33" s="47"/>
      <c r="E33" s="46"/>
    </row>
    <row r="34" spans="1:7" ht="11.25" customHeight="1">
      <c r="A34" s="13"/>
      <c r="B34" s="13"/>
      <c r="C34" s="46"/>
      <c r="D34" s="47"/>
      <c r="E34" s="46"/>
    </row>
    <row r="35" spans="1:7" ht="11.25" customHeight="1">
      <c r="A35" s="13"/>
      <c r="B35" s="13"/>
      <c r="C35" s="46"/>
      <c r="D35" s="47"/>
      <c r="E35" s="46"/>
    </row>
    <row r="36" spans="1:7" ht="25.5">
      <c r="A36" s="13" t="s">
        <v>60</v>
      </c>
      <c r="B36" s="13"/>
      <c r="C36" s="48"/>
      <c r="D36" s="49"/>
      <c r="E36" s="48"/>
    </row>
    <row r="37" spans="1:7" ht="12.75" customHeight="1">
      <c r="A37" s="15" t="s">
        <v>61</v>
      </c>
      <c r="B37" s="15"/>
      <c r="C37" s="46">
        <v>7729</v>
      </c>
      <c r="D37" s="49"/>
      <c r="E37" s="46">
        <v>200</v>
      </c>
      <c r="F37" s="25"/>
      <c r="G37" s="25"/>
    </row>
    <row r="38" spans="1:7">
      <c r="A38" s="15" t="s">
        <v>62</v>
      </c>
      <c r="B38" s="15"/>
      <c r="C38" s="46">
        <v>-2365</v>
      </c>
      <c r="D38" s="49"/>
      <c r="E38" s="46">
        <v>-126</v>
      </c>
      <c r="F38" s="25"/>
      <c r="G38" s="25"/>
    </row>
    <row r="39" spans="1:7">
      <c r="A39" s="15" t="s">
        <v>132</v>
      </c>
      <c r="B39" s="15"/>
      <c r="C39" s="46">
        <v>6</v>
      </c>
      <c r="D39" s="49"/>
      <c r="E39" s="46"/>
      <c r="F39" s="25"/>
      <c r="G39" s="25"/>
    </row>
    <row r="40" spans="1:7">
      <c r="A40" s="13" t="s">
        <v>63</v>
      </c>
      <c r="B40" s="13"/>
      <c r="C40" s="52">
        <f>SUM(C37:C39)</f>
        <v>5370</v>
      </c>
      <c r="D40" s="49"/>
      <c r="E40" s="52">
        <f>SUM(E37:E39)</f>
        <v>74</v>
      </c>
    </row>
    <row r="41" spans="1:7">
      <c r="C41" s="53"/>
      <c r="D41" s="54"/>
      <c r="E41" s="53"/>
    </row>
    <row r="42" spans="1:7">
      <c r="A42" s="13" t="s">
        <v>64</v>
      </c>
      <c r="B42" s="13"/>
      <c r="C42" s="48"/>
      <c r="D42" s="49"/>
      <c r="E42" s="46"/>
    </row>
    <row r="43" spans="1:7" hidden="1">
      <c r="A43" s="15" t="s">
        <v>65</v>
      </c>
      <c r="B43" s="15"/>
      <c r="C43" s="46">
        <v>0</v>
      </c>
      <c r="D43" s="47"/>
      <c r="E43" s="46">
        <v>0</v>
      </c>
    </row>
    <row r="44" spans="1:7">
      <c r="A44" s="15" t="s">
        <v>66</v>
      </c>
      <c r="B44" s="15"/>
      <c r="C44" s="38">
        <v>0</v>
      </c>
      <c r="D44" s="47"/>
      <c r="E44" s="46">
        <v>-23</v>
      </c>
      <c r="F44" s="25"/>
      <c r="G44" s="25"/>
    </row>
    <row r="45" spans="1:7">
      <c r="A45" s="15" t="s">
        <v>67</v>
      </c>
      <c r="B45" s="15"/>
      <c r="C45" s="77">
        <v>0</v>
      </c>
      <c r="D45" s="47"/>
      <c r="E45" s="55">
        <v>-15</v>
      </c>
      <c r="F45" s="25"/>
      <c r="G45" s="25"/>
    </row>
    <row r="46" spans="1:7" ht="25.5">
      <c r="A46" s="13" t="s">
        <v>68</v>
      </c>
      <c r="B46" s="13"/>
      <c r="C46" s="78">
        <f>SUM(C43:C45)</f>
        <v>0</v>
      </c>
      <c r="D46" s="49"/>
      <c r="E46" s="52">
        <f>SUM(E43:E45)</f>
        <v>-38</v>
      </c>
    </row>
    <row r="47" spans="1:7">
      <c r="A47" s="13"/>
      <c r="B47" s="13"/>
      <c r="C47" s="48"/>
      <c r="D47" s="49"/>
      <c r="E47" s="46"/>
    </row>
    <row r="48" spans="1:7">
      <c r="A48" s="13" t="s">
        <v>69</v>
      </c>
      <c r="B48" s="13"/>
      <c r="C48" s="48">
        <f>C32+C40+C46</f>
        <v>-10906</v>
      </c>
      <c r="D48" s="49"/>
      <c r="E48" s="48">
        <f>E32+E40+E46</f>
        <v>8826</v>
      </c>
      <c r="F48" s="25"/>
    </row>
    <row r="49" spans="1:6">
      <c r="A49" s="15" t="s">
        <v>70</v>
      </c>
      <c r="B49" s="15"/>
      <c r="C49" s="46">
        <v>545</v>
      </c>
      <c r="D49" s="47"/>
      <c r="E49" s="46">
        <v>1380</v>
      </c>
      <c r="F49" s="25"/>
    </row>
    <row r="50" spans="1:6">
      <c r="A50" s="15" t="s">
        <v>108</v>
      </c>
      <c r="B50" s="15"/>
      <c r="C50" s="47">
        <v>88632</v>
      </c>
      <c r="D50" s="47"/>
      <c r="E50" s="56">
        <v>16077</v>
      </c>
      <c r="F50" s="25"/>
    </row>
    <row r="51" spans="1:6" ht="16.5" customHeight="1" thickBot="1">
      <c r="A51" s="13" t="s">
        <v>107</v>
      </c>
      <c r="B51" s="13"/>
      <c r="C51" s="66">
        <f>SUM(C48:C50)</f>
        <v>78271</v>
      </c>
      <c r="D51" s="47"/>
      <c r="E51" s="66">
        <f>SUM(E48:E50)</f>
        <v>26283</v>
      </c>
      <c r="F51" s="25"/>
    </row>
    <row r="52" spans="1:6" ht="13.5" thickTop="1">
      <c r="C52" s="60"/>
    </row>
    <row r="58" spans="1:6">
      <c r="A58" s="61" t="s">
        <v>98</v>
      </c>
      <c r="B58" s="62"/>
      <c r="C58" s="63"/>
      <c r="D58" s="5" t="s">
        <v>93</v>
      </c>
      <c r="E58" s="63"/>
    </row>
    <row r="59" spans="1:6">
      <c r="A59" s="3" t="s">
        <v>91</v>
      </c>
      <c r="D59" s="3" t="s">
        <v>94</v>
      </c>
    </row>
    <row r="60" spans="1:6">
      <c r="A60" s="4" t="s">
        <v>92</v>
      </c>
      <c r="D60" s="3" t="s">
        <v>95</v>
      </c>
    </row>
  </sheetData>
  <pageMargins left="0.64" right="0.57999999999999996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80" zoomScaleSheetLayoutView="80" workbookViewId="0">
      <selection activeCell="A25" sqref="A25"/>
    </sheetView>
  </sheetViews>
  <sheetFormatPr defaultRowHeight="12.75"/>
  <cols>
    <col min="1" max="1" width="57.5703125" style="6" customWidth="1"/>
    <col min="2" max="2" width="1.85546875" style="6" customWidth="1"/>
    <col min="3" max="3" width="12.7109375" style="6" customWidth="1"/>
    <col min="4" max="4" width="2" style="6" customWidth="1"/>
    <col min="5" max="5" width="12.7109375" style="6" hidden="1" customWidth="1"/>
    <col min="6" max="6" width="1.85546875" style="6" hidden="1" customWidth="1"/>
    <col min="7" max="7" width="12.7109375" style="6" customWidth="1"/>
    <col min="8" max="8" width="1.85546875" style="6" customWidth="1"/>
    <col min="9" max="9" width="13.42578125" style="6" customWidth="1"/>
    <col min="10" max="10" width="2.140625" style="6" customWidth="1"/>
    <col min="11" max="11" width="13.7109375" style="6" customWidth="1"/>
    <col min="12" max="12" width="1.85546875" style="6" customWidth="1"/>
    <col min="13" max="13" width="14" style="6" customWidth="1"/>
    <col min="14" max="14" width="1.42578125" style="6" customWidth="1"/>
    <col min="15" max="15" width="10.5703125" style="6" customWidth="1"/>
    <col min="16" max="16" width="1.85546875" style="6" customWidth="1"/>
    <col min="17" max="17" width="13.7109375" style="6" customWidth="1"/>
    <col min="18" max="18" width="1.85546875" style="6" customWidth="1"/>
    <col min="19" max="21" width="11.140625" style="6" customWidth="1"/>
    <col min="22" max="16384" width="9.140625" style="6"/>
  </cols>
  <sheetData>
    <row r="1" spans="1:21" ht="13.5">
      <c r="S1" s="8" t="s">
        <v>89</v>
      </c>
      <c r="T1" s="8"/>
      <c r="U1" s="8"/>
    </row>
    <row r="2" spans="1:21">
      <c r="S2" s="9" t="s">
        <v>131</v>
      </c>
      <c r="T2" s="9"/>
      <c r="U2" s="9"/>
    </row>
    <row r="3" spans="1:21">
      <c r="S3" s="9" t="s">
        <v>0</v>
      </c>
      <c r="T3" s="9"/>
      <c r="U3" s="9"/>
    </row>
    <row r="4" spans="1:21">
      <c r="S4" s="58"/>
      <c r="T4" s="58"/>
      <c r="U4" s="58"/>
    </row>
    <row r="5" spans="1:2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77.25" customHeight="1">
      <c r="A6" s="11"/>
      <c r="B6" s="11"/>
      <c r="C6" s="12" t="s">
        <v>71</v>
      </c>
      <c r="D6" s="35"/>
      <c r="E6" s="12" t="s">
        <v>72</v>
      </c>
      <c r="F6" s="35"/>
      <c r="G6" s="12" t="s">
        <v>85</v>
      </c>
      <c r="H6" s="35"/>
      <c r="I6" s="12" t="s">
        <v>73</v>
      </c>
      <c r="J6" s="35"/>
      <c r="K6" s="12" t="s">
        <v>74</v>
      </c>
      <c r="L6" s="35"/>
      <c r="M6" s="12" t="s">
        <v>43</v>
      </c>
      <c r="N6" s="68"/>
      <c r="O6" s="12" t="s">
        <v>75</v>
      </c>
      <c r="P6" s="35"/>
      <c r="Q6" s="12" t="s">
        <v>123</v>
      </c>
      <c r="R6" s="68"/>
      <c r="S6" s="12" t="s">
        <v>100</v>
      </c>
      <c r="T6" s="68"/>
      <c r="U6" s="68"/>
    </row>
    <row r="7" spans="1:21">
      <c r="A7" s="13" t="s">
        <v>86</v>
      </c>
      <c r="B7" s="13"/>
      <c r="C7" s="48">
        <v>332873</v>
      </c>
      <c r="D7" s="48"/>
      <c r="E7" s="48">
        <v>0</v>
      </c>
      <c r="F7" s="48"/>
      <c r="G7" s="48">
        <v>19070</v>
      </c>
      <c r="H7" s="48"/>
      <c r="I7" s="48">
        <v>1926</v>
      </c>
      <c r="J7" s="48"/>
      <c r="K7" s="48">
        <v>-10718</v>
      </c>
      <c r="L7" s="48"/>
      <c r="M7" s="48">
        <v>-189154</v>
      </c>
      <c r="N7" s="48"/>
      <c r="O7" s="48">
        <f>SUM(C7:M7)</f>
        <v>153997</v>
      </c>
      <c r="P7" s="48"/>
      <c r="Q7" s="48">
        <v>709</v>
      </c>
      <c r="R7" s="48"/>
      <c r="S7" s="48">
        <f>O7+Q7</f>
        <v>154706</v>
      </c>
      <c r="T7" s="48"/>
      <c r="U7" s="48"/>
    </row>
    <row r="8" spans="1:21">
      <c r="A8" s="13" t="s">
        <v>77</v>
      </c>
      <c r="B8" s="1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8"/>
      <c r="P8" s="46"/>
      <c r="Q8" s="48"/>
      <c r="R8" s="46"/>
      <c r="S8" s="48"/>
      <c r="T8" s="48"/>
      <c r="U8" s="48"/>
    </row>
    <row r="9" spans="1:21">
      <c r="A9" s="15" t="s">
        <v>88</v>
      </c>
      <c r="B9" s="15"/>
      <c r="C9" s="46">
        <v>0</v>
      </c>
      <c r="D9" s="46"/>
      <c r="E9" s="46">
        <v>0</v>
      </c>
      <c r="F9" s="46"/>
      <c r="G9" s="46">
        <v>0</v>
      </c>
      <c r="H9" s="46"/>
      <c r="I9" s="46">
        <v>0</v>
      </c>
      <c r="J9" s="46"/>
      <c r="K9" s="46">
        <v>0</v>
      </c>
      <c r="L9" s="46"/>
      <c r="M9" s="46">
        <f>PL!C25</f>
        <v>2728</v>
      </c>
      <c r="N9" s="46"/>
      <c r="O9" s="46">
        <f>SUM(C9:M9)</f>
        <v>2728</v>
      </c>
      <c r="P9" s="46"/>
      <c r="Q9" s="46">
        <v>18</v>
      </c>
      <c r="R9" s="46"/>
      <c r="S9" s="46">
        <f>O9+Q9</f>
        <v>2746</v>
      </c>
      <c r="T9" s="46"/>
      <c r="U9" s="46"/>
    </row>
    <row r="10" spans="1:21">
      <c r="A10" s="13" t="s">
        <v>78</v>
      </c>
      <c r="B10" s="1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ht="25.5">
      <c r="A11" s="44" t="s">
        <v>79</v>
      </c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25.5">
      <c r="A12" s="15" t="s">
        <v>80</v>
      </c>
      <c r="B12" s="15"/>
      <c r="C12" s="51">
        <v>0</v>
      </c>
      <c r="D12" s="47"/>
      <c r="E12" s="51">
        <v>0</v>
      </c>
      <c r="F12" s="51"/>
      <c r="G12" s="51">
        <v>0</v>
      </c>
      <c r="H12" s="47"/>
      <c r="I12" s="51">
        <v>0</v>
      </c>
      <c r="J12" s="47"/>
      <c r="K12" s="51">
        <f>PL!C31</f>
        <v>23</v>
      </c>
      <c r="L12" s="47"/>
      <c r="M12" s="51">
        <v>0</v>
      </c>
      <c r="N12" s="47"/>
      <c r="O12" s="51">
        <f>SUM(C12:M12)</f>
        <v>23</v>
      </c>
      <c r="P12" s="47"/>
      <c r="Q12" s="51">
        <v>0</v>
      </c>
      <c r="R12" s="47"/>
      <c r="S12" s="51">
        <f>O12+Q12</f>
        <v>23</v>
      </c>
      <c r="T12" s="47"/>
      <c r="U12" s="47"/>
    </row>
    <row r="13" spans="1:21">
      <c r="A13" s="15" t="s">
        <v>81</v>
      </c>
      <c r="B13" s="15"/>
      <c r="C13" s="51">
        <f>SUM(C12)</f>
        <v>0</v>
      </c>
      <c r="D13" s="47"/>
      <c r="E13" s="51">
        <f t="shared" ref="E13:S13" si="0">SUM(E12)</f>
        <v>0</v>
      </c>
      <c r="F13" s="51"/>
      <c r="G13" s="51">
        <f t="shared" si="0"/>
        <v>0</v>
      </c>
      <c r="H13" s="47"/>
      <c r="I13" s="51">
        <f t="shared" si="0"/>
        <v>0</v>
      </c>
      <c r="J13" s="47"/>
      <c r="K13" s="51">
        <f t="shared" si="0"/>
        <v>23</v>
      </c>
      <c r="L13" s="47"/>
      <c r="M13" s="51">
        <f t="shared" si="0"/>
        <v>0</v>
      </c>
      <c r="N13" s="47"/>
      <c r="O13" s="51">
        <f>SUM(O12)</f>
        <v>23</v>
      </c>
      <c r="P13" s="47"/>
      <c r="Q13" s="51">
        <f>SUM(Q12)</f>
        <v>0</v>
      </c>
      <c r="R13" s="47"/>
      <c r="S13" s="51">
        <f>O13+Q13</f>
        <v>23</v>
      </c>
      <c r="T13" s="47"/>
      <c r="U13" s="47"/>
    </row>
    <row r="14" spans="1:21">
      <c r="A14" s="13" t="s">
        <v>87</v>
      </c>
      <c r="B14" s="13"/>
      <c r="C14" s="49">
        <f>SUM(C9,C13)</f>
        <v>0</v>
      </c>
      <c r="D14" s="49"/>
      <c r="E14" s="49">
        <f t="shared" ref="E14:S14" si="1">SUM(E9,E13)</f>
        <v>0</v>
      </c>
      <c r="F14" s="49"/>
      <c r="G14" s="49">
        <f t="shared" si="1"/>
        <v>0</v>
      </c>
      <c r="H14" s="49"/>
      <c r="I14" s="49">
        <f t="shared" si="1"/>
        <v>0</v>
      </c>
      <c r="J14" s="49"/>
      <c r="K14" s="49">
        <f t="shared" si="1"/>
        <v>23</v>
      </c>
      <c r="L14" s="49"/>
      <c r="M14" s="49">
        <f t="shared" si="1"/>
        <v>2728</v>
      </c>
      <c r="N14" s="49"/>
      <c r="O14" s="49">
        <f>SUM(O9,O13)</f>
        <v>2751</v>
      </c>
      <c r="P14" s="49"/>
      <c r="Q14" s="49">
        <f>SUM(Q9,Q13)</f>
        <v>18</v>
      </c>
      <c r="R14" s="49"/>
      <c r="S14" s="49">
        <f>O14+Q14</f>
        <v>2769</v>
      </c>
      <c r="T14" s="49"/>
      <c r="U14" s="49"/>
    </row>
    <row r="15" spans="1:21">
      <c r="A15" s="15" t="s">
        <v>90</v>
      </c>
      <c r="B15" s="15"/>
      <c r="C15" s="65">
        <v>-59</v>
      </c>
      <c r="D15" s="47"/>
      <c r="E15" s="65">
        <v>0</v>
      </c>
      <c r="F15" s="65"/>
      <c r="G15" s="65">
        <v>4</v>
      </c>
      <c r="H15" s="47"/>
      <c r="I15" s="65">
        <v>0</v>
      </c>
      <c r="J15" s="47"/>
      <c r="K15" s="65">
        <v>0</v>
      </c>
      <c r="L15" s="47"/>
      <c r="M15" s="65">
        <v>0</v>
      </c>
      <c r="N15" s="47"/>
      <c r="O15" s="65">
        <f>SUM(C15:M15)</f>
        <v>-55</v>
      </c>
      <c r="P15" s="47"/>
      <c r="Q15" s="65"/>
      <c r="R15" s="47"/>
      <c r="S15" s="65"/>
      <c r="T15" s="47"/>
      <c r="U15" s="47"/>
    </row>
    <row r="16" spans="1:21" ht="25.5">
      <c r="A16" s="13" t="s">
        <v>111</v>
      </c>
      <c r="B16" s="15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>
      <c r="A17" s="67" t="s">
        <v>112</v>
      </c>
      <c r="B17" s="15"/>
      <c r="C17" s="47">
        <v>0</v>
      </c>
      <c r="D17" s="47"/>
      <c r="E17" s="47"/>
      <c r="F17" s="47"/>
      <c r="G17" s="47">
        <v>2042</v>
      </c>
      <c r="H17" s="47"/>
      <c r="I17" s="47">
        <v>0</v>
      </c>
      <c r="J17" s="47"/>
      <c r="K17" s="47">
        <v>0</v>
      </c>
      <c r="L17" s="47"/>
      <c r="M17" s="47">
        <v>0</v>
      </c>
      <c r="N17" s="47"/>
      <c r="O17" s="47">
        <f>SUM(C17:M17)</f>
        <v>2042</v>
      </c>
      <c r="P17" s="47"/>
      <c r="Q17" s="47"/>
      <c r="R17" s="47"/>
      <c r="S17" s="47">
        <f t="shared" ref="S17:S18" si="2">O17+Q17</f>
        <v>2042</v>
      </c>
      <c r="T17" s="47"/>
      <c r="U17" s="47"/>
    </row>
    <row r="18" spans="1:21" ht="13.5" thickBot="1">
      <c r="A18" s="13" t="s">
        <v>119</v>
      </c>
      <c r="B18" s="13"/>
      <c r="C18" s="66">
        <f>SUM(C7,C14:C17)</f>
        <v>332814</v>
      </c>
      <c r="D18" s="49"/>
      <c r="E18" s="66">
        <f>SUM(E7,E14:E15)</f>
        <v>0</v>
      </c>
      <c r="F18" s="66"/>
      <c r="G18" s="66">
        <f>SUM(G7,G14:G17)</f>
        <v>21116</v>
      </c>
      <c r="H18" s="49"/>
      <c r="I18" s="66">
        <f>SUM(I7,I14:I17)</f>
        <v>1926</v>
      </c>
      <c r="J18" s="49"/>
      <c r="K18" s="66">
        <f>SUM(K7,K14:K17)</f>
        <v>-10695</v>
      </c>
      <c r="L18" s="49"/>
      <c r="M18" s="66">
        <f>SUM(M7,M14:M17)</f>
        <v>-186426</v>
      </c>
      <c r="N18" s="49"/>
      <c r="O18" s="66">
        <f>SUM(O7,O14:O17)</f>
        <v>158735</v>
      </c>
      <c r="P18" s="49"/>
      <c r="Q18" s="66">
        <f>SUM(Q7,Q14:Q17)</f>
        <v>727</v>
      </c>
      <c r="R18" s="49"/>
      <c r="S18" s="66">
        <f t="shared" si="2"/>
        <v>159462</v>
      </c>
      <c r="T18" s="49"/>
      <c r="U18" s="49"/>
    </row>
    <row r="19" spans="1:21" s="60" customFormat="1" ht="13.5" thickTop="1">
      <c r="D19" s="73"/>
      <c r="H19" s="73"/>
      <c r="J19" s="73"/>
      <c r="L19" s="73"/>
      <c r="P19" s="73"/>
      <c r="Q19" s="73"/>
      <c r="R19" s="73"/>
    </row>
    <row r="20" spans="1:21" s="60" customFormat="1"/>
    <row r="21" spans="1:21" s="60" customFormat="1"/>
    <row r="22" spans="1:21" s="60" customFormat="1"/>
    <row r="23" spans="1:21" s="60" customFormat="1"/>
    <row r="26" spans="1:21">
      <c r="A26" s="61" t="s">
        <v>98</v>
      </c>
      <c r="I26" s="5" t="s">
        <v>96</v>
      </c>
    </row>
    <row r="27" spans="1:21">
      <c r="A27" s="3" t="s">
        <v>91</v>
      </c>
      <c r="I27" s="3" t="s">
        <v>94</v>
      </c>
    </row>
    <row r="28" spans="1:21">
      <c r="A28" s="4" t="s">
        <v>92</v>
      </c>
      <c r="I28" s="3" t="s">
        <v>95</v>
      </c>
    </row>
  </sheetData>
  <pageMargins left="0.6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80" zoomScaleSheetLayoutView="80" workbookViewId="0">
      <selection activeCell="A8" sqref="A8"/>
    </sheetView>
  </sheetViews>
  <sheetFormatPr defaultRowHeight="12.75"/>
  <cols>
    <col min="1" max="1" width="59" style="6" customWidth="1"/>
    <col min="2" max="2" width="1.7109375" style="6" customWidth="1"/>
    <col min="3" max="3" width="12.7109375" style="6" customWidth="1"/>
    <col min="4" max="4" width="2" style="6" customWidth="1"/>
    <col min="5" max="5" width="12.7109375" style="6" customWidth="1"/>
    <col min="6" max="6" width="1.7109375" style="6" customWidth="1"/>
    <col min="7" max="7" width="12.7109375" style="6" customWidth="1"/>
    <col min="8" max="8" width="1.85546875" style="6" customWidth="1"/>
    <col min="9" max="9" width="12.7109375" style="6" customWidth="1"/>
    <col min="10" max="10" width="1.7109375" style="6" customWidth="1"/>
    <col min="11" max="11" width="13.85546875" style="6" customWidth="1"/>
    <col min="12" max="12" width="1.7109375" style="6" customWidth="1"/>
    <col min="13" max="13" width="14.5703125" style="6" customWidth="1"/>
    <col min="14" max="14" width="1.85546875" style="6" customWidth="1"/>
    <col min="15" max="15" width="12.7109375" style="6" customWidth="1"/>
    <col min="16" max="16384" width="9.140625" style="6"/>
  </cols>
  <sheetData>
    <row r="1" spans="1:15" ht="13.5">
      <c r="O1" s="8" t="s">
        <v>89</v>
      </c>
    </row>
    <row r="2" spans="1:15">
      <c r="O2" s="9" t="s">
        <v>131</v>
      </c>
    </row>
    <row r="3" spans="1:15">
      <c r="O3" s="9" t="s">
        <v>0</v>
      </c>
    </row>
    <row r="4" spans="1:15">
      <c r="O4" s="58"/>
    </row>
    <row r="5" spans="1:15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91.5" customHeight="1">
      <c r="A6" s="11"/>
      <c r="B6" s="11"/>
      <c r="C6" s="12" t="s">
        <v>71</v>
      </c>
      <c r="D6" s="35"/>
      <c r="E6" s="12" t="s">
        <v>72</v>
      </c>
      <c r="F6" s="35"/>
      <c r="G6" s="12" t="s">
        <v>85</v>
      </c>
      <c r="H6" s="35"/>
      <c r="I6" s="12" t="s">
        <v>73</v>
      </c>
      <c r="J6" s="35"/>
      <c r="K6" s="12" t="s">
        <v>74</v>
      </c>
      <c r="L6" s="35"/>
      <c r="M6" s="12" t="s">
        <v>43</v>
      </c>
      <c r="N6" s="35"/>
      <c r="O6" s="12" t="s">
        <v>75</v>
      </c>
    </row>
    <row r="7" spans="1:15">
      <c r="A7" s="13" t="s">
        <v>76</v>
      </c>
      <c r="B7" s="13"/>
      <c r="C7" s="48">
        <v>273090</v>
      </c>
      <c r="D7" s="48"/>
      <c r="E7" s="48">
        <v>-25981</v>
      </c>
      <c r="F7" s="48"/>
      <c r="G7" s="48">
        <v>19070</v>
      </c>
      <c r="H7" s="48"/>
      <c r="I7" s="48">
        <v>2025</v>
      </c>
      <c r="J7" s="48"/>
      <c r="K7" s="48">
        <v>-8815</v>
      </c>
      <c r="L7" s="48"/>
      <c r="M7" s="48">
        <v>-334474</v>
      </c>
      <c r="N7" s="48"/>
      <c r="O7" s="48">
        <f>SUM(C7:M7)</f>
        <v>-75085</v>
      </c>
    </row>
    <row r="8" spans="1:15">
      <c r="A8" s="13" t="s">
        <v>77</v>
      </c>
      <c r="B8" s="1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8"/>
    </row>
    <row r="9" spans="1:15">
      <c r="A9" s="15" t="s">
        <v>88</v>
      </c>
      <c r="B9" s="15"/>
      <c r="C9" s="46">
        <v>0</v>
      </c>
      <c r="D9" s="46"/>
      <c r="E9" s="46">
        <v>0</v>
      </c>
      <c r="F9" s="46"/>
      <c r="G9" s="46">
        <v>0</v>
      </c>
      <c r="H9" s="46"/>
      <c r="I9" s="46">
        <v>0</v>
      </c>
      <c r="J9" s="46"/>
      <c r="K9" s="46">
        <v>0</v>
      </c>
      <c r="L9" s="46"/>
      <c r="M9" s="46">
        <f>PL!E25</f>
        <v>-18263</v>
      </c>
      <c r="N9" s="46"/>
      <c r="O9" s="46">
        <f>SUM(C9:M9)</f>
        <v>-18263</v>
      </c>
    </row>
    <row r="10" spans="1:15">
      <c r="A10" s="13" t="s">
        <v>78</v>
      </c>
      <c r="B10" s="1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25.5">
      <c r="A11" s="44" t="s">
        <v>79</v>
      </c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25.5">
      <c r="A12" s="15" t="s">
        <v>80</v>
      </c>
      <c r="B12" s="15"/>
      <c r="C12" s="51">
        <v>0</v>
      </c>
      <c r="D12" s="47"/>
      <c r="E12" s="51">
        <v>0</v>
      </c>
      <c r="F12" s="47"/>
      <c r="G12" s="51">
        <v>0</v>
      </c>
      <c r="H12" s="47"/>
      <c r="I12" s="51">
        <v>0</v>
      </c>
      <c r="J12" s="47"/>
      <c r="K12" s="51">
        <f>PL!E31</f>
        <v>16</v>
      </c>
      <c r="L12" s="47"/>
      <c r="M12" s="51">
        <v>0</v>
      </c>
      <c r="N12" s="47"/>
      <c r="O12" s="51">
        <f>SUM(C12:M12)</f>
        <v>16</v>
      </c>
    </row>
    <row r="13" spans="1:15">
      <c r="A13" s="15" t="s">
        <v>81</v>
      </c>
      <c r="B13" s="15"/>
      <c r="C13" s="51">
        <f>SUM(C12)</f>
        <v>0</v>
      </c>
      <c r="D13" s="47"/>
      <c r="E13" s="51">
        <f t="shared" ref="E13:O13" si="0">SUM(E12)</f>
        <v>0</v>
      </c>
      <c r="F13" s="47"/>
      <c r="G13" s="51">
        <f t="shared" si="0"/>
        <v>0</v>
      </c>
      <c r="H13" s="47"/>
      <c r="I13" s="51">
        <f t="shared" si="0"/>
        <v>0</v>
      </c>
      <c r="J13" s="47"/>
      <c r="K13" s="51">
        <f t="shared" si="0"/>
        <v>16</v>
      </c>
      <c r="L13" s="47"/>
      <c r="M13" s="51">
        <f t="shared" si="0"/>
        <v>0</v>
      </c>
      <c r="N13" s="47"/>
      <c r="O13" s="51">
        <f t="shared" si="0"/>
        <v>16</v>
      </c>
    </row>
    <row r="14" spans="1:15">
      <c r="A14" s="13" t="s">
        <v>87</v>
      </c>
      <c r="B14" s="13"/>
      <c r="C14" s="59">
        <f>SUM(C9,C13)</f>
        <v>0</v>
      </c>
      <c r="D14" s="49"/>
      <c r="E14" s="59">
        <f t="shared" ref="E14:O14" si="1">SUM(E9,E13)</f>
        <v>0</v>
      </c>
      <c r="F14" s="49"/>
      <c r="G14" s="59">
        <f t="shared" si="1"/>
        <v>0</v>
      </c>
      <c r="H14" s="49"/>
      <c r="I14" s="59">
        <f t="shared" si="1"/>
        <v>0</v>
      </c>
      <c r="J14" s="49"/>
      <c r="K14" s="59">
        <f t="shared" si="1"/>
        <v>16</v>
      </c>
      <c r="L14" s="49"/>
      <c r="M14" s="59">
        <f t="shared" si="1"/>
        <v>-18263</v>
      </c>
      <c r="N14" s="49"/>
      <c r="O14" s="59">
        <f t="shared" si="1"/>
        <v>-18247</v>
      </c>
    </row>
    <row r="15" spans="1:15" ht="13.5" thickBot="1">
      <c r="A15" s="13" t="s">
        <v>120</v>
      </c>
      <c r="B15" s="13"/>
      <c r="C15" s="57">
        <f>SUM(C7,C14:C14)</f>
        <v>273090</v>
      </c>
      <c r="D15" s="49"/>
      <c r="E15" s="57">
        <f>SUM(E7,E14:E14)</f>
        <v>-25981</v>
      </c>
      <c r="F15" s="49"/>
      <c r="G15" s="57">
        <f>SUM(G7,G14:G14)</f>
        <v>19070</v>
      </c>
      <c r="H15" s="49"/>
      <c r="I15" s="57">
        <f>SUM(I7,I14:I14)</f>
        <v>2025</v>
      </c>
      <c r="J15" s="49"/>
      <c r="K15" s="57">
        <f>SUM(K7,K14:K14)</f>
        <v>-8799</v>
      </c>
      <c r="L15" s="49"/>
      <c r="M15" s="57">
        <f>SUM(M7,M14:M14)</f>
        <v>-352737</v>
      </c>
      <c r="N15" s="49"/>
      <c r="O15" s="57">
        <f>SUM(O7,O14:O14)</f>
        <v>-93332</v>
      </c>
    </row>
    <row r="16" spans="1:15" ht="13.5" thickTop="1">
      <c r="D16" s="7"/>
      <c r="F16" s="7"/>
      <c r="H16" s="7"/>
      <c r="J16" s="7"/>
      <c r="L16" s="7"/>
      <c r="N16" s="7"/>
    </row>
    <row r="17" spans="1:13">
      <c r="D17" s="7"/>
    </row>
    <row r="19" spans="1:13">
      <c r="M19" s="79"/>
    </row>
    <row r="20" spans="1:13">
      <c r="M20" s="79"/>
    </row>
    <row r="21" spans="1:13">
      <c r="M21" s="79"/>
    </row>
    <row r="22" spans="1:13">
      <c r="M22" s="80"/>
    </row>
    <row r="23" spans="1:13">
      <c r="A23" s="61" t="s">
        <v>98</v>
      </c>
      <c r="I23" s="5" t="s">
        <v>96</v>
      </c>
      <c r="M23" s="79"/>
    </row>
    <row r="24" spans="1:13">
      <c r="A24" s="3" t="s">
        <v>91</v>
      </c>
      <c r="I24" s="3" t="s">
        <v>94</v>
      </c>
      <c r="M24" s="79"/>
    </row>
    <row r="25" spans="1:13">
      <c r="A25" s="4" t="s">
        <v>92</v>
      </c>
      <c r="I25" s="3" t="s">
        <v>95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BS</vt:lpstr>
      <vt:lpstr>PL</vt:lpstr>
      <vt:lpstr>CFS</vt:lpstr>
      <vt:lpstr>SCE_2015</vt:lpstr>
      <vt:lpstr>SCE_2014</vt:lpstr>
      <vt:lpstr>BS!BalanceSheet</vt:lpstr>
      <vt:lpstr>CFS!CashFlows</vt:lpstr>
      <vt:lpstr>BS!Область_печати</vt:lpstr>
      <vt:lpstr>CFS!Область_печати</vt:lpstr>
      <vt:lpstr>PL!Область_печати</vt:lpstr>
      <vt:lpstr>SCE_2014!Область_печати</vt:lpstr>
      <vt:lpstr>SCE_2015!Область_печати</vt:lpstr>
    </vt:vector>
  </TitlesOfParts>
  <Company>ALB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lkarzhauova</dc:creator>
  <cp:lastModifiedBy>lkarzhauova</cp:lastModifiedBy>
  <cp:lastPrinted>2015-05-15T11:35:01Z</cp:lastPrinted>
  <dcterms:created xsi:type="dcterms:W3CDTF">2015-03-19T09:42:53Z</dcterms:created>
  <dcterms:modified xsi:type="dcterms:W3CDTF">2015-05-15T12:02:32Z</dcterms:modified>
</cp:coreProperties>
</file>