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0545" activeTab="3"/>
  </bookViews>
  <sheets>
    <sheet name="BS" sheetId="1" r:id="rId1"/>
    <sheet name="PL" sheetId="2" r:id="rId2"/>
    <sheet name="Equity" sheetId="3" r:id="rId3"/>
    <sheet name="CFS" sheetId="4" r:id="rId4"/>
  </sheets>
  <definedNames>
    <definedName name="_xlnm.Print_Area" localSheetId="0">BS!$A$1:$F$63</definedName>
    <definedName name="_xlnm.Print_Area" localSheetId="3">CFS!$A$1:$E$52</definedName>
    <definedName name="_xlnm.Print_Area" localSheetId="1">PL!$A$1:$G$39</definedName>
  </definedNames>
  <calcPr calcId="144525"/>
</workbook>
</file>

<file path=xl/calcChain.xml><?xml version="1.0" encoding="utf-8"?>
<calcChain xmlns="http://schemas.openxmlformats.org/spreadsheetml/2006/main">
  <c r="E35" i="4" l="1"/>
  <c r="C35" i="4"/>
  <c r="E27" i="4"/>
  <c r="C27" i="4"/>
  <c r="E17" i="4"/>
  <c r="E20" i="4" s="1"/>
  <c r="E37" i="4" s="1"/>
  <c r="E41" i="4" s="1"/>
  <c r="E19" i="3"/>
  <c r="G17" i="3"/>
  <c r="I15" i="3"/>
  <c r="G15" i="3"/>
  <c r="G19" i="3" s="1"/>
  <c r="E15" i="3"/>
  <c r="C15" i="3"/>
  <c r="K15" i="3" s="1"/>
  <c r="G13" i="3"/>
  <c r="E13" i="3"/>
  <c r="C13" i="3"/>
  <c r="K10" i="3"/>
  <c r="K8" i="3"/>
  <c r="E4" i="3"/>
  <c r="E12" i="2"/>
  <c r="E14" i="2" s="1"/>
  <c r="E19" i="2" s="1"/>
  <c r="E22" i="2" s="1"/>
  <c r="E10" i="2"/>
  <c r="C10" i="2"/>
  <c r="C14" i="2" s="1"/>
  <c r="C19" i="2" s="1"/>
  <c r="E48" i="1"/>
  <c r="C48" i="1"/>
  <c r="E40" i="1"/>
  <c r="E49" i="1" s="1"/>
  <c r="E50" i="1" s="1"/>
  <c r="C40" i="1"/>
  <c r="E33" i="1"/>
  <c r="C31" i="1"/>
  <c r="C30" i="1"/>
  <c r="C29" i="1"/>
  <c r="C19" i="3" s="1"/>
  <c r="E25" i="1"/>
  <c r="E24" i="1"/>
  <c r="C21" i="1"/>
  <c r="C24" i="1"/>
  <c r="C25" i="1" s="1"/>
  <c r="E16" i="1"/>
  <c r="C16" i="1"/>
  <c r="E51" i="1" l="1"/>
  <c r="C49" i="1"/>
  <c r="C21" i="2"/>
  <c r="C22" i="2" s="1"/>
  <c r="C26" i="2" s="1"/>
  <c r="I11" i="3"/>
  <c r="E26" i="2"/>
  <c r="C17" i="4"/>
  <c r="C20" i="4" s="1"/>
  <c r="C37" i="4" s="1"/>
  <c r="C40" i="4" s="1"/>
  <c r="C41" i="4" s="1"/>
  <c r="I17" i="3" l="1"/>
  <c r="C32" i="1"/>
  <c r="C33" i="1" s="1"/>
  <c r="C50" i="1" s="1"/>
  <c r="C51" i="1" s="1"/>
  <c r="I13" i="3"/>
  <c r="K11" i="3"/>
  <c r="K13" i="3" s="1"/>
  <c r="K17" i="3" l="1"/>
  <c r="K19" i="3" s="1"/>
  <c r="K20" i="3" s="1"/>
  <c r="I19" i="3"/>
</calcChain>
</file>

<file path=xl/sharedStrings.xml><?xml version="1.0" encoding="utf-8"?>
<sst xmlns="http://schemas.openxmlformats.org/spreadsheetml/2006/main" count="144" uniqueCount="104">
  <si>
    <t>АО БАСТ</t>
  </si>
  <si>
    <t>Отчет о финансовом положении</t>
  </si>
  <si>
    <t>(в тысячах тенге)</t>
  </si>
  <si>
    <t>31 марта 
2018 г.</t>
  </si>
  <si>
    <t>31 декабря
2017 г.</t>
  </si>
  <si>
    <t>Активы</t>
  </si>
  <si>
    <t>Внеоборотные активы</t>
  </si>
  <si>
    <t>Основные средства</t>
  </si>
  <si>
    <t>Горнодобывающие активы</t>
  </si>
  <si>
    <t>Отложенный налоговый актив</t>
  </si>
  <si>
    <t>Авансы выданные на приобретение долгосрочных активов</t>
  </si>
  <si>
    <t>НДС к возмещению</t>
  </si>
  <si>
    <t>Итого внеоборотные активы</t>
  </si>
  <si>
    <t>Текущие активы</t>
  </si>
  <si>
    <t>Торговая и прочая дебиторская задолженность</t>
  </si>
  <si>
    <t>Авансы выданные и прочие текущие активы</t>
  </si>
  <si>
    <t>Займы выданные</t>
  </si>
  <si>
    <t>Запасы</t>
  </si>
  <si>
    <t>Денежные средства</t>
  </si>
  <si>
    <t>Итого текущие активы</t>
  </si>
  <si>
    <t>Итого активы</t>
  </si>
  <si>
    <t>Капитал и обязательства</t>
  </si>
  <si>
    <t>Капитал</t>
  </si>
  <si>
    <t>Акционерный капитал</t>
  </si>
  <si>
    <t>Эмиссионный доход</t>
  </si>
  <si>
    <t>Дополнительный оплаченный капитал</t>
  </si>
  <si>
    <t>Накопленные убытки</t>
  </si>
  <si>
    <t>Итого капитал</t>
  </si>
  <si>
    <t>Долгосрочные обязательства</t>
  </si>
  <si>
    <t>Займы</t>
  </si>
  <si>
    <t>Провизии - обязательства по контракту на недропользование</t>
  </si>
  <si>
    <t>Выпущенные долговые ценные бумаги</t>
  </si>
  <si>
    <t>Обязательства по финансовой аренде</t>
  </si>
  <si>
    <t>Итого долгосрочные обязательства</t>
  </si>
  <si>
    <t>Текущие обязательства</t>
  </si>
  <si>
    <t>Торговая и прочая кредиторская задолженность</t>
  </si>
  <si>
    <t>Обязательства по налогам и социальным платежам</t>
  </si>
  <si>
    <t>Краткосрочные оценочные обязательства по вознаграждениям работников</t>
  </si>
  <si>
    <t>Итого текущие обязательства</t>
  </si>
  <si>
    <t>Итого обязательства</t>
  </si>
  <si>
    <t>Итого капитал и обязательства</t>
  </si>
  <si>
    <t>Балансовая стоимость акции, тенге</t>
  </si>
  <si>
    <t>Руководитель</t>
  </si>
  <si>
    <t>Оспанов Р. В.</t>
  </si>
  <si>
    <t>(фамилия, имя, отчество)</t>
  </si>
  <si>
    <t>(подпись)</t>
  </si>
  <si>
    <t>Главного бухгалтера</t>
  </si>
  <si>
    <t>Жумагалеев А.Ж.</t>
  </si>
  <si>
    <t>Отчет о совокупном доходе</t>
  </si>
  <si>
    <t>За 3 месяца, закончившиеся на 31 марта 2018</t>
  </si>
  <si>
    <t>За 3 месяца, закончившиеся на 31 марта 2017</t>
  </si>
  <si>
    <t>Доходы</t>
  </si>
  <si>
    <t>Себестоимость реализации</t>
  </si>
  <si>
    <t>Валовый доход</t>
  </si>
  <si>
    <t>Общие и административные расходы</t>
  </si>
  <si>
    <t>Расходы по реализации</t>
  </si>
  <si>
    <t>Операционный убыток</t>
  </si>
  <si>
    <t>Расходы на финансирование, нетто</t>
  </si>
  <si>
    <t>(Убыток)/доход от курсовой разницы</t>
  </si>
  <si>
    <t>Прочие доходы, нетто</t>
  </si>
  <si>
    <t>Убыток до налогообложения</t>
  </si>
  <si>
    <t>Экономия по подоходному налогу</t>
  </si>
  <si>
    <t>Чистый убыток за период</t>
  </si>
  <si>
    <t>Прочий совокупный доход</t>
  </si>
  <si>
    <t>Всего совокупный убыток</t>
  </si>
  <si>
    <t>Базовый и разводненный убыток на акцию, тенге</t>
  </si>
  <si>
    <t>Отчет об изменениях в собственном капитале</t>
  </si>
  <si>
    <t>На 1 января 2017 г.</t>
  </si>
  <si>
    <t>Выпуск акций</t>
  </si>
  <si>
    <t>Всего совокупный убыток за период</t>
  </si>
  <si>
    <t>На 31 марта 2017 г.</t>
  </si>
  <si>
    <t>На 31 декабря 2017 г.</t>
  </si>
  <si>
    <t>На 31 марта 2018 г.</t>
  </si>
  <si>
    <t>Отчет о движении денежных средств</t>
  </si>
  <si>
    <t>За 3 месяца, закончившиеся на 
31 марта 2018</t>
  </si>
  <si>
    <t>За 3 месяца, закончившиеся на 
31 марта 2017</t>
  </si>
  <si>
    <t>Денежные потоки от операционной деятельности</t>
  </si>
  <si>
    <t>Поступление денежных средств от покупателей</t>
  </si>
  <si>
    <t>Прочие поступления</t>
  </si>
  <si>
    <t>Денежные средства уплаченные поставщикам</t>
  </si>
  <si>
    <t>Авансы выданные</t>
  </si>
  <si>
    <t>Денежные средства уплаченные работникам</t>
  </si>
  <si>
    <t>Корпоративный подоходный налог</t>
  </si>
  <si>
    <t>Прочие налоги и социальные платежи уплаченные</t>
  </si>
  <si>
    <t>Прочие выплаты</t>
  </si>
  <si>
    <t>Чистые денежные средства от операционной деятельности до выплаты процентов</t>
  </si>
  <si>
    <t>Проценты уплаченные</t>
  </si>
  <si>
    <t>Чистые денежные средства от операционной деятельности</t>
  </si>
  <si>
    <t>Денежные потоки от инвестиционной деятельности</t>
  </si>
  <si>
    <t>Инвестиции в горнодобывающие активы</t>
  </si>
  <si>
    <t>Приобретение основных средств</t>
  </si>
  <si>
    <t>Чистые денежные средства от инвестиционной деятельности</t>
  </si>
  <si>
    <t>Денежные потоки от финансовой деятельности</t>
  </si>
  <si>
    <t>Выпуск долговых ценных бумаг</t>
  </si>
  <si>
    <t>Поступления по займам</t>
  </si>
  <si>
    <t>Погашение обязательств по финансовой аренде</t>
  </si>
  <si>
    <t>Погашение займов</t>
  </si>
  <si>
    <t xml:space="preserve">Чистые денежные средства от финансовой деятельности </t>
  </si>
  <si>
    <t>Чистое увеличение денежных средств</t>
  </si>
  <si>
    <t>Влияние изменений обменных курсов на денежные средства</t>
  </si>
  <si>
    <t>Денежные средства на начало периода</t>
  </si>
  <si>
    <t>Денежные средства на конец периода</t>
  </si>
  <si>
    <t>Главный бухгалтер</t>
  </si>
  <si>
    <t>Жумагалеев А. Ж.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</si>
</sst>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-* #,##0_р_._-;\-* #,##0_р_._-;_-* &quot;-&quot;_р_._-;_-@_-"/>
    <numFmt numFmtId="43" formatCode="_-* #,##0.00_р_._-;\-* #,##0.00_р_._-;_-* &quot;-&quot;??_р_._-;_-@_-"/>
    <numFmt numFmtId="164" formatCode="_-* #,##0.00\ _₽_-;\-* #,##0.00\ _₽_-;_-* &quot;-&quot;??\ _₽_-;_-@_-"/>
    <numFmt numFmtId="165" formatCode="_-* #,##0\ _₽_-;\-* #,##0\ _₽_-;_-* &quot;-&quot;\ _₽_-;_-@_-"/>
    <numFmt numFmtId="166" formatCode="_-* #,##0.00\ _₽_-;\-* #,##0.00\ _₽_-;_-* &quot;-&quot;\ _₽_-;_-@_-"/>
    <numFmt numFmtId="167" formatCode="_-* #,##0\ _₽_-;\-* #,##0\ _₽_-;_-* &quot;-&quot;??\ _₽_-;_-@_-"/>
    <numFmt numFmtId="168" formatCode="_-* #,##0_р_._-;\-* #,##0_р_._-;_-* &quot;-&quot;??_р_._-;_-@_-"/>
    <numFmt numFmtId="169" formatCode="_-* #,##0.0000\ _₽_-;\-* #,##0.0000\ _₽_-;_-* &quot;-&quot;\ _₽_-;_-@_-"/>
    <numFmt numFmtId="170" formatCode="_(* #,##0.00_);_(* \(#,##0.00\);_(* &quot;-&quot;??_);_(@_)"/>
  </numFmts>
  <fonts count="2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Verdana"/>
      <family val="2"/>
      <charset val="204"/>
    </font>
    <font>
      <sz val="10"/>
      <color theme="1"/>
      <name val="Verdana"/>
      <family val="2"/>
      <charset val="204"/>
    </font>
    <font>
      <i/>
      <sz val="10"/>
      <color theme="1"/>
      <name val="Verdana"/>
      <family val="2"/>
      <charset val="204"/>
    </font>
    <font>
      <b/>
      <sz val="10"/>
      <color rgb="FF000000"/>
      <name val="Verdana"/>
      <family val="2"/>
      <charset val="204"/>
    </font>
    <font>
      <sz val="10"/>
      <color rgb="FF000000"/>
      <name val="Verdana"/>
      <family val="2"/>
      <charset val="204"/>
    </font>
    <font>
      <b/>
      <sz val="10"/>
      <color rgb="FF00B050"/>
      <name val="Verdana"/>
      <family val="2"/>
      <charset val="204"/>
    </font>
    <font>
      <sz val="10"/>
      <name val="Verdana"/>
      <family val="2"/>
      <charset val="204"/>
    </font>
    <font>
      <i/>
      <sz val="10"/>
      <name val="Verdana"/>
      <family val="2"/>
      <charset val="204"/>
    </font>
    <font>
      <sz val="10"/>
      <color rgb="FFFF0000"/>
      <name val="Verdana"/>
      <family val="2"/>
      <charset val="204"/>
    </font>
    <font>
      <sz val="11"/>
      <color theme="1"/>
      <name val="Calibri"/>
      <family val="2"/>
      <scheme val="minor"/>
    </font>
    <font>
      <b/>
      <sz val="10"/>
      <name val="Verdana"/>
      <family val="2"/>
      <charset val="204"/>
    </font>
    <font>
      <b/>
      <sz val="10"/>
      <color rgb="FFFF0000"/>
      <name val="Verdana"/>
      <family val="2"/>
      <charset val="204"/>
    </font>
    <font>
      <u/>
      <sz val="10"/>
      <color indexed="12"/>
      <name val="Arial"/>
      <family val="2"/>
      <charset val="204"/>
    </font>
    <font>
      <u/>
      <sz val="11"/>
      <color indexed="12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color indexed="8"/>
      <name val="Arial Cyr"/>
      <charset val="1"/>
    </font>
    <font>
      <sz val="10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9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70" fontId="11" fillId="0" borderId="0" applyFont="0" applyFill="0" applyBorder="0" applyAlignment="0" applyProtection="0"/>
    <xf numFmtId="0" fontId="1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7" fillId="0" borderId="0" applyNumberFormat="0"/>
    <xf numFmtId="0" fontId="19" fillId="0" borderId="0"/>
    <xf numFmtId="0" fontId="1" fillId="0" borderId="0"/>
    <xf numFmtId="0" fontId="20" fillId="0" borderId="0"/>
    <xf numFmtId="41" fontId="21" fillId="0" borderId="0" applyFont="0" applyFill="0" applyBorder="0" applyAlignment="0" applyProtection="0"/>
    <xf numFmtId="170" fontId="18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2" fillId="0" borderId="0" applyFont="0" applyFill="0" applyBorder="0" applyAlignment="0" applyProtection="0"/>
  </cellStyleXfs>
  <cellXfs count="106">
    <xf numFmtId="0" fontId="0" fillId="0" borderId="0" xfId="0"/>
    <xf numFmtId="0" fontId="2" fillId="0" borderId="0" xfId="2" applyFont="1" applyFill="1" applyBorder="1"/>
    <xf numFmtId="0" fontId="3" fillId="0" borderId="0" xfId="2" applyFont="1"/>
    <xf numFmtId="0" fontId="3" fillId="0" borderId="0" xfId="2" applyFont="1" applyBorder="1"/>
    <xf numFmtId="0" fontId="3" fillId="0" borderId="0" xfId="2" applyFont="1" applyFill="1"/>
    <xf numFmtId="0" fontId="3" fillId="0" borderId="0" xfId="2" applyFont="1" applyFill="1" applyBorder="1"/>
    <xf numFmtId="0" fontId="4" fillId="0" borderId="1" xfId="2" applyFont="1" applyFill="1" applyBorder="1" applyAlignment="1">
      <alignment vertical="center" wrapText="1"/>
    </xf>
    <xf numFmtId="3" fontId="2" fillId="0" borderId="0" xfId="2" applyNumberFormat="1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horizontal="center" wrapText="1"/>
    </xf>
    <xf numFmtId="0" fontId="5" fillId="0" borderId="0" xfId="2" applyFont="1" applyFill="1" applyAlignment="1">
      <alignment vertical="center"/>
    </xf>
    <xf numFmtId="0" fontId="6" fillId="0" borderId="0" xfId="2" applyFont="1" applyFill="1" applyAlignment="1">
      <alignment vertical="center"/>
    </xf>
    <xf numFmtId="165" fontId="3" fillId="0" borderId="0" xfId="3" applyNumberFormat="1" applyFont="1" applyFill="1"/>
    <xf numFmtId="0" fontId="7" fillId="0" borderId="0" xfId="2" applyFont="1" applyFill="1"/>
    <xf numFmtId="165" fontId="3" fillId="0" borderId="0" xfId="2" applyNumberFormat="1" applyFont="1" applyFill="1"/>
    <xf numFmtId="0" fontId="3" fillId="0" borderId="0" xfId="2" applyFont="1" applyFill="1" applyAlignment="1"/>
    <xf numFmtId="0" fontId="6" fillId="0" borderId="1" xfId="2" applyFont="1" applyFill="1" applyBorder="1" applyAlignment="1">
      <alignment vertical="center"/>
    </xf>
    <xf numFmtId="165" fontId="3" fillId="0" borderId="1" xfId="3" applyNumberFormat="1" applyFont="1" applyFill="1" applyBorder="1"/>
    <xf numFmtId="165" fontId="3" fillId="0" borderId="1" xfId="2" applyNumberFormat="1" applyFont="1" applyFill="1" applyBorder="1"/>
    <xf numFmtId="0" fontId="5" fillId="0" borderId="0" xfId="2" applyFont="1" applyFill="1" applyBorder="1" applyAlignment="1">
      <alignment vertical="center"/>
    </xf>
    <xf numFmtId="165" fontId="2" fillId="0" borderId="0" xfId="2" applyNumberFormat="1" applyFont="1" applyFill="1"/>
    <xf numFmtId="165" fontId="3" fillId="0" borderId="0" xfId="2" applyNumberFormat="1" applyFont="1" applyFill="1" applyAlignment="1">
      <alignment horizontal="left"/>
    </xf>
    <xf numFmtId="0" fontId="3" fillId="0" borderId="1" xfId="2" applyFont="1" applyFill="1" applyBorder="1" applyAlignment="1"/>
    <xf numFmtId="0" fontId="3" fillId="0" borderId="0" xfId="2" applyFont="1" applyFill="1" applyAlignment="1">
      <alignment vertical="center"/>
    </xf>
    <xf numFmtId="0" fontId="2" fillId="0" borderId="0" xfId="2" applyFont="1" applyFill="1" applyAlignment="1">
      <alignment vertical="center"/>
    </xf>
    <xf numFmtId="0" fontId="3" fillId="0" borderId="1" xfId="2" applyFont="1" applyFill="1" applyBorder="1" applyAlignment="1">
      <alignment vertical="center"/>
    </xf>
    <xf numFmtId="0" fontId="2" fillId="0" borderId="0" xfId="2" applyFont="1" applyFill="1" applyBorder="1" applyAlignment="1">
      <alignment vertical="center"/>
    </xf>
    <xf numFmtId="165" fontId="2" fillId="0" borderId="0" xfId="2" applyNumberFormat="1" applyFont="1" applyFill="1" applyBorder="1"/>
    <xf numFmtId="165" fontId="3" fillId="0" borderId="0" xfId="2" applyNumberFormat="1" applyFont="1" applyFill="1" applyBorder="1"/>
    <xf numFmtId="166" fontId="3" fillId="0" borderId="0" xfId="2" applyNumberFormat="1" applyFont="1" applyFill="1"/>
    <xf numFmtId="0" fontId="8" fillId="0" borderId="0" xfId="2" applyNumberFormat="1" applyFont="1" applyFill="1" applyAlignment="1">
      <alignment horizontal="left" vertical="center"/>
    </xf>
    <xf numFmtId="0" fontId="8" fillId="0" borderId="2" xfId="2" applyNumberFormat="1" applyFont="1" applyFill="1" applyBorder="1" applyAlignment="1">
      <alignment horizontal="left" vertical="center"/>
    </xf>
    <xf numFmtId="0" fontId="3" fillId="0" borderId="0" xfId="2" applyFont="1" applyFill="1" applyAlignment="1">
      <alignment horizontal="left"/>
    </xf>
    <xf numFmtId="0" fontId="8" fillId="0" borderId="2" xfId="2" applyNumberFormat="1" applyFont="1" applyFill="1" applyBorder="1" applyAlignment="1">
      <alignment horizontal="center" vertical="center"/>
    </xf>
    <xf numFmtId="0" fontId="9" fillId="0" borderId="0" xfId="2" applyNumberFormat="1" applyFont="1" applyFill="1" applyAlignment="1">
      <alignment horizontal="right" vertical="center"/>
    </xf>
    <xf numFmtId="0" fontId="9" fillId="0" borderId="0" xfId="2" applyNumberFormat="1" applyFont="1" applyFill="1" applyAlignment="1">
      <alignment horizontal="center" vertical="center"/>
    </xf>
    <xf numFmtId="4" fontId="3" fillId="0" borderId="0" xfId="2" applyNumberFormat="1" applyFont="1" applyFill="1" applyAlignment="1"/>
    <xf numFmtId="0" fontId="3" fillId="0" borderId="0" xfId="2" applyFont="1" applyAlignment="1"/>
    <xf numFmtId="165" fontId="3" fillId="0" borderId="0" xfId="2" applyNumberFormat="1" applyFont="1"/>
    <xf numFmtId="3" fontId="2" fillId="0" borderId="1" xfId="2" applyNumberFormat="1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 wrapText="1"/>
    </xf>
    <xf numFmtId="0" fontId="3" fillId="0" borderId="0" xfId="2" applyFont="1" applyAlignment="1">
      <alignment vertical="center" wrapText="1"/>
    </xf>
    <xf numFmtId="0" fontId="2" fillId="0" borderId="0" xfId="2" applyFont="1" applyFill="1" applyAlignment="1"/>
    <xf numFmtId="0" fontId="2" fillId="0" borderId="0" xfId="2" applyFont="1" applyFill="1"/>
    <xf numFmtId="0" fontId="3" fillId="0" borderId="0" xfId="2" applyFont="1" applyFill="1" applyBorder="1" applyAlignment="1"/>
    <xf numFmtId="167" fontId="3" fillId="0" borderId="0" xfId="3" applyNumberFormat="1" applyFont="1" applyFill="1"/>
    <xf numFmtId="164" fontId="3" fillId="0" borderId="0" xfId="3" applyNumberFormat="1" applyFont="1" applyFill="1"/>
    <xf numFmtId="0" fontId="8" fillId="0" borderId="2" xfId="2" applyNumberFormat="1" applyFont="1" applyFill="1" applyBorder="1" applyAlignment="1">
      <alignment vertical="center"/>
    </xf>
    <xf numFmtId="0" fontId="9" fillId="0" borderId="3" xfId="2" applyNumberFormat="1" applyFont="1" applyFill="1" applyBorder="1" applyAlignment="1">
      <alignment vertical="center"/>
    </xf>
    <xf numFmtId="0" fontId="9" fillId="0" borderId="0" xfId="2" applyNumberFormat="1" applyFont="1" applyFill="1" applyBorder="1" applyAlignment="1">
      <alignment vertical="center"/>
    </xf>
    <xf numFmtId="0" fontId="9" fillId="0" borderId="0" xfId="2" applyNumberFormat="1" applyFont="1" applyFill="1" applyBorder="1" applyAlignment="1">
      <alignment horizontal="center" vertical="center"/>
    </xf>
    <xf numFmtId="0" fontId="9" fillId="0" borderId="3" xfId="2" applyNumberFormat="1" applyFont="1" applyFill="1" applyBorder="1" applyAlignment="1">
      <alignment horizontal="right" vertical="center"/>
    </xf>
    <xf numFmtId="0" fontId="9" fillId="0" borderId="0" xfId="2" applyNumberFormat="1" applyFont="1" applyFill="1" applyAlignment="1">
      <alignment vertical="center"/>
    </xf>
    <xf numFmtId="0" fontId="4" fillId="0" borderId="0" xfId="2" applyFont="1" applyFill="1" applyBorder="1" applyAlignment="1">
      <alignment vertical="center"/>
    </xf>
    <xf numFmtId="0" fontId="2" fillId="0" borderId="1" xfId="2" applyFont="1" applyFill="1" applyBorder="1" applyAlignment="1">
      <alignment horizontal="center" vertical="center" wrapText="1"/>
    </xf>
    <xf numFmtId="0" fontId="2" fillId="0" borderId="0" xfId="2" applyFont="1" applyFill="1" applyAlignment="1">
      <alignment horizontal="center" vertical="center" wrapText="1"/>
    </xf>
    <xf numFmtId="0" fontId="2" fillId="0" borderId="0" xfId="2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wrapText="1"/>
    </xf>
    <xf numFmtId="165" fontId="10" fillId="0" borderId="0" xfId="2" applyNumberFormat="1" applyFont="1" applyFill="1"/>
    <xf numFmtId="0" fontId="8" fillId="0" borderId="2" xfId="2" applyNumberFormat="1" applyFont="1" applyFill="1" applyBorder="1" applyAlignment="1">
      <alignment horizontal="left" vertical="center"/>
    </xf>
    <xf numFmtId="0" fontId="8" fillId="0" borderId="0" xfId="2" applyNumberFormat="1" applyFont="1" applyFill="1" applyBorder="1" applyAlignment="1">
      <alignment horizontal="center" vertical="center"/>
    </xf>
    <xf numFmtId="0" fontId="8" fillId="0" borderId="2" xfId="2" applyNumberFormat="1" applyFont="1" applyFill="1" applyBorder="1" applyAlignment="1">
      <alignment horizontal="center" vertical="center"/>
    </xf>
    <xf numFmtId="0" fontId="9" fillId="0" borderId="0" xfId="2" applyNumberFormat="1" applyFont="1" applyFill="1" applyAlignment="1">
      <alignment horizontal="center" vertical="center"/>
    </xf>
    <xf numFmtId="0" fontId="9" fillId="0" borderId="3" xfId="2" applyNumberFormat="1" applyFont="1" applyFill="1" applyBorder="1" applyAlignment="1">
      <alignment horizontal="center" vertical="center"/>
    </xf>
    <xf numFmtId="43" fontId="3" fillId="0" borderId="0" xfId="1" applyFont="1" applyFill="1"/>
    <xf numFmtId="43" fontId="3" fillId="0" borderId="0" xfId="1" applyFont="1"/>
    <xf numFmtId="0" fontId="2" fillId="0" borderId="0" xfId="4" applyFont="1" applyFill="1" applyBorder="1"/>
    <xf numFmtId="0" fontId="3" fillId="0" borderId="0" xfId="4" applyFont="1" applyFill="1" applyBorder="1"/>
    <xf numFmtId="0" fontId="4" fillId="0" borderId="1" xfId="4" applyFont="1" applyFill="1" applyBorder="1" applyAlignment="1">
      <alignment vertical="center" wrapText="1"/>
    </xf>
    <xf numFmtId="0" fontId="12" fillId="0" borderId="0" xfId="4" applyNumberFormat="1" applyFont="1" applyFill="1" applyBorder="1" applyAlignment="1">
      <alignment horizontal="center" vertical="center" wrapText="1"/>
    </xf>
    <xf numFmtId="3" fontId="2" fillId="0" borderId="1" xfId="4" applyNumberFormat="1" applyFont="1" applyFill="1" applyBorder="1" applyAlignment="1">
      <alignment horizontal="center" vertical="center" wrapText="1"/>
    </xf>
    <xf numFmtId="0" fontId="5" fillId="0" borderId="0" xfId="4" applyFont="1" applyFill="1" applyBorder="1" applyAlignment="1">
      <alignment horizontal="center" vertical="center" wrapText="1"/>
    </xf>
    <xf numFmtId="0" fontId="3" fillId="0" borderId="0" xfId="4" applyFont="1" applyFill="1" applyBorder="1" applyAlignment="1">
      <alignment vertical="center" wrapText="1"/>
    </xf>
    <xf numFmtId="0" fontId="12" fillId="0" borderId="0" xfId="4" applyNumberFormat="1" applyFont="1" applyFill="1" applyBorder="1" applyAlignment="1">
      <alignment vertical="center"/>
    </xf>
    <xf numFmtId="1" fontId="12" fillId="0" borderId="0" xfId="4" applyNumberFormat="1" applyFont="1" applyFill="1" applyBorder="1" applyAlignment="1">
      <alignment horizontal="center" vertical="center"/>
    </xf>
    <xf numFmtId="43" fontId="12" fillId="0" borderId="0" xfId="1" applyFont="1" applyFill="1" applyBorder="1" applyAlignment="1">
      <alignment horizontal="center" vertical="center"/>
    </xf>
    <xf numFmtId="43" fontId="3" fillId="0" borderId="0" xfId="1" applyFont="1" applyFill="1" applyBorder="1"/>
    <xf numFmtId="0" fontId="8" fillId="0" borderId="0" xfId="4" applyNumberFormat="1" applyFont="1" applyFill="1" applyBorder="1" applyAlignment="1">
      <alignment vertical="center"/>
    </xf>
    <xf numFmtId="1" fontId="8" fillId="0" borderId="0" xfId="4" applyNumberFormat="1" applyFont="1" applyFill="1" applyBorder="1" applyAlignment="1">
      <alignment horizontal="center" vertical="center"/>
    </xf>
    <xf numFmtId="168" fontId="8" fillId="0" borderId="0" xfId="1" applyNumberFormat="1" applyFont="1" applyFill="1" applyBorder="1" applyAlignment="1">
      <alignment horizontal="right" vertical="center"/>
    </xf>
    <xf numFmtId="168" fontId="8" fillId="0" borderId="0" xfId="1" applyNumberFormat="1" applyFont="1" applyFill="1" applyBorder="1" applyAlignment="1">
      <alignment horizontal="center" vertical="center"/>
    </xf>
    <xf numFmtId="0" fontId="8" fillId="0" borderId="1" xfId="4" applyNumberFormat="1" applyFont="1" applyFill="1" applyBorder="1" applyAlignment="1">
      <alignment vertical="center"/>
    </xf>
    <xf numFmtId="168" fontId="8" fillId="0" borderId="1" xfId="1" applyNumberFormat="1" applyFont="1" applyFill="1" applyBorder="1" applyAlignment="1">
      <alignment horizontal="right" vertical="center"/>
    </xf>
    <xf numFmtId="0" fontId="12" fillId="0" borderId="0" xfId="4" applyNumberFormat="1" applyFont="1" applyFill="1" applyBorder="1" applyAlignment="1">
      <alignment vertical="center" wrapText="1"/>
    </xf>
    <xf numFmtId="168" fontId="12" fillId="0" borderId="0" xfId="1" applyNumberFormat="1" applyFont="1" applyFill="1" applyBorder="1" applyAlignment="1">
      <alignment horizontal="right" vertical="center"/>
    </xf>
    <xf numFmtId="168" fontId="12" fillId="0" borderId="0" xfId="1" applyNumberFormat="1" applyFont="1" applyFill="1" applyBorder="1" applyAlignment="1">
      <alignment horizontal="center" vertical="center"/>
    </xf>
    <xf numFmtId="0" fontId="8" fillId="0" borderId="0" xfId="4" applyNumberFormat="1" applyFont="1" applyFill="1" applyBorder="1" applyAlignment="1">
      <alignment vertical="center" wrapText="1"/>
    </xf>
    <xf numFmtId="168" fontId="12" fillId="0" borderId="0" xfId="1" applyNumberFormat="1" applyFont="1" applyFill="1" applyBorder="1" applyAlignment="1">
      <alignment vertical="center"/>
    </xf>
    <xf numFmtId="0" fontId="3" fillId="0" borderId="0" xfId="4" applyFont="1" applyFill="1" applyBorder="1" applyAlignment="1">
      <alignment horizontal="left"/>
    </xf>
    <xf numFmtId="168" fontId="13" fillId="0" borderId="0" xfId="1" applyNumberFormat="1" applyFont="1" applyFill="1" applyBorder="1" applyAlignment="1">
      <alignment horizontal="right" vertical="center"/>
    </xf>
    <xf numFmtId="168" fontId="3" fillId="0" borderId="0" xfId="1" applyNumberFormat="1" applyFont="1" applyFill="1" applyBorder="1" applyAlignment="1">
      <alignment horizontal="left"/>
    </xf>
    <xf numFmtId="43" fontId="13" fillId="0" borderId="0" xfId="1" applyFont="1" applyFill="1" applyBorder="1" applyAlignment="1">
      <alignment horizontal="right" vertical="center"/>
    </xf>
    <xf numFmtId="43" fontId="3" fillId="0" borderId="0" xfId="1" applyFont="1" applyFill="1" applyBorder="1" applyAlignment="1">
      <alignment horizontal="left"/>
    </xf>
    <xf numFmtId="165" fontId="13" fillId="0" borderId="0" xfId="4" applyNumberFormat="1" applyFont="1" applyFill="1" applyBorder="1" applyAlignment="1">
      <alignment horizontal="right" vertical="center"/>
    </xf>
    <xf numFmtId="165" fontId="3" fillId="0" borderId="0" xfId="4" applyNumberFormat="1" applyFont="1" applyFill="1" applyBorder="1" applyAlignment="1">
      <alignment horizontal="left"/>
    </xf>
    <xf numFmtId="169" fontId="8" fillId="0" borderId="0" xfId="4" applyNumberFormat="1" applyFont="1" applyFill="1" applyBorder="1" applyAlignment="1">
      <alignment horizontal="right" vertical="center"/>
    </xf>
    <xf numFmtId="0" fontId="8" fillId="0" borderId="0" xfId="4" applyNumberFormat="1" applyFont="1" applyFill="1" applyAlignment="1">
      <alignment horizontal="left" vertical="center"/>
    </xf>
    <xf numFmtId="0" fontId="3" fillId="0" borderId="0" xfId="4" applyFont="1" applyFill="1" applyAlignment="1">
      <alignment horizontal="left"/>
    </xf>
    <xf numFmtId="0" fontId="8" fillId="0" borderId="2" xfId="4" applyNumberFormat="1" applyFont="1" applyFill="1" applyBorder="1" applyAlignment="1">
      <alignment horizontal="left" vertical="center"/>
    </xf>
    <xf numFmtId="0" fontId="8" fillId="0" borderId="2" xfId="4" applyNumberFormat="1" applyFont="1" applyFill="1" applyBorder="1" applyAlignment="1">
      <alignment horizontal="center" vertical="center"/>
    </xf>
    <xf numFmtId="0" fontId="8" fillId="0" borderId="2" xfId="4" applyNumberFormat="1" applyFont="1" applyFill="1" applyBorder="1" applyAlignment="1">
      <alignment vertical="center"/>
    </xf>
    <xf numFmtId="0" fontId="9" fillId="0" borderId="0" xfId="4" applyNumberFormat="1" applyFont="1" applyFill="1" applyAlignment="1">
      <alignment horizontal="center" vertical="center"/>
    </xf>
    <xf numFmtId="0" fontId="9" fillId="0" borderId="3" xfId="4" applyNumberFormat="1" applyFont="1" applyFill="1" applyBorder="1" applyAlignment="1">
      <alignment vertical="center"/>
    </xf>
    <xf numFmtId="0" fontId="9" fillId="0" borderId="3" xfId="4" applyNumberFormat="1" applyFont="1" applyFill="1" applyBorder="1" applyAlignment="1">
      <alignment horizontal="center" vertical="center"/>
    </xf>
    <xf numFmtId="165" fontId="8" fillId="0" borderId="0" xfId="4" applyNumberFormat="1" applyFont="1" applyFill="1" applyBorder="1" applyAlignment="1">
      <alignment horizontal="right" vertical="center"/>
    </xf>
  </cellXfs>
  <cellStyles count="29">
    <cellStyle name="Comma 2" xfId="5"/>
    <cellStyle name="Normal 2" xfId="6"/>
    <cellStyle name="Гиперссылка 2" xfId="7"/>
    <cellStyle name="Гиперссылка 3" xfId="8"/>
    <cellStyle name="Гиперссылка 4" xfId="9"/>
    <cellStyle name="Обычный" xfId="0" builtinId="0"/>
    <cellStyle name="Обычный 2" xfId="10"/>
    <cellStyle name="Обычный 2 2" xfId="11"/>
    <cellStyle name="Обычный 2 3" xfId="12"/>
    <cellStyle name="Обычный 2 4" xfId="13"/>
    <cellStyle name="Обычный 3" xfId="14"/>
    <cellStyle name="Обычный 4" xfId="15"/>
    <cellStyle name="Обычный 4 2" xfId="16"/>
    <cellStyle name="Обычный 4 2 2" xfId="17"/>
    <cellStyle name="Обычный 5" xfId="18"/>
    <cellStyle name="Обычный 5 2" xfId="19"/>
    <cellStyle name="Обычный 6" xfId="2"/>
    <cellStyle name="Обычный 6 2" xfId="4"/>
    <cellStyle name="Обычный 7" xfId="20"/>
    <cellStyle name="Обычный 7 2" xfId="21"/>
    <cellStyle name="Обычный 8" xfId="22"/>
    <cellStyle name="Финансовый" xfId="1" builtinId="3"/>
    <cellStyle name="Финансовый [0] 2" xfId="23"/>
    <cellStyle name="Финансовый 2" xfId="24"/>
    <cellStyle name="Финансовый 2 2" xfId="25"/>
    <cellStyle name="Финансовый 2 3" xfId="26"/>
    <cellStyle name="Финансовый 3" xfId="3"/>
    <cellStyle name="Финансовый 4" xfId="27"/>
    <cellStyle name="Финансовый 5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9"/>
  <sheetViews>
    <sheetView view="pageBreakPreview" zoomScale="85" zoomScaleNormal="80" zoomScaleSheetLayoutView="85" workbookViewId="0">
      <selection activeCell="A30" sqref="A30"/>
    </sheetView>
  </sheetViews>
  <sheetFormatPr defaultColWidth="9.140625" defaultRowHeight="12.75"/>
  <cols>
    <col min="1" max="1" width="70.5703125" style="2" customWidth="1"/>
    <col min="2" max="2" width="1.28515625" style="2" customWidth="1"/>
    <col min="3" max="3" width="19.7109375" style="2" customWidth="1"/>
    <col min="4" max="4" width="1.28515625" style="2" customWidth="1"/>
    <col min="5" max="5" width="19.7109375" style="2" customWidth="1"/>
    <col min="6" max="6" width="1.28515625" style="2" customWidth="1"/>
    <col min="7" max="8" width="15.140625" style="2" bestFit="1" customWidth="1"/>
    <col min="9" max="16384" width="9.140625" style="2"/>
  </cols>
  <sheetData>
    <row r="1" spans="1:9">
      <c r="A1" s="1" t="s">
        <v>0</v>
      </c>
      <c r="D1" s="3"/>
    </row>
    <row r="2" spans="1:9">
      <c r="A2" s="1" t="s">
        <v>1</v>
      </c>
      <c r="D2" s="3"/>
    </row>
    <row r="3" spans="1:9">
      <c r="A3" s="1"/>
      <c r="D3" s="3"/>
    </row>
    <row r="4" spans="1:9">
      <c r="A4" s="1"/>
      <c r="D4" s="3"/>
    </row>
    <row r="5" spans="1:9">
      <c r="A5" s="4"/>
      <c r="B5" s="5"/>
      <c r="C5" s="4"/>
      <c r="D5" s="5"/>
      <c r="E5" s="4"/>
      <c r="F5" s="4"/>
      <c r="G5" s="4"/>
      <c r="H5" s="4"/>
      <c r="I5" s="4"/>
    </row>
    <row r="6" spans="1:9" ht="35.25" customHeight="1" thickBot="1">
      <c r="A6" s="6" t="s">
        <v>2</v>
      </c>
      <c r="B6" s="7"/>
      <c r="C6" s="8" t="s">
        <v>3</v>
      </c>
      <c r="D6" s="9"/>
      <c r="E6" s="8" t="s">
        <v>4</v>
      </c>
      <c r="F6" s="10"/>
      <c r="G6" s="4"/>
      <c r="H6" s="4"/>
      <c r="I6" s="4"/>
    </row>
    <row r="7" spans="1:9">
      <c r="A7" s="4"/>
      <c r="B7" s="5"/>
      <c r="C7" s="4"/>
      <c r="D7" s="5"/>
      <c r="E7" s="4"/>
      <c r="F7" s="4"/>
      <c r="G7" s="4"/>
      <c r="H7" s="4"/>
      <c r="I7" s="4"/>
    </row>
    <row r="8" spans="1:9">
      <c r="A8" s="11" t="s">
        <v>5</v>
      </c>
      <c r="B8" s="4"/>
      <c r="C8" s="4"/>
      <c r="D8" s="5"/>
      <c r="E8" s="4"/>
      <c r="F8" s="4"/>
      <c r="G8" s="4"/>
      <c r="H8" s="4"/>
      <c r="I8" s="4"/>
    </row>
    <row r="9" spans="1:9">
      <c r="A9" s="11" t="s">
        <v>6</v>
      </c>
      <c r="B9" s="4"/>
      <c r="C9" s="4"/>
      <c r="D9" s="4"/>
      <c r="E9" s="4"/>
      <c r="F9" s="4"/>
      <c r="G9" s="4"/>
      <c r="H9" s="4"/>
      <c r="I9" s="4"/>
    </row>
    <row r="10" spans="1:9">
      <c r="A10" s="12" t="s">
        <v>7</v>
      </c>
      <c r="B10" s="4"/>
      <c r="C10" s="13">
        <v>1506088</v>
      </c>
      <c r="D10" s="4"/>
      <c r="E10" s="13">
        <v>1372292</v>
      </c>
      <c r="F10" s="14"/>
      <c r="G10" s="15"/>
      <c r="H10" s="4"/>
      <c r="I10" s="4"/>
    </row>
    <row r="11" spans="1:9">
      <c r="A11" s="16" t="s">
        <v>8</v>
      </c>
      <c r="B11" s="4"/>
      <c r="C11" s="13">
        <v>1662886</v>
      </c>
      <c r="D11" s="4"/>
      <c r="E11" s="13">
        <v>1111663</v>
      </c>
      <c r="F11" s="14"/>
      <c r="G11" s="15"/>
      <c r="H11" s="4"/>
      <c r="I11" s="4"/>
    </row>
    <row r="12" spans="1:9">
      <c r="A12" s="16" t="s">
        <v>9</v>
      </c>
      <c r="B12" s="4"/>
      <c r="C12" s="13">
        <v>125235</v>
      </c>
      <c r="D12" s="4"/>
      <c r="E12" s="13">
        <v>250393</v>
      </c>
      <c r="F12" s="14"/>
      <c r="G12" s="4"/>
      <c r="H12" s="4"/>
      <c r="I12" s="4"/>
    </row>
    <row r="13" spans="1:9">
      <c r="A13" s="16" t="s">
        <v>10</v>
      </c>
      <c r="B13" s="4"/>
      <c r="C13" s="13">
        <v>29384</v>
      </c>
      <c r="D13" s="4"/>
      <c r="E13" s="13">
        <v>131563</v>
      </c>
      <c r="F13" s="14"/>
      <c r="G13" s="4"/>
      <c r="H13" s="4"/>
      <c r="I13" s="4"/>
    </row>
    <row r="14" spans="1:9">
      <c r="A14" s="16" t="s">
        <v>11</v>
      </c>
      <c r="B14" s="4"/>
      <c r="C14" s="13">
        <v>295820</v>
      </c>
      <c r="D14" s="4"/>
      <c r="E14" s="13">
        <v>115851</v>
      </c>
      <c r="F14" s="14"/>
      <c r="G14" s="15"/>
      <c r="H14" s="4"/>
      <c r="I14" s="4"/>
    </row>
    <row r="15" spans="1:9" ht="6" customHeight="1" thickBot="1">
      <c r="A15" s="17"/>
      <c r="B15" s="4"/>
      <c r="C15" s="18"/>
      <c r="D15" s="4"/>
      <c r="E15" s="19"/>
      <c r="F15" s="4"/>
      <c r="G15" s="4"/>
      <c r="H15" s="4"/>
      <c r="I15" s="4"/>
    </row>
    <row r="16" spans="1:9">
      <c r="A16" s="20" t="s">
        <v>12</v>
      </c>
      <c r="B16" s="4"/>
      <c r="C16" s="21">
        <f>SUM(C10:C15)</f>
        <v>3619413</v>
      </c>
      <c r="D16" s="4"/>
      <c r="E16" s="21">
        <f>SUM(E10:E15)</f>
        <v>2981762</v>
      </c>
      <c r="F16" s="4"/>
      <c r="G16" s="4"/>
      <c r="H16" s="4"/>
      <c r="I16" s="4"/>
    </row>
    <row r="17" spans="1:9">
      <c r="A17" s="4"/>
      <c r="B17" s="4"/>
      <c r="C17" s="21"/>
      <c r="D17" s="4"/>
      <c r="E17" s="15"/>
      <c r="F17" s="4"/>
      <c r="G17" s="4"/>
      <c r="H17" s="4"/>
      <c r="I17" s="4"/>
    </row>
    <row r="18" spans="1:9">
      <c r="A18" s="11" t="s">
        <v>13</v>
      </c>
      <c r="B18" s="4"/>
      <c r="C18" s="15"/>
      <c r="D18" s="4"/>
      <c r="E18" s="15"/>
      <c r="F18" s="4"/>
      <c r="G18" s="4"/>
      <c r="H18" s="4"/>
      <c r="I18" s="4"/>
    </row>
    <row r="19" spans="1:9">
      <c r="A19" s="16" t="s">
        <v>14</v>
      </c>
      <c r="B19" s="4"/>
      <c r="C19" s="13">
        <v>31706</v>
      </c>
      <c r="D19" s="4"/>
      <c r="E19" s="15">
        <v>98324</v>
      </c>
      <c r="F19" s="14"/>
      <c r="G19" s="4"/>
      <c r="H19" s="4"/>
      <c r="I19" s="4"/>
    </row>
    <row r="20" spans="1:9">
      <c r="A20" s="12" t="s">
        <v>15</v>
      </c>
      <c r="B20" s="4"/>
      <c r="C20" s="13">
        <v>111272</v>
      </c>
      <c r="D20" s="4"/>
      <c r="E20" s="15">
        <v>0</v>
      </c>
      <c r="F20" s="14"/>
      <c r="G20" s="15"/>
      <c r="H20" s="4"/>
      <c r="I20" s="4"/>
    </row>
    <row r="21" spans="1:9">
      <c r="A21" s="12" t="s">
        <v>16</v>
      </c>
      <c r="B21" s="4"/>
      <c r="C21" s="13">
        <f>ROUND(E21,0)</f>
        <v>19885</v>
      </c>
      <c r="D21" s="4"/>
      <c r="E21" s="22">
        <v>19885</v>
      </c>
      <c r="F21" s="14"/>
      <c r="G21" s="4"/>
      <c r="H21" s="4"/>
      <c r="I21" s="4"/>
    </row>
    <row r="22" spans="1:9">
      <c r="A22" s="12" t="s">
        <v>17</v>
      </c>
      <c r="B22" s="4"/>
      <c r="C22" s="13">
        <v>174239</v>
      </c>
      <c r="D22" s="4"/>
      <c r="E22" s="15">
        <v>124088</v>
      </c>
      <c r="F22" s="14"/>
      <c r="G22" s="15"/>
      <c r="H22" s="4"/>
      <c r="I22" s="4"/>
    </row>
    <row r="23" spans="1:9" ht="13.5" thickBot="1">
      <c r="A23" s="23" t="s">
        <v>18</v>
      </c>
      <c r="B23" s="4"/>
      <c r="C23" s="18">
        <v>6366</v>
      </c>
      <c r="D23" s="4"/>
      <c r="E23" s="19">
        <v>37513</v>
      </c>
      <c r="F23" s="14"/>
      <c r="G23" s="4"/>
      <c r="H23" s="4"/>
      <c r="I23" s="4"/>
    </row>
    <row r="24" spans="1:9">
      <c r="A24" s="20" t="s">
        <v>19</v>
      </c>
      <c r="B24" s="4"/>
      <c r="C24" s="21">
        <f>SUM(C19:C23)</f>
        <v>343468</v>
      </c>
      <c r="D24" s="4"/>
      <c r="E24" s="21">
        <f>SUM(E19:E23)</f>
        <v>279810</v>
      </c>
      <c r="F24" s="4"/>
      <c r="G24" s="4"/>
      <c r="H24" s="4"/>
      <c r="I24" s="4"/>
    </row>
    <row r="25" spans="1:9">
      <c r="A25" s="20" t="s">
        <v>20</v>
      </c>
      <c r="B25" s="4"/>
      <c r="C25" s="21">
        <f>C24+C16</f>
        <v>3962881</v>
      </c>
      <c r="D25" s="4"/>
      <c r="E25" s="21">
        <f>E24+E16</f>
        <v>3261572</v>
      </c>
      <c r="F25" s="4"/>
      <c r="G25" s="4"/>
      <c r="H25" s="4"/>
      <c r="I25" s="4"/>
    </row>
    <row r="26" spans="1:9">
      <c r="A26" s="4"/>
      <c r="B26" s="4"/>
      <c r="C26" s="15"/>
      <c r="D26" s="4"/>
      <c r="E26" s="15"/>
      <c r="F26" s="4"/>
      <c r="G26" s="4"/>
      <c r="H26" s="4"/>
      <c r="I26" s="4"/>
    </row>
    <row r="27" spans="1:9">
      <c r="A27" s="11" t="s">
        <v>21</v>
      </c>
      <c r="B27" s="4"/>
      <c r="C27" s="15"/>
      <c r="D27" s="4"/>
      <c r="E27" s="15"/>
      <c r="F27" s="4"/>
      <c r="G27" s="4"/>
      <c r="H27" s="4"/>
      <c r="I27" s="4"/>
    </row>
    <row r="28" spans="1:9">
      <c r="A28" s="11" t="s">
        <v>22</v>
      </c>
      <c r="B28" s="4"/>
      <c r="C28" s="15"/>
      <c r="D28" s="4"/>
      <c r="E28" s="15"/>
      <c r="F28" s="4"/>
      <c r="G28" s="4"/>
      <c r="H28" s="4"/>
      <c r="I28" s="4"/>
    </row>
    <row r="29" spans="1:9">
      <c r="A29" s="12" t="s">
        <v>23</v>
      </c>
      <c r="B29" s="4"/>
      <c r="C29" s="13">
        <f>ROUND(E29,0)</f>
        <v>239837</v>
      </c>
      <c r="D29" s="4"/>
      <c r="E29" s="15">
        <v>239837</v>
      </c>
      <c r="F29" s="4"/>
      <c r="G29" s="4"/>
      <c r="H29" s="4"/>
      <c r="I29" s="4"/>
    </row>
    <row r="30" spans="1:9">
      <c r="A30" s="16" t="s">
        <v>24</v>
      </c>
      <c r="B30" s="4"/>
      <c r="C30" s="13">
        <f>ROUND(E30,0)</f>
        <v>1221437</v>
      </c>
      <c r="D30" s="4"/>
      <c r="E30" s="15">
        <v>1221437</v>
      </c>
      <c r="F30" s="4"/>
      <c r="G30" s="15"/>
      <c r="H30" s="15"/>
      <c r="I30" s="4"/>
    </row>
    <row r="31" spans="1:9">
      <c r="A31" s="16" t="s">
        <v>25</v>
      </c>
      <c r="B31" s="4"/>
      <c r="C31" s="13">
        <f>ROUND(E31,0)</f>
        <v>16776</v>
      </c>
      <c r="D31" s="4"/>
      <c r="E31" s="15">
        <v>16776</v>
      </c>
      <c r="F31" s="4"/>
      <c r="G31" s="15"/>
      <c r="H31" s="4"/>
      <c r="I31" s="4"/>
    </row>
    <row r="32" spans="1:9" ht="13.5" thickBot="1">
      <c r="A32" s="17" t="s">
        <v>26</v>
      </c>
      <c r="B32" s="4"/>
      <c r="C32" s="18">
        <f>ROUND(E32+PL!C26,0)</f>
        <v>-1581297</v>
      </c>
      <c r="D32" s="4"/>
      <c r="E32" s="19">
        <v>-1473832</v>
      </c>
      <c r="F32" s="15"/>
      <c r="G32" s="15"/>
      <c r="H32" s="15"/>
      <c r="I32" s="4"/>
    </row>
    <row r="33" spans="1:9">
      <c r="A33" s="11" t="s">
        <v>27</v>
      </c>
      <c r="B33" s="4"/>
      <c r="C33" s="21">
        <f>SUM(C29:C32)</f>
        <v>-103247</v>
      </c>
      <c r="D33" s="4"/>
      <c r="E33" s="21">
        <f>SUM(E29:E32)</f>
        <v>4218</v>
      </c>
      <c r="F33" s="4"/>
      <c r="G33" s="4"/>
      <c r="H33" s="15"/>
      <c r="I33" s="4"/>
    </row>
    <row r="34" spans="1:9">
      <c r="A34" s="4"/>
      <c r="B34" s="4"/>
      <c r="C34" s="15"/>
      <c r="D34" s="4"/>
      <c r="E34" s="15"/>
      <c r="F34" s="4"/>
      <c r="G34" s="4"/>
      <c r="H34" s="4"/>
      <c r="I34" s="4"/>
    </row>
    <row r="35" spans="1:9">
      <c r="A35" s="11" t="s">
        <v>28</v>
      </c>
      <c r="B35" s="4"/>
      <c r="C35" s="15"/>
      <c r="D35" s="4"/>
      <c r="E35" s="15"/>
      <c r="F35" s="4"/>
      <c r="G35" s="4"/>
      <c r="H35" s="4"/>
      <c r="I35" s="4"/>
    </row>
    <row r="36" spans="1:9">
      <c r="A36" s="24" t="s">
        <v>29</v>
      </c>
      <c r="B36" s="4"/>
      <c r="C36" s="13">
        <v>274505</v>
      </c>
      <c r="D36" s="4"/>
      <c r="E36" s="15">
        <v>259587</v>
      </c>
      <c r="F36" s="4"/>
      <c r="G36" s="4"/>
      <c r="H36" s="4"/>
      <c r="I36" s="4"/>
    </row>
    <row r="37" spans="1:9">
      <c r="A37" s="12" t="s">
        <v>30</v>
      </c>
      <c r="B37" s="4"/>
      <c r="C37" s="13">
        <v>181822</v>
      </c>
      <c r="D37" s="4"/>
      <c r="E37" s="15">
        <v>157358</v>
      </c>
      <c r="F37" s="4"/>
      <c r="G37" s="4"/>
      <c r="H37" s="4"/>
      <c r="I37" s="4"/>
    </row>
    <row r="38" spans="1:9">
      <c r="A38" s="12" t="s">
        <v>31</v>
      </c>
      <c r="B38" s="4"/>
      <c r="C38" s="13">
        <v>1785878</v>
      </c>
      <c r="D38" s="4"/>
      <c r="E38" s="15">
        <v>1170574</v>
      </c>
      <c r="F38" s="4"/>
      <c r="G38" s="4"/>
      <c r="H38" s="4"/>
      <c r="I38" s="4"/>
    </row>
    <row r="39" spans="1:9" ht="13.5" thickBot="1">
      <c r="A39" s="17" t="s">
        <v>32</v>
      </c>
      <c r="B39" s="4"/>
      <c r="C39" s="18">
        <v>22855</v>
      </c>
      <c r="D39" s="4"/>
      <c r="E39" s="19">
        <v>41354</v>
      </c>
      <c r="F39" s="4"/>
      <c r="G39" s="4"/>
      <c r="H39" s="4"/>
      <c r="I39" s="4"/>
    </row>
    <row r="40" spans="1:9">
      <c r="A40" s="20" t="s">
        <v>33</v>
      </c>
      <c r="B40" s="4"/>
      <c r="C40" s="21">
        <f>SUM(C36:C39)</f>
        <v>2265060</v>
      </c>
      <c r="D40" s="4"/>
      <c r="E40" s="21">
        <f>SUM(E36:E39)</f>
        <v>1628873</v>
      </c>
      <c r="F40" s="4"/>
      <c r="G40" s="4"/>
      <c r="H40" s="4"/>
      <c r="I40" s="4"/>
    </row>
    <row r="41" spans="1:9">
      <c r="A41" s="12"/>
      <c r="B41" s="4"/>
      <c r="C41" s="15"/>
      <c r="D41" s="4"/>
      <c r="E41" s="15"/>
      <c r="F41" s="4"/>
      <c r="G41" s="4"/>
      <c r="H41" s="4"/>
      <c r="I41" s="4"/>
    </row>
    <row r="42" spans="1:9">
      <c r="A42" s="25" t="s">
        <v>34</v>
      </c>
      <c r="B42" s="4"/>
      <c r="C42" s="15"/>
      <c r="D42" s="4"/>
      <c r="E42" s="15"/>
      <c r="F42" s="4"/>
      <c r="G42" s="4"/>
      <c r="H42" s="4"/>
      <c r="I42" s="4"/>
    </row>
    <row r="43" spans="1:9">
      <c r="A43" s="24" t="s">
        <v>29</v>
      </c>
      <c r="B43" s="4"/>
      <c r="C43" s="13">
        <v>1088406</v>
      </c>
      <c r="D43" s="4"/>
      <c r="E43" s="15">
        <v>1026065</v>
      </c>
      <c r="F43" s="15"/>
      <c r="G43" s="4"/>
      <c r="H43" s="4"/>
      <c r="I43" s="4"/>
    </row>
    <row r="44" spans="1:9">
      <c r="A44" s="12" t="s">
        <v>30</v>
      </c>
      <c r="B44" s="4"/>
      <c r="C44" s="13">
        <v>35846</v>
      </c>
      <c r="D44" s="4"/>
      <c r="E44" s="15">
        <v>110866</v>
      </c>
      <c r="F44" s="15"/>
      <c r="G44" s="4"/>
      <c r="H44" s="4"/>
      <c r="I44" s="4"/>
    </row>
    <row r="45" spans="1:9">
      <c r="A45" s="24" t="s">
        <v>35</v>
      </c>
      <c r="B45" s="4"/>
      <c r="C45" s="13">
        <v>475255</v>
      </c>
      <c r="D45" s="4"/>
      <c r="E45" s="15">
        <v>326252</v>
      </c>
      <c r="F45" s="4"/>
      <c r="G45" s="15"/>
      <c r="H45" s="4"/>
      <c r="I45" s="4"/>
    </row>
    <row r="46" spans="1:9">
      <c r="A46" s="24" t="s">
        <v>36</v>
      </c>
      <c r="B46" s="4"/>
      <c r="C46" s="13">
        <v>143385</v>
      </c>
      <c r="D46" s="4"/>
      <c r="E46" s="15">
        <v>137946</v>
      </c>
      <c r="F46" s="4"/>
      <c r="G46" s="4"/>
      <c r="H46" s="4"/>
      <c r="I46" s="4"/>
    </row>
    <row r="47" spans="1:9" ht="13.5" thickBot="1">
      <c r="A47" s="26" t="s">
        <v>37</v>
      </c>
      <c r="B47" s="4"/>
      <c r="C47" s="19">
        <v>58176</v>
      </c>
      <c r="D47" s="4"/>
      <c r="E47" s="19">
        <v>27352</v>
      </c>
      <c r="F47" s="4"/>
      <c r="G47" s="4"/>
      <c r="H47" s="4"/>
      <c r="I47" s="4"/>
    </row>
    <row r="48" spans="1:9">
      <c r="A48" s="27" t="s">
        <v>38</v>
      </c>
      <c r="B48" s="5"/>
      <c r="C48" s="28">
        <f>SUM(C43:C47)</f>
        <v>1801068</v>
      </c>
      <c r="D48" s="4"/>
      <c r="E48" s="28">
        <f>SUM(E43:E47)</f>
        <v>1628481</v>
      </c>
      <c r="F48" s="4"/>
      <c r="G48" s="4"/>
      <c r="H48" s="4"/>
      <c r="I48" s="4"/>
    </row>
    <row r="49" spans="1:9">
      <c r="A49" s="27" t="s">
        <v>39</v>
      </c>
      <c r="B49" s="5"/>
      <c r="C49" s="28">
        <f>C40+C48</f>
        <v>4066128</v>
      </c>
      <c r="D49" s="4"/>
      <c r="E49" s="28">
        <f>E40+E48</f>
        <v>3257354</v>
      </c>
      <c r="F49" s="4"/>
      <c r="G49" s="4"/>
      <c r="H49" s="4"/>
      <c r="I49" s="4"/>
    </row>
    <row r="50" spans="1:9">
      <c r="A50" s="27" t="s">
        <v>40</v>
      </c>
      <c r="B50" s="5"/>
      <c r="C50" s="28">
        <f>C49+C33</f>
        <v>3962881</v>
      </c>
      <c r="D50" s="4"/>
      <c r="E50" s="28">
        <f>E49+E33</f>
        <v>3261572</v>
      </c>
      <c r="F50" s="4"/>
      <c r="G50" s="4"/>
      <c r="H50" s="4"/>
      <c r="I50" s="4"/>
    </row>
    <row r="51" spans="1:9">
      <c r="A51" s="5"/>
      <c r="B51" s="5"/>
      <c r="C51" s="29">
        <f>C25-C50</f>
        <v>0</v>
      </c>
      <c r="D51" s="4"/>
      <c r="E51" s="29">
        <f>E25-E50</f>
        <v>0</v>
      </c>
      <c r="F51" s="4"/>
      <c r="G51" s="4"/>
      <c r="H51" s="4"/>
      <c r="I51" s="4"/>
    </row>
    <row r="52" spans="1:9">
      <c r="A52" s="5"/>
      <c r="B52" s="5"/>
      <c r="C52" s="5"/>
      <c r="D52" s="4"/>
      <c r="E52" s="15"/>
      <c r="F52" s="4"/>
      <c r="G52" s="4"/>
      <c r="H52" s="4"/>
      <c r="I52" s="4"/>
    </row>
    <row r="53" spans="1:9">
      <c r="A53" s="16" t="s">
        <v>41</v>
      </c>
      <c r="B53" s="4"/>
      <c r="C53" s="15">
        <v>-3114</v>
      </c>
      <c r="D53" s="30"/>
      <c r="E53" s="15">
        <v>-2666</v>
      </c>
      <c r="F53" s="4"/>
      <c r="G53" s="4"/>
      <c r="H53" s="4"/>
      <c r="I53" s="4"/>
    </row>
    <row r="54" spans="1:9">
      <c r="A54" s="16"/>
      <c r="B54" s="4"/>
      <c r="C54" s="30"/>
      <c r="D54" s="4"/>
      <c r="E54" s="30"/>
      <c r="F54" s="4"/>
      <c r="G54" s="4"/>
      <c r="H54" s="4"/>
      <c r="I54" s="4"/>
    </row>
    <row r="55" spans="1:9">
      <c r="A55" s="16"/>
      <c r="B55" s="4"/>
      <c r="C55" s="30"/>
      <c r="D55" s="4"/>
      <c r="E55" s="30"/>
      <c r="F55" s="4"/>
      <c r="G55" s="4"/>
      <c r="H55" s="4"/>
      <c r="I55" s="4"/>
    </row>
    <row r="56" spans="1:9">
      <c r="A56" s="16"/>
      <c r="B56" s="4"/>
      <c r="C56" s="30"/>
      <c r="D56" s="4"/>
      <c r="E56" s="30"/>
      <c r="F56" s="4"/>
      <c r="G56" s="4"/>
      <c r="H56" s="4"/>
      <c r="I56" s="4"/>
    </row>
    <row r="57" spans="1:9">
      <c r="A57" s="16"/>
      <c r="B57" s="4"/>
      <c r="C57" s="30"/>
      <c r="D57" s="4"/>
      <c r="E57" s="30"/>
      <c r="F57" s="4"/>
      <c r="G57" s="4"/>
      <c r="H57" s="4"/>
      <c r="I57" s="4"/>
    </row>
    <row r="58" spans="1:9">
      <c r="A58" s="31" t="s">
        <v>42</v>
      </c>
      <c r="B58" s="4"/>
      <c r="C58" s="32" t="s">
        <v>43</v>
      </c>
      <c r="D58" s="33"/>
      <c r="E58" s="34"/>
      <c r="F58" s="33"/>
      <c r="G58" s="4"/>
      <c r="H58" s="4"/>
      <c r="I58" s="4"/>
    </row>
    <row r="59" spans="1:9">
      <c r="A59" s="33"/>
      <c r="B59" s="4"/>
      <c r="C59" s="35" t="s">
        <v>44</v>
      </c>
      <c r="D59" s="33"/>
      <c r="E59" s="36" t="s">
        <v>45</v>
      </c>
      <c r="F59" s="33"/>
      <c r="G59" s="4"/>
      <c r="H59" s="4"/>
      <c r="I59" s="4"/>
    </row>
    <row r="60" spans="1:9">
      <c r="A60" s="33"/>
      <c r="B60" s="4"/>
      <c r="C60" s="35"/>
      <c r="D60" s="33"/>
      <c r="E60" s="36"/>
      <c r="F60" s="33"/>
      <c r="G60" s="4"/>
      <c r="H60" s="4"/>
      <c r="I60" s="4"/>
    </row>
    <row r="61" spans="1:9">
      <c r="A61" s="33"/>
      <c r="B61" s="4"/>
      <c r="C61" s="35"/>
      <c r="D61" s="33"/>
      <c r="E61" s="36"/>
      <c r="F61" s="33"/>
      <c r="G61" s="4"/>
      <c r="H61" s="4"/>
      <c r="I61" s="4"/>
    </row>
    <row r="62" spans="1:9">
      <c r="A62" s="31" t="s">
        <v>46</v>
      </c>
      <c r="B62" s="4"/>
      <c r="C62" s="32" t="s">
        <v>47</v>
      </c>
      <c r="D62" s="33"/>
      <c r="E62" s="34"/>
      <c r="F62" s="33"/>
      <c r="G62" s="4"/>
      <c r="H62" s="4"/>
      <c r="I62" s="4"/>
    </row>
    <row r="63" spans="1:9">
      <c r="A63" s="33"/>
      <c r="B63" s="4"/>
      <c r="C63" s="35" t="s">
        <v>44</v>
      </c>
      <c r="D63" s="33"/>
      <c r="E63" s="36" t="s">
        <v>45</v>
      </c>
      <c r="F63" s="33"/>
      <c r="G63" s="4"/>
      <c r="H63" s="4"/>
      <c r="I63" s="4"/>
    </row>
    <row r="64" spans="1:9">
      <c r="A64" s="16"/>
      <c r="B64" s="4"/>
      <c r="C64" s="4"/>
      <c r="D64" s="4"/>
      <c r="E64" s="15"/>
      <c r="F64" s="4"/>
      <c r="G64" s="4"/>
      <c r="H64" s="4"/>
      <c r="I64" s="4"/>
    </row>
    <row r="65" spans="1:9">
      <c r="A65" s="16"/>
      <c r="B65" s="4"/>
      <c r="C65" s="4"/>
      <c r="D65" s="4"/>
      <c r="E65" s="15"/>
      <c r="F65" s="4"/>
      <c r="G65" s="4"/>
      <c r="H65" s="4"/>
      <c r="I65" s="4"/>
    </row>
    <row r="66" spans="1:9">
      <c r="A66" s="16"/>
      <c r="B66" s="4"/>
      <c r="C66" s="4"/>
      <c r="D66" s="4"/>
      <c r="E66" s="15"/>
      <c r="F66" s="4"/>
      <c r="G66" s="4"/>
      <c r="H66" s="4"/>
      <c r="I66" s="4"/>
    </row>
    <row r="67" spans="1:9">
      <c r="A67" s="16"/>
      <c r="B67" s="4"/>
      <c r="C67" s="4"/>
      <c r="D67" s="4"/>
      <c r="E67" s="15"/>
      <c r="F67" s="4"/>
      <c r="G67" s="4"/>
      <c r="H67" s="4"/>
      <c r="I67" s="4"/>
    </row>
    <row r="68" spans="1:9">
      <c r="A68" s="16"/>
      <c r="B68" s="4"/>
      <c r="C68" s="4"/>
      <c r="D68" s="4"/>
      <c r="E68" s="15"/>
      <c r="F68" s="4"/>
      <c r="G68" s="4"/>
      <c r="H68" s="4"/>
      <c r="I68" s="4"/>
    </row>
    <row r="69" spans="1:9">
      <c r="A69" s="16"/>
      <c r="B69" s="4"/>
      <c r="C69" s="4"/>
      <c r="D69" s="4"/>
      <c r="E69" s="15"/>
      <c r="F69" s="4"/>
      <c r="G69" s="4"/>
      <c r="H69" s="4"/>
      <c r="I69" s="4"/>
    </row>
    <row r="70" spans="1:9">
      <c r="A70" s="16"/>
      <c r="B70" s="4"/>
      <c r="C70" s="4"/>
      <c r="D70" s="4"/>
      <c r="E70" s="15"/>
      <c r="F70" s="4"/>
      <c r="G70" s="4"/>
      <c r="H70" s="4"/>
      <c r="I70" s="4"/>
    </row>
    <row r="71" spans="1:9">
      <c r="A71" s="16"/>
      <c r="B71" s="4"/>
      <c r="C71" s="4"/>
      <c r="D71" s="4"/>
      <c r="E71" s="15"/>
      <c r="F71" s="4"/>
      <c r="G71" s="4"/>
      <c r="H71" s="4"/>
      <c r="I71" s="4"/>
    </row>
    <row r="72" spans="1:9">
      <c r="A72" s="16"/>
      <c r="B72" s="4"/>
      <c r="C72" s="4"/>
      <c r="D72" s="4"/>
      <c r="E72" s="15"/>
      <c r="F72" s="4"/>
      <c r="G72" s="4"/>
      <c r="H72" s="4"/>
      <c r="I72" s="4"/>
    </row>
    <row r="73" spans="1:9">
      <c r="A73" s="16"/>
      <c r="B73" s="4"/>
      <c r="C73" s="4"/>
      <c r="D73" s="4"/>
      <c r="E73" s="15"/>
      <c r="F73" s="4"/>
      <c r="G73" s="4"/>
      <c r="H73" s="4"/>
      <c r="I73" s="4"/>
    </row>
    <row r="74" spans="1:9">
      <c r="A74" s="16"/>
      <c r="B74" s="4"/>
      <c r="C74" s="4"/>
      <c r="D74" s="4"/>
      <c r="E74" s="15"/>
      <c r="F74" s="4"/>
      <c r="G74" s="4"/>
      <c r="H74" s="4"/>
      <c r="I74" s="4"/>
    </row>
    <row r="75" spans="1:9">
      <c r="A75" s="16"/>
      <c r="B75" s="4"/>
      <c r="C75" s="4"/>
      <c r="D75" s="4"/>
      <c r="E75" s="15"/>
      <c r="F75" s="4"/>
      <c r="G75" s="4"/>
      <c r="H75" s="4"/>
      <c r="I75" s="4"/>
    </row>
    <row r="76" spans="1:9">
      <c r="A76" s="16"/>
      <c r="B76" s="4"/>
      <c r="C76" s="4"/>
      <c r="D76" s="4"/>
      <c r="E76" s="15"/>
      <c r="F76" s="4"/>
      <c r="G76" s="4"/>
      <c r="H76" s="4"/>
      <c r="I76" s="4"/>
    </row>
    <row r="77" spans="1:9">
      <c r="A77" s="16"/>
      <c r="B77" s="4"/>
      <c r="C77" s="4"/>
      <c r="D77" s="4"/>
      <c r="E77" s="15"/>
      <c r="F77" s="4"/>
      <c r="G77" s="4"/>
      <c r="H77" s="4"/>
      <c r="I77" s="4"/>
    </row>
    <row r="78" spans="1:9">
      <c r="A78" s="16"/>
      <c r="B78" s="4"/>
      <c r="C78" s="4"/>
      <c r="D78" s="4"/>
      <c r="E78" s="15"/>
      <c r="F78" s="4"/>
      <c r="G78" s="4"/>
      <c r="H78" s="4"/>
      <c r="I78" s="4"/>
    </row>
    <row r="79" spans="1:9">
      <c r="A79" s="16"/>
      <c r="B79" s="4"/>
      <c r="C79" s="4"/>
      <c r="D79" s="4"/>
      <c r="E79" s="15"/>
      <c r="F79" s="4"/>
      <c r="G79" s="4"/>
      <c r="H79" s="4"/>
      <c r="I79" s="4"/>
    </row>
    <row r="80" spans="1:9">
      <c r="A80" s="37"/>
      <c r="B80" s="4"/>
      <c r="C80" s="4"/>
      <c r="D80" s="4"/>
      <c r="E80" s="15"/>
      <c r="F80" s="4"/>
      <c r="G80" s="4"/>
      <c r="H80" s="4"/>
      <c r="I80" s="4"/>
    </row>
    <row r="81" spans="1:9">
      <c r="A81" s="37"/>
      <c r="B81" s="4"/>
      <c r="C81" s="4"/>
      <c r="D81" s="4"/>
      <c r="E81" s="15"/>
      <c r="F81" s="4"/>
      <c r="G81" s="4"/>
      <c r="H81" s="4"/>
      <c r="I81" s="4"/>
    </row>
    <row r="82" spans="1:9">
      <c r="A82" s="16"/>
      <c r="B82" s="4"/>
      <c r="C82" s="4"/>
      <c r="D82" s="4"/>
      <c r="E82" s="15"/>
      <c r="F82" s="4"/>
      <c r="G82" s="4"/>
      <c r="H82" s="4"/>
      <c r="I82" s="4"/>
    </row>
    <row r="83" spans="1:9">
      <c r="A83" s="16"/>
      <c r="B83" s="4"/>
      <c r="C83" s="4"/>
      <c r="D83" s="4"/>
      <c r="E83" s="15"/>
      <c r="F83" s="4"/>
      <c r="G83" s="4"/>
      <c r="H83" s="4"/>
      <c r="I83" s="4"/>
    </row>
    <row r="84" spans="1:9">
      <c r="A84" s="16"/>
      <c r="B84" s="4"/>
      <c r="C84" s="4"/>
      <c r="D84" s="4"/>
      <c r="E84" s="15"/>
      <c r="F84" s="4"/>
      <c r="G84" s="4"/>
      <c r="H84" s="4"/>
      <c r="I84" s="4"/>
    </row>
    <row r="85" spans="1:9">
      <c r="A85" s="16"/>
      <c r="B85" s="4"/>
      <c r="C85" s="4"/>
      <c r="D85" s="4"/>
      <c r="E85" s="15"/>
      <c r="F85" s="4"/>
      <c r="G85" s="4"/>
      <c r="H85" s="4"/>
      <c r="I85" s="4"/>
    </row>
    <row r="86" spans="1:9">
      <c r="A86" s="16"/>
      <c r="B86" s="4"/>
      <c r="C86" s="4"/>
      <c r="D86" s="4"/>
      <c r="E86" s="15"/>
      <c r="F86" s="4"/>
      <c r="G86" s="4"/>
      <c r="H86" s="4"/>
      <c r="I86" s="4"/>
    </row>
    <row r="87" spans="1:9">
      <c r="A87" s="38"/>
      <c r="E87" s="39"/>
    </row>
    <row r="88" spans="1:9">
      <c r="A88" s="38"/>
      <c r="E88" s="39"/>
    </row>
    <row r="89" spans="1:9">
      <c r="A89" s="38"/>
      <c r="E89" s="39"/>
    </row>
    <row r="90" spans="1:9">
      <c r="A90" s="38"/>
      <c r="E90" s="39"/>
    </row>
    <row r="91" spans="1:9">
      <c r="A91" s="38"/>
      <c r="E91" s="39"/>
    </row>
    <row r="92" spans="1:9">
      <c r="E92" s="39"/>
    </row>
    <row r="93" spans="1:9">
      <c r="E93" s="39"/>
    </row>
    <row r="94" spans="1:9">
      <c r="E94" s="39"/>
    </row>
    <row r="95" spans="1:9">
      <c r="E95" s="39"/>
    </row>
    <row r="96" spans="1:9">
      <c r="E96" s="39"/>
    </row>
    <row r="97" spans="5:5">
      <c r="E97" s="39"/>
    </row>
    <row r="98" spans="5:5">
      <c r="E98" s="39"/>
    </row>
    <row r="99" spans="5:5">
      <c r="E99" s="39"/>
    </row>
  </sheetData>
  <pageMargins left="0.7" right="0.7" top="0.75" bottom="0.75" header="0.3" footer="0.3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view="pageBreakPreview" zoomScaleNormal="80" zoomScaleSheetLayoutView="100" workbookViewId="0">
      <selection activeCell="C3" sqref="C3"/>
    </sheetView>
  </sheetViews>
  <sheetFormatPr defaultColWidth="9.140625" defaultRowHeight="12.75"/>
  <cols>
    <col min="1" max="1" width="48.140625" style="2" customWidth="1"/>
    <col min="2" max="2" width="1.42578125" style="2" customWidth="1"/>
    <col min="3" max="3" width="20.5703125" style="2" customWidth="1"/>
    <col min="4" max="4" width="1.42578125" style="2" customWidth="1"/>
    <col min="5" max="5" width="20.5703125" style="2" customWidth="1"/>
    <col min="6" max="6" width="9.140625" style="2"/>
    <col min="7" max="7" width="13.28515625" style="2" customWidth="1"/>
    <col min="8" max="16384" width="9.140625" style="2"/>
  </cols>
  <sheetData>
    <row r="1" spans="1:9">
      <c r="A1" s="1" t="s">
        <v>0</v>
      </c>
      <c r="B1" s="4"/>
      <c r="C1" s="4"/>
      <c r="D1" s="4"/>
      <c r="E1" s="4"/>
      <c r="F1" s="4"/>
      <c r="G1" s="4"/>
    </row>
    <row r="2" spans="1:9">
      <c r="A2" s="1" t="s">
        <v>48</v>
      </c>
      <c r="B2" s="4"/>
      <c r="C2" s="4"/>
      <c r="D2" s="4"/>
      <c r="E2" s="4"/>
      <c r="F2" s="4"/>
      <c r="G2" s="4"/>
    </row>
    <row r="3" spans="1:9">
      <c r="A3" s="1"/>
      <c r="B3" s="4"/>
      <c r="C3" s="4"/>
      <c r="D3" s="4"/>
      <c r="E3" s="4"/>
      <c r="F3" s="4"/>
      <c r="G3" s="4"/>
    </row>
    <row r="4" spans="1:9">
      <c r="A4" s="1"/>
      <c r="B4" s="4"/>
      <c r="C4" s="4"/>
      <c r="D4" s="4"/>
      <c r="E4" s="4"/>
      <c r="F4" s="4"/>
      <c r="G4" s="4"/>
    </row>
    <row r="5" spans="1:9">
      <c r="A5" s="4"/>
      <c r="B5" s="4"/>
      <c r="C5" s="4"/>
      <c r="D5" s="4"/>
      <c r="E5" s="4"/>
      <c r="F5" s="4"/>
      <c r="G5" s="4"/>
    </row>
    <row r="6" spans="1:9" s="42" customFormat="1" ht="55.5" customHeight="1" thickBot="1">
      <c r="A6" s="6" t="s">
        <v>2</v>
      </c>
      <c r="B6" s="7"/>
      <c r="C6" s="40" t="s">
        <v>49</v>
      </c>
      <c r="D6" s="9"/>
      <c r="E6" s="40" t="s">
        <v>50</v>
      </c>
      <c r="F6" s="41"/>
      <c r="G6" s="41"/>
    </row>
    <row r="7" spans="1:9">
      <c r="A7" s="4"/>
      <c r="B7" s="4"/>
      <c r="C7" s="4"/>
      <c r="D7" s="4"/>
      <c r="E7" s="4"/>
      <c r="F7" s="4"/>
      <c r="G7" s="4"/>
    </row>
    <row r="8" spans="1:9">
      <c r="A8" s="16" t="s">
        <v>51</v>
      </c>
      <c r="B8" s="4"/>
      <c r="C8" s="13">
        <v>158844</v>
      </c>
      <c r="D8" s="4"/>
      <c r="E8" s="13">
        <v>33879</v>
      </c>
      <c r="F8" s="4"/>
      <c r="G8" s="4"/>
    </row>
    <row r="9" spans="1:9" ht="13.5" thickBot="1">
      <c r="A9" s="23" t="s">
        <v>52</v>
      </c>
      <c r="B9" s="4"/>
      <c r="C9" s="18">
        <v>-146854</v>
      </c>
      <c r="D9" s="4"/>
      <c r="E9" s="18">
        <v>-7114</v>
      </c>
      <c r="F9" s="4"/>
      <c r="G9" s="4"/>
    </row>
    <row r="10" spans="1:9">
      <c r="A10" s="11" t="s">
        <v>53</v>
      </c>
      <c r="B10" s="4"/>
      <c r="C10" s="21">
        <f>SUM(C8:C9)</f>
        <v>11990</v>
      </c>
      <c r="D10" s="15"/>
      <c r="E10" s="21">
        <f>SUM(E8:E9)</f>
        <v>26765</v>
      </c>
      <c r="F10" s="4"/>
      <c r="G10" s="4"/>
      <c r="I10" s="4"/>
    </row>
    <row r="11" spans="1:9">
      <c r="A11" s="16"/>
      <c r="B11" s="4"/>
      <c r="C11" s="13"/>
      <c r="D11" s="15"/>
      <c r="E11" s="15"/>
      <c r="F11" s="4"/>
      <c r="G11" s="4"/>
    </row>
    <row r="12" spans="1:9">
      <c r="A12" s="16" t="s">
        <v>54</v>
      </c>
      <c r="B12" s="4"/>
      <c r="C12" s="13">
        <v>-62438</v>
      </c>
      <c r="D12" s="4"/>
      <c r="E12" s="15">
        <f>-192027+125000</f>
        <v>-67027</v>
      </c>
      <c r="F12" s="4"/>
      <c r="G12" s="4"/>
    </row>
    <row r="13" spans="1:9" ht="13.5" thickBot="1">
      <c r="A13" s="23" t="s">
        <v>55</v>
      </c>
      <c r="B13" s="4"/>
      <c r="C13" s="18">
        <v>-7153</v>
      </c>
      <c r="D13" s="4"/>
      <c r="E13" s="19">
        <v>-6315</v>
      </c>
      <c r="F13" s="4"/>
      <c r="G13" s="4"/>
    </row>
    <row r="14" spans="1:9">
      <c r="A14" s="43" t="s">
        <v>56</v>
      </c>
      <c r="B14" s="4"/>
      <c r="C14" s="21">
        <f>SUM(C10:C13)</f>
        <v>-57601</v>
      </c>
      <c r="D14" s="15"/>
      <c r="E14" s="21">
        <f>SUM(E10:E13)</f>
        <v>-46577</v>
      </c>
      <c r="F14" s="4"/>
      <c r="G14" s="4"/>
    </row>
    <row r="15" spans="1:9">
      <c r="A15" s="16"/>
      <c r="B15" s="4"/>
      <c r="C15" s="13"/>
      <c r="D15" s="15"/>
      <c r="E15" s="15"/>
      <c r="F15" s="4"/>
      <c r="G15" s="4"/>
    </row>
    <row r="16" spans="1:9">
      <c r="A16" s="16" t="s">
        <v>57</v>
      </c>
      <c r="B16" s="4"/>
      <c r="C16" s="13">
        <v>-94425</v>
      </c>
      <c r="D16" s="4"/>
      <c r="E16" s="15">
        <v>-99118</v>
      </c>
      <c r="F16" s="4"/>
      <c r="G16" s="4"/>
    </row>
    <row r="17" spans="1:7">
      <c r="A17" s="16" t="s">
        <v>58</v>
      </c>
      <c r="B17" s="4"/>
      <c r="C17" s="13">
        <v>14290</v>
      </c>
      <c r="D17" s="4"/>
      <c r="E17" s="15">
        <v>23114</v>
      </c>
      <c r="F17" s="4"/>
      <c r="G17" s="4"/>
    </row>
    <row r="18" spans="1:7" ht="13.5" thickBot="1">
      <c r="A18" s="23" t="s">
        <v>59</v>
      </c>
      <c r="B18" s="4"/>
      <c r="C18" s="18">
        <v>6681</v>
      </c>
      <c r="D18" s="4"/>
      <c r="E18" s="19">
        <v>-6842</v>
      </c>
      <c r="F18" s="4"/>
      <c r="G18" s="4"/>
    </row>
    <row r="19" spans="1:7">
      <c r="A19" s="44" t="s">
        <v>60</v>
      </c>
      <c r="B19" s="4"/>
      <c r="C19" s="21">
        <f>SUM(C14:C18)</f>
        <v>-131055</v>
      </c>
      <c r="D19" s="15"/>
      <c r="E19" s="21">
        <f>SUM(E14:E18)</f>
        <v>-129423</v>
      </c>
      <c r="F19" s="4"/>
      <c r="G19" s="4"/>
    </row>
    <row r="20" spans="1:7">
      <c r="A20" s="16"/>
      <c r="B20" s="4"/>
      <c r="C20" s="13"/>
      <c r="D20" s="15"/>
      <c r="E20" s="15"/>
      <c r="F20" s="4"/>
      <c r="G20" s="4"/>
    </row>
    <row r="21" spans="1:7" ht="13.5" thickBot="1">
      <c r="A21" s="23" t="s">
        <v>61</v>
      </c>
      <c r="B21" s="4"/>
      <c r="C21" s="18">
        <f>ROUND(-(C19*18%),0)</f>
        <v>23590</v>
      </c>
      <c r="D21" s="15"/>
      <c r="E21" s="19">
        <v>0</v>
      </c>
      <c r="F21" s="4"/>
      <c r="G21" s="4"/>
    </row>
    <row r="22" spans="1:7">
      <c r="A22" s="43" t="s">
        <v>62</v>
      </c>
      <c r="B22" s="4"/>
      <c r="C22" s="21">
        <f>SUM(C19:C21)</f>
        <v>-107465</v>
      </c>
      <c r="D22" s="15"/>
      <c r="E22" s="21">
        <f>SUM(E19:E21)</f>
        <v>-129423</v>
      </c>
      <c r="F22" s="4"/>
      <c r="G22" s="4"/>
    </row>
    <row r="23" spans="1:7">
      <c r="A23" s="43"/>
      <c r="B23" s="4"/>
      <c r="C23" s="15"/>
      <c r="D23" s="15"/>
      <c r="E23" s="15"/>
      <c r="F23" s="4"/>
      <c r="G23" s="4"/>
    </row>
    <row r="24" spans="1:7">
      <c r="A24" s="43" t="s">
        <v>63</v>
      </c>
      <c r="B24" s="4"/>
      <c r="C24" s="21">
        <v>0</v>
      </c>
      <c r="D24" s="15"/>
      <c r="E24" s="21">
        <v>0</v>
      </c>
      <c r="F24" s="4"/>
      <c r="G24" s="4"/>
    </row>
    <row r="25" spans="1:7" ht="13.5" thickBot="1">
      <c r="A25" s="23"/>
      <c r="B25" s="4"/>
      <c r="C25" s="18"/>
      <c r="D25" s="15"/>
      <c r="E25" s="19"/>
      <c r="F25" s="4"/>
      <c r="G25" s="4"/>
    </row>
    <row r="26" spans="1:7" s="3" customFormat="1">
      <c r="A26" s="43" t="s">
        <v>64</v>
      </c>
      <c r="B26" s="4"/>
      <c r="C26" s="21">
        <f>C22+C24</f>
        <v>-107465</v>
      </c>
      <c r="D26" s="15"/>
      <c r="E26" s="21">
        <f>E22+E24</f>
        <v>-129423</v>
      </c>
      <c r="F26" s="5"/>
      <c r="G26" s="5"/>
    </row>
    <row r="27" spans="1:7" s="3" customFormat="1">
      <c r="A27" s="45"/>
      <c r="B27" s="5"/>
      <c r="C27" s="5"/>
      <c r="D27" s="5"/>
      <c r="E27" s="5"/>
      <c r="F27" s="5"/>
      <c r="G27" s="5"/>
    </row>
    <row r="28" spans="1:7">
      <c r="A28" s="16" t="s">
        <v>65</v>
      </c>
      <c r="B28" s="4"/>
      <c r="C28" s="46">
        <v>-448</v>
      </c>
      <c r="D28" s="47"/>
      <c r="E28" s="46">
        <v>-610</v>
      </c>
      <c r="F28" s="4"/>
      <c r="G28" s="4"/>
    </row>
    <row r="29" spans="1:7">
      <c r="A29" s="4"/>
      <c r="B29" s="4"/>
      <c r="C29" s="4"/>
      <c r="D29" s="4"/>
      <c r="E29" s="4"/>
      <c r="F29" s="4"/>
      <c r="G29" s="4"/>
    </row>
    <row r="30" spans="1:7">
      <c r="A30" s="4"/>
      <c r="B30" s="4"/>
      <c r="C30" s="4"/>
      <c r="D30" s="4"/>
      <c r="E30" s="4"/>
      <c r="F30" s="4"/>
      <c r="G30" s="4"/>
    </row>
    <row r="31" spans="1:7">
      <c r="A31" s="4"/>
      <c r="B31" s="4"/>
      <c r="C31" s="4"/>
      <c r="D31" s="4"/>
      <c r="E31" s="4"/>
      <c r="F31" s="4"/>
      <c r="G31" s="4"/>
    </row>
    <row r="32" spans="1:7">
      <c r="A32" s="4"/>
      <c r="B32" s="4"/>
      <c r="C32" s="4"/>
      <c r="D32" s="4"/>
      <c r="E32" s="4"/>
      <c r="F32" s="4"/>
      <c r="G32" s="4"/>
    </row>
    <row r="33" spans="1:7">
      <c r="A33" s="31" t="s">
        <v>42</v>
      </c>
      <c r="B33" s="33"/>
      <c r="C33" s="32" t="s">
        <v>43</v>
      </c>
      <c r="D33" s="5"/>
      <c r="E33" s="48"/>
      <c r="F33" s="4"/>
      <c r="G33" s="4"/>
    </row>
    <row r="34" spans="1:7">
      <c r="A34" s="33"/>
      <c r="B34" s="33"/>
      <c r="C34" s="35" t="s">
        <v>44</v>
      </c>
      <c r="D34" s="5"/>
      <c r="E34" s="49" t="s">
        <v>45</v>
      </c>
      <c r="F34" s="4"/>
      <c r="G34" s="4"/>
    </row>
    <row r="35" spans="1:7">
      <c r="A35" s="33"/>
      <c r="B35" s="33"/>
      <c r="C35" s="35"/>
      <c r="D35" s="5"/>
      <c r="E35" s="50"/>
      <c r="F35" s="4"/>
      <c r="G35" s="4"/>
    </row>
    <row r="36" spans="1:7">
      <c r="A36" s="33"/>
      <c r="B36" s="33"/>
      <c r="C36" s="35"/>
      <c r="D36" s="5"/>
      <c r="E36" s="51"/>
      <c r="F36" s="4"/>
      <c r="G36" s="4"/>
    </row>
    <row r="37" spans="1:7">
      <c r="A37" s="31" t="s">
        <v>46</v>
      </c>
      <c r="B37" s="33"/>
      <c r="C37" s="32" t="s">
        <v>47</v>
      </c>
      <c r="D37" s="5"/>
      <c r="E37" s="48"/>
      <c r="F37" s="4"/>
      <c r="G37" s="4"/>
    </row>
    <row r="38" spans="1:7">
      <c r="A38" s="33"/>
      <c r="B38" s="33"/>
      <c r="C38" s="52" t="s">
        <v>44</v>
      </c>
      <c r="D38" s="5"/>
      <c r="E38" s="53" t="s">
        <v>45</v>
      </c>
      <c r="F38" s="4"/>
      <c r="G38" s="4"/>
    </row>
    <row r="39" spans="1:7">
      <c r="A39" s="33"/>
      <c r="B39" s="33"/>
      <c r="C39" s="35"/>
      <c r="D39" s="5"/>
      <c r="E39" s="51"/>
      <c r="F39" s="4"/>
      <c r="G39" s="4"/>
    </row>
    <row r="40" spans="1:7">
      <c r="A40" s="33"/>
      <c r="B40" s="33"/>
      <c r="C40" s="35"/>
      <c r="D40" s="5"/>
      <c r="E40" s="51"/>
      <c r="F40" s="4"/>
      <c r="G40" s="4"/>
    </row>
    <row r="41" spans="1:7">
      <c r="A41" s="33"/>
      <c r="B41" s="33"/>
      <c r="C41" s="35"/>
      <c r="D41" s="5"/>
      <c r="E41" s="51"/>
      <c r="F41" s="4"/>
      <c r="G41" s="4"/>
    </row>
    <row r="42" spans="1:7">
      <c r="A42" s="33"/>
      <c r="B42" s="33"/>
      <c r="C42" s="35"/>
      <c r="D42" s="5"/>
      <c r="E42" s="51"/>
      <c r="F42" s="4"/>
      <c r="G42" s="4"/>
    </row>
    <row r="43" spans="1:7">
      <c r="A43" s="33"/>
      <c r="B43" s="33"/>
      <c r="C43" s="35"/>
      <c r="D43" s="5"/>
      <c r="E43" s="51"/>
    </row>
    <row r="44" spans="1:7">
      <c r="A44" s="33"/>
      <c r="B44" s="33"/>
      <c r="C44" s="35"/>
      <c r="D44" s="5"/>
      <c r="E44" s="51"/>
    </row>
  </sheetData>
  <pageMargins left="0.7" right="0.7" top="0.75" bottom="0.75" header="0.3" footer="0.3"/>
  <pageSetup paperSize="9" scale="7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view="pageBreakPreview" zoomScaleNormal="80" zoomScaleSheetLayoutView="100" workbookViewId="0">
      <selection activeCell="C3" sqref="C3"/>
    </sheetView>
  </sheetViews>
  <sheetFormatPr defaultColWidth="9.140625" defaultRowHeight="12.75"/>
  <cols>
    <col min="1" max="1" width="28.28515625" style="2" customWidth="1"/>
    <col min="2" max="2" width="1.42578125" style="2" customWidth="1"/>
    <col min="3" max="3" width="17.7109375" style="2" customWidth="1"/>
    <col min="4" max="4" width="1.42578125" style="2" customWidth="1"/>
    <col min="5" max="5" width="17.7109375" style="2" customWidth="1"/>
    <col min="6" max="6" width="1.42578125" style="3" customWidth="1"/>
    <col min="7" max="7" width="19.7109375" style="2" customWidth="1"/>
    <col min="8" max="8" width="1.42578125" style="3" customWidth="1"/>
    <col min="9" max="9" width="17.7109375" style="2" customWidth="1"/>
    <col min="10" max="10" width="1.42578125" style="2" customWidth="1"/>
    <col min="11" max="11" width="17.7109375" style="2" customWidth="1"/>
    <col min="12" max="12" width="9.140625" style="2"/>
    <col min="13" max="13" width="17.5703125" style="2" bestFit="1" customWidth="1"/>
    <col min="14" max="16384" width="9.140625" style="2"/>
  </cols>
  <sheetData>
    <row r="1" spans="1:14">
      <c r="A1" s="1" t="s">
        <v>0</v>
      </c>
      <c r="B1" s="4"/>
      <c r="C1" s="4"/>
      <c r="D1" s="4"/>
      <c r="E1" s="4"/>
      <c r="F1" s="5"/>
      <c r="G1" s="4"/>
      <c r="H1" s="5"/>
      <c r="I1" s="4"/>
      <c r="J1" s="4"/>
      <c r="K1" s="4"/>
      <c r="L1" s="4"/>
      <c r="M1" s="4"/>
      <c r="N1" s="4"/>
    </row>
    <row r="2" spans="1:14">
      <c r="A2" s="1" t="s">
        <v>66</v>
      </c>
      <c r="B2" s="4"/>
      <c r="C2" s="4"/>
      <c r="D2" s="4"/>
      <c r="E2" s="4"/>
      <c r="F2" s="5"/>
      <c r="G2" s="4"/>
      <c r="H2" s="5"/>
      <c r="I2" s="4"/>
      <c r="J2" s="4"/>
      <c r="K2" s="4"/>
      <c r="L2" s="4"/>
      <c r="M2" s="4"/>
      <c r="N2" s="4"/>
    </row>
    <row r="3" spans="1:14">
      <c r="A3" s="1"/>
      <c r="B3" s="4"/>
      <c r="C3" s="4"/>
      <c r="D3" s="4"/>
      <c r="E3" s="4"/>
      <c r="F3" s="5"/>
      <c r="G3" s="4"/>
      <c r="H3" s="5"/>
      <c r="I3" s="4"/>
      <c r="J3" s="4"/>
      <c r="K3" s="4"/>
      <c r="L3" s="4"/>
      <c r="M3" s="4"/>
      <c r="N3" s="4"/>
    </row>
    <row r="4" spans="1:14">
      <c r="A4" s="1"/>
      <c r="B4" s="4"/>
      <c r="C4" s="4"/>
      <c r="D4" s="4"/>
      <c r="E4" s="15">
        <f>E13-BS!C30</f>
        <v>0</v>
      </c>
      <c r="F4" s="5"/>
      <c r="G4" s="4"/>
      <c r="H4" s="5"/>
      <c r="I4" s="4"/>
      <c r="J4" s="4"/>
      <c r="K4" s="4"/>
      <c r="L4" s="4"/>
      <c r="M4" s="4"/>
      <c r="N4" s="4"/>
    </row>
    <row r="5" spans="1:14">
      <c r="A5" s="1"/>
      <c r="B5" s="4"/>
      <c r="C5" s="4"/>
      <c r="D5" s="4"/>
      <c r="E5" s="4"/>
      <c r="F5" s="5"/>
      <c r="G5" s="4"/>
      <c r="H5" s="5"/>
      <c r="I5" s="4"/>
      <c r="J5" s="4"/>
      <c r="K5" s="4"/>
      <c r="L5" s="4"/>
      <c r="M5" s="4"/>
      <c r="N5" s="4"/>
    </row>
    <row r="6" spans="1:14" ht="39" thickBot="1">
      <c r="A6" s="54" t="s">
        <v>2</v>
      </c>
      <c r="B6" s="41"/>
      <c r="C6" s="55" t="s">
        <v>23</v>
      </c>
      <c r="D6" s="56"/>
      <c r="E6" s="55" t="s">
        <v>24</v>
      </c>
      <c r="F6" s="57"/>
      <c r="G6" s="8" t="s">
        <v>25</v>
      </c>
      <c r="H6" s="9"/>
      <c r="I6" s="8" t="s">
        <v>26</v>
      </c>
      <c r="J6" s="56"/>
      <c r="K6" s="55" t="s">
        <v>27</v>
      </c>
      <c r="L6" s="41"/>
      <c r="M6" s="4"/>
      <c r="N6" s="4"/>
    </row>
    <row r="7" spans="1:14">
      <c r="A7" s="4"/>
      <c r="B7" s="4"/>
      <c r="C7" s="4"/>
      <c r="D7" s="4"/>
      <c r="E7" s="4"/>
      <c r="F7" s="5"/>
      <c r="G7" s="4"/>
      <c r="H7" s="5"/>
      <c r="I7" s="4"/>
      <c r="J7" s="4"/>
      <c r="K7" s="4"/>
      <c r="L7" s="4"/>
      <c r="M7" s="4"/>
      <c r="N7" s="4"/>
    </row>
    <row r="8" spans="1:14">
      <c r="A8" s="1" t="s">
        <v>67</v>
      </c>
      <c r="B8" s="44"/>
      <c r="C8" s="28">
        <v>202951</v>
      </c>
      <c r="D8" s="21"/>
      <c r="E8" s="28">
        <v>258300</v>
      </c>
      <c r="F8" s="28"/>
      <c r="G8" s="28">
        <v>16776</v>
      </c>
      <c r="H8" s="28"/>
      <c r="I8" s="28">
        <v>-885698</v>
      </c>
      <c r="J8" s="21"/>
      <c r="K8" s="28">
        <f>SUM(C8:I8)</f>
        <v>-407671</v>
      </c>
      <c r="L8" s="4"/>
      <c r="M8" s="4"/>
      <c r="N8" s="4"/>
    </row>
    <row r="9" spans="1:14" ht="6" customHeight="1">
      <c r="A9" s="1"/>
      <c r="B9" s="44"/>
      <c r="C9" s="28"/>
      <c r="D9" s="21"/>
      <c r="E9" s="28"/>
      <c r="F9" s="28"/>
      <c r="G9" s="28"/>
      <c r="H9" s="28"/>
      <c r="I9" s="28"/>
      <c r="J9" s="21"/>
      <c r="K9" s="28"/>
      <c r="L9" s="4"/>
      <c r="M9" s="4"/>
      <c r="N9" s="4"/>
    </row>
    <row r="10" spans="1:14">
      <c r="A10" s="58" t="s">
        <v>68</v>
      </c>
      <c r="B10" s="4"/>
      <c r="C10" s="29">
        <v>36886</v>
      </c>
      <c r="D10" s="29"/>
      <c r="E10" s="29">
        <v>963137</v>
      </c>
      <c r="F10" s="29"/>
      <c r="G10" s="29">
        <v>0</v>
      </c>
      <c r="H10" s="29"/>
      <c r="I10" s="29">
        <v>0</v>
      </c>
      <c r="J10" s="29"/>
      <c r="K10" s="29">
        <f>SUM(C10:I10)</f>
        <v>1000023</v>
      </c>
      <c r="L10" s="4"/>
      <c r="M10" s="4"/>
      <c r="N10" s="4"/>
    </row>
    <row r="11" spans="1:14" ht="26.25" thickBot="1">
      <c r="A11" s="58" t="s">
        <v>69</v>
      </c>
      <c r="B11" s="4"/>
      <c r="C11" s="19">
        <v>0</v>
      </c>
      <c r="D11" s="15"/>
      <c r="E11" s="19">
        <v>0</v>
      </c>
      <c r="F11" s="29"/>
      <c r="G11" s="19">
        <v>0</v>
      </c>
      <c r="H11" s="29"/>
      <c r="I11" s="19">
        <f>PL!E22</f>
        <v>-129423</v>
      </c>
      <c r="J11" s="15"/>
      <c r="K11" s="19">
        <f>SUM(C11:I11)</f>
        <v>-129423</v>
      </c>
      <c r="L11" s="4"/>
      <c r="M11" s="4"/>
      <c r="N11" s="4"/>
    </row>
    <row r="12" spans="1:14" ht="6" customHeight="1">
      <c r="A12" s="5"/>
      <c r="B12" s="4"/>
      <c r="C12" s="29"/>
      <c r="D12" s="15"/>
      <c r="E12" s="29"/>
      <c r="F12" s="29"/>
      <c r="G12" s="29"/>
      <c r="H12" s="29"/>
      <c r="I12" s="29"/>
      <c r="J12" s="15"/>
      <c r="K12" s="29"/>
      <c r="L12" s="4"/>
      <c r="M12" s="4"/>
      <c r="N12" s="4"/>
    </row>
    <row r="13" spans="1:14">
      <c r="A13" s="1" t="s">
        <v>70</v>
      </c>
      <c r="B13" s="4"/>
      <c r="C13" s="21">
        <f>SUM(C8:C11)</f>
        <v>239837</v>
      </c>
      <c r="D13" s="15"/>
      <c r="E13" s="21">
        <f>SUM(E8:E11)</f>
        <v>1221437</v>
      </c>
      <c r="F13" s="28"/>
      <c r="G13" s="21">
        <f>SUM(G8:G11)</f>
        <v>16776</v>
      </c>
      <c r="H13" s="28"/>
      <c r="I13" s="21">
        <f>SUM(I8:I11)</f>
        <v>-1015121</v>
      </c>
      <c r="J13" s="15"/>
      <c r="K13" s="21">
        <f>SUM(K8:K11)</f>
        <v>462929</v>
      </c>
      <c r="L13" s="4"/>
      <c r="M13" s="4"/>
      <c r="N13" s="4"/>
    </row>
    <row r="14" spans="1:14" ht="6" customHeight="1">
      <c r="A14" s="5"/>
      <c r="B14" s="4"/>
      <c r="C14" s="29"/>
      <c r="D14" s="15"/>
      <c r="E14" s="29"/>
      <c r="F14" s="29"/>
      <c r="G14" s="29"/>
      <c r="H14" s="29"/>
      <c r="I14" s="29"/>
      <c r="J14" s="15"/>
      <c r="K14" s="29"/>
      <c r="L14" s="4"/>
      <c r="M14" s="4"/>
      <c r="N14" s="4"/>
    </row>
    <row r="15" spans="1:14">
      <c r="A15" s="1" t="s">
        <v>71</v>
      </c>
      <c r="B15" s="4"/>
      <c r="C15" s="21">
        <f>BS!E29</f>
        <v>239837</v>
      </c>
      <c r="D15" s="15"/>
      <c r="E15" s="21">
        <f>BS!E30</f>
        <v>1221437</v>
      </c>
      <c r="F15" s="28"/>
      <c r="G15" s="21">
        <f>BS!E31</f>
        <v>16776</v>
      </c>
      <c r="H15" s="28"/>
      <c r="I15" s="21">
        <f>BS!E32</f>
        <v>-1473832</v>
      </c>
      <c r="J15" s="15"/>
      <c r="K15" s="21">
        <f>SUM(C15:I15)</f>
        <v>4218</v>
      </c>
      <c r="L15" s="4"/>
      <c r="M15" s="4"/>
      <c r="N15" s="4"/>
    </row>
    <row r="16" spans="1:14" ht="9" customHeight="1">
      <c r="A16" s="1"/>
      <c r="B16" s="4"/>
      <c r="C16" s="21"/>
      <c r="D16" s="15"/>
      <c r="E16" s="21"/>
      <c r="F16" s="28"/>
      <c r="G16" s="21"/>
      <c r="H16" s="28"/>
      <c r="I16" s="21"/>
      <c r="J16" s="15"/>
      <c r="K16" s="21"/>
      <c r="L16" s="4"/>
      <c r="M16" s="4"/>
      <c r="N16" s="4"/>
    </row>
    <row r="17" spans="1:14" ht="26.25" thickBot="1">
      <c r="A17" s="58" t="s">
        <v>69</v>
      </c>
      <c r="B17" s="4"/>
      <c r="C17" s="19">
        <v>0</v>
      </c>
      <c r="D17" s="15"/>
      <c r="E17" s="19">
        <v>0</v>
      </c>
      <c r="F17" s="29"/>
      <c r="G17" s="19">
        <f>PL!B22</f>
        <v>0</v>
      </c>
      <c r="H17" s="29"/>
      <c r="I17" s="19">
        <f>PL!C26</f>
        <v>-107465</v>
      </c>
      <c r="J17" s="15"/>
      <c r="K17" s="19">
        <f>SUM(C17:I17)</f>
        <v>-107465</v>
      </c>
      <c r="L17" s="4"/>
      <c r="M17" s="4"/>
      <c r="N17" s="4"/>
    </row>
    <row r="18" spans="1:14" ht="6" customHeight="1">
      <c r="A18" s="5"/>
      <c r="B18" s="4"/>
      <c r="C18" s="29"/>
      <c r="D18" s="15"/>
      <c r="E18" s="29"/>
      <c r="F18" s="29"/>
      <c r="G18" s="29"/>
      <c r="H18" s="29"/>
      <c r="I18" s="29"/>
      <c r="J18" s="15"/>
      <c r="K18" s="29"/>
      <c r="L18" s="4"/>
      <c r="M18" s="4"/>
      <c r="N18" s="4"/>
    </row>
    <row r="19" spans="1:14">
      <c r="A19" s="1" t="s">
        <v>72</v>
      </c>
      <c r="B19" s="4"/>
      <c r="C19" s="21">
        <f>BS!C29</f>
        <v>239837</v>
      </c>
      <c r="D19" s="15"/>
      <c r="E19" s="21">
        <f>BS!C30</f>
        <v>1221437</v>
      </c>
      <c r="F19" s="28"/>
      <c r="G19" s="21">
        <f>SUM(G15:G17)</f>
        <v>16776</v>
      </c>
      <c r="H19" s="28"/>
      <c r="I19" s="21">
        <f>SUM(I15:I17)</f>
        <v>-1581297</v>
      </c>
      <c r="J19" s="15"/>
      <c r="K19" s="21">
        <f>SUM(K15:K17)</f>
        <v>-103247</v>
      </c>
      <c r="L19" s="4"/>
      <c r="M19" s="4"/>
      <c r="N19" s="4"/>
    </row>
    <row r="20" spans="1:14" ht="12" hidden="1" customHeight="1">
      <c r="A20" s="5"/>
      <c r="B20" s="4"/>
      <c r="C20" s="15"/>
      <c r="D20" s="15"/>
      <c r="E20" s="15"/>
      <c r="F20" s="29"/>
      <c r="G20" s="15"/>
      <c r="H20" s="29"/>
      <c r="I20" s="15"/>
      <c r="J20" s="15"/>
      <c r="K20" s="59">
        <f>K19-BS!C33</f>
        <v>0</v>
      </c>
      <c r="L20" s="4"/>
      <c r="M20" s="4"/>
      <c r="N20" s="4"/>
    </row>
    <row r="21" spans="1:14">
      <c r="A21" s="5"/>
      <c r="B21" s="4"/>
      <c r="C21" s="15"/>
      <c r="D21" s="15"/>
      <c r="E21" s="15"/>
      <c r="F21" s="29"/>
      <c r="G21" s="15"/>
      <c r="H21" s="29"/>
      <c r="I21" s="15"/>
      <c r="J21" s="15"/>
      <c r="K21" s="59"/>
      <c r="L21" s="4"/>
      <c r="M21" s="4"/>
      <c r="N21" s="4"/>
    </row>
    <row r="22" spans="1:14">
      <c r="A22" s="5"/>
      <c r="B22" s="4"/>
      <c r="C22" s="15"/>
      <c r="D22" s="15"/>
      <c r="E22" s="15"/>
      <c r="F22" s="29"/>
      <c r="G22" s="15"/>
      <c r="H22" s="29"/>
      <c r="I22" s="15"/>
      <c r="J22" s="15"/>
      <c r="K22" s="59"/>
      <c r="L22" s="4"/>
      <c r="M22" s="4"/>
      <c r="N22" s="4"/>
    </row>
    <row r="23" spans="1:14">
      <c r="A23" s="5"/>
      <c r="B23" s="4"/>
      <c r="C23" s="15"/>
      <c r="D23" s="15"/>
      <c r="E23" s="15"/>
      <c r="F23" s="29"/>
      <c r="G23" s="15"/>
      <c r="H23" s="29"/>
      <c r="I23" s="15"/>
      <c r="J23" s="15"/>
      <c r="K23" s="59"/>
      <c r="L23" s="4"/>
      <c r="M23" s="4"/>
      <c r="N23" s="4"/>
    </row>
    <row r="24" spans="1:14">
      <c r="A24" s="5"/>
      <c r="B24" s="4"/>
      <c r="C24" s="15"/>
      <c r="D24" s="15"/>
      <c r="E24" s="15"/>
      <c r="F24" s="29"/>
      <c r="G24" s="15"/>
      <c r="H24" s="29"/>
      <c r="I24" s="15"/>
      <c r="J24" s="15"/>
      <c r="K24" s="59"/>
      <c r="L24" s="4"/>
      <c r="M24" s="4"/>
      <c r="N24" s="4"/>
    </row>
    <row r="25" spans="1:14">
      <c r="A25" s="31" t="s">
        <v>42</v>
      </c>
      <c r="B25" s="33"/>
      <c r="C25" s="60" t="s">
        <v>43</v>
      </c>
      <c r="D25" s="60"/>
      <c r="E25" s="60"/>
      <c r="F25" s="61"/>
      <c r="G25" s="5"/>
      <c r="H25" s="5"/>
      <c r="I25" s="62"/>
      <c r="J25" s="62"/>
      <c r="K25" s="62"/>
      <c r="L25" s="4"/>
      <c r="M25" s="4"/>
      <c r="N25" s="4"/>
    </row>
    <row r="26" spans="1:14">
      <c r="A26" s="33"/>
      <c r="B26" s="33"/>
      <c r="C26" s="63" t="s">
        <v>44</v>
      </c>
      <c r="D26" s="63"/>
      <c r="E26" s="63"/>
      <c r="F26" s="51"/>
      <c r="G26" s="5"/>
      <c r="H26" s="5"/>
      <c r="I26" s="64" t="s">
        <v>45</v>
      </c>
      <c r="J26" s="64"/>
      <c r="K26" s="64"/>
      <c r="L26" s="4"/>
      <c r="M26" s="4"/>
      <c r="N26" s="4"/>
    </row>
    <row r="27" spans="1:14">
      <c r="A27" s="33"/>
      <c r="B27" s="33"/>
      <c r="C27" s="36"/>
      <c r="D27" s="36"/>
      <c r="E27" s="36"/>
      <c r="F27" s="51"/>
      <c r="G27" s="5"/>
      <c r="H27" s="5"/>
      <c r="I27" s="51"/>
      <c r="J27" s="51"/>
      <c r="K27" s="51"/>
      <c r="L27" s="4"/>
      <c r="M27" s="4"/>
      <c r="N27" s="4"/>
    </row>
    <row r="28" spans="1:14">
      <c r="A28" s="33"/>
      <c r="B28" s="33"/>
      <c r="C28" s="36"/>
      <c r="D28" s="36"/>
      <c r="E28" s="36"/>
      <c r="F28" s="51"/>
      <c r="G28" s="5"/>
      <c r="H28" s="5"/>
      <c r="I28" s="51"/>
      <c r="J28" s="51"/>
      <c r="K28" s="51"/>
      <c r="L28" s="4"/>
      <c r="M28" s="4"/>
      <c r="N28" s="4"/>
    </row>
    <row r="29" spans="1:14">
      <c r="A29" s="31" t="s">
        <v>46</v>
      </c>
      <c r="B29" s="33"/>
      <c r="C29" s="60" t="s">
        <v>47</v>
      </c>
      <c r="D29" s="60"/>
      <c r="E29" s="60"/>
      <c r="F29" s="61"/>
      <c r="G29" s="5"/>
      <c r="H29" s="5"/>
      <c r="I29" s="62"/>
      <c r="J29" s="62"/>
      <c r="K29" s="62"/>
      <c r="L29" s="4"/>
      <c r="M29" s="4"/>
      <c r="N29" s="4"/>
    </row>
    <row r="30" spans="1:14">
      <c r="A30" s="33"/>
      <c r="B30" s="33"/>
      <c r="C30" s="64" t="s">
        <v>44</v>
      </c>
      <c r="D30" s="64"/>
      <c r="E30" s="64"/>
      <c r="F30" s="51"/>
      <c r="G30" s="5"/>
      <c r="H30" s="5"/>
      <c r="I30" s="63" t="s">
        <v>45</v>
      </c>
      <c r="J30" s="63"/>
      <c r="K30" s="63"/>
      <c r="L30" s="4"/>
      <c r="M30" s="4"/>
      <c r="N30" s="4"/>
    </row>
    <row r="31" spans="1:14">
      <c r="A31" s="4"/>
      <c r="B31" s="4"/>
      <c r="C31" s="4"/>
      <c r="D31" s="4"/>
      <c r="E31" s="4"/>
      <c r="F31" s="5"/>
      <c r="G31" s="4"/>
      <c r="H31" s="5"/>
      <c r="I31" s="4"/>
      <c r="J31" s="4"/>
      <c r="K31" s="4"/>
      <c r="L31" s="4"/>
      <c r="M31" s="4"/>
      <c r="N31" s="4"/>
    </row>
    <row r="32" spans="1:14">
      <c r="A32" s="4"/>
      <c r="B32" s="4"/>
      <c r="C32" s="4"/>
      <c r="D32" s="4"/>
      <c r="E32" s="4"/>
      <c r="F32" s="5"/>
      <c r="G32" s="4"/>
      <c r="H32" s="5"/>
      <c r="I32" s="4"/>
      <c r="J32" s="4"/>
      <c r="K32" s="4"/>
      <c r="L32" s="4"/>
      <c r="M32" s="4"/>
      <c r="N32" s="4"/>
    </row>
    <row r="33" spans="1:14">
      <c r="A33" s="4"/>
      <c r="B33" s="4"/>
      <c r="C33" s="4"/>
      <c r="D33" s="4"/>
      <c r="E33" s="4"/>
      <c r="F33" s="5"/>
      <c r="G33" s="4"/>
      <c r="H33" s="5"/>
      <c r="I33" s="4"/>
      <c r="J33" s="4"/>
      <c r="K33" s="4"/>
      <c r="L33" s="4"/>
      <c r="M33" s="65"/>
      <c r="N33" s="4"/>
    </row>
    <row r="34" spans="1:14">
      <c r="A34" s="4"/>
      <c r="B34" s="4"/>
      <c r="C34" s="4"/>
      <c r="D34" s="4"/>
      <c r="E34" s="4"/>
      <c r="F34" s="5"/>
      <c r="G34" s="4"/>
      <c r="H34" s="5"/>
      <c r="I34" s="4"/>
      <c r="J34" s="4"/>
      <c r="K34" s="4"/>
      <c r="L34" s="4"/>
      <c r="M34" s="65"/>
      <c r="N34" s="4"/>
    </row>
    <row r="35" spans="1:14">
      <c r="A35" s="4"/>
      <c r="B35" s="4"/>
      <c r="C35" s="15"/>
      <c r="D35" s="4"/>
      <c r="E35" s="4"/>
      <c r="F35" s="5"/>
      <c r="G35" s="4"/>
      <c r="H35" s="5"/>
      <c r="I35" s="4"/>
      <c r="J35" s="4"/>
      <c r="K35" s="4"/>
      <c r="L35" s="4"/>
      <c r="M35" s="65"/>
      <c r="N35" s="4"/>
    </row>
    <row r="36" spans="1:14">
      <c r="M36" s="66"/>
    </row>
    <row r="37" spans="1:14">
      <c r="M37" s="66"/>
    </row>
  </sheetData>
  <mergeCells count="8">
    <mergeCell ref="C30:E30"/>
    <mergeCell ref="I30:K30"/>
    <mergeCell ref="C25:E25"/>
    <mergeCell ref="I25:K25"/>
    <mergeCell ref="C26:E26"/>
    <mergeCell ref="I26:K26"/>
    <mergeCell ref="C29:E29"/>
    <mergeCell ref="I29:K29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6"/>
  <sheetViews>
    <sheetView tabSelected="1" view="pageBreakPreview" zoomScale="85" zoomScaleNormal="80" zoomScaleSheetLayoutView="85" workbookViewId="0">
      <selection activeCell="H13" sqref="H13"/>
    </sheetView>
  </sheetViews>
  <sheetFormatPr defaultColWidth="9.140625" defaultRowHeight="12" customHeight="1"/>
  <cols>
    <col min="1" max="1" width="73.5703125" style="68" customWidth="1"/>
    <col min="2" max="2" width="1.42578125" style="68" customWidth="1"/>
    <col min="3" max="3" width="21.28515625" style="68" customWidth="1"/>
    <col min="4" max="4" width="1.42578125" style="68" customWidth="1"/>
    <col min="5" max="5" width="21.28515625" style="68" customWidth="1"/>
    <col min="6" max="16384" width="9.140625" style="68"/>
  </cols>
  <sheetData>
    <row r="1" spans="1:5" ht="12" customHeight="1">
      <c r="A1" s="67" t="s">
        <v>0</v>
      </c>
    </row>
    <row r="2" spans="1:5" ht="12" customHeight="1">
      <c r="A2" s="67" t="s">
        <v>73</v>
      </c>
    </row>
    <row r="3" spans="1:5" ht="12" customHeight="1">
      <c r="A3" s="67"/>
    </row>
    <row r="4" spans="1:5" ht="12" customHeight="1">
      <c r="A4" s="67"/>
    </row>
    <row r="6" spans="1:5" s="73" customFormat="1" ht="39" thickBot="1">
      <c r="A6" s="69" t="s">
        <v>2</v>
      </c>
      <c r="B6" s="70"/>
      <c r="C6" s="71" t="s">
        <v>74</v>
      </c>
      <c r="D6" s="72"/>
      <c r="E6" s="71" t="s">
        <v>75</v>
      </c>
    </row>
    <row r="7" spans="1:5" ht="12" customHeight="1">
      <c r="A7" s="74"/>
      <c r="B7" s="74"/>
      <c r="C7" s="74"/>
      <c r="D7" s="74"/>
    </row>
    <row r="8" spans="1:5" ht="12" customHeight="1">
      <c r="A8" s="74" t="s">
        <v>76</v>
      </c>
      <c r="B8" s="75"/>
      <c r="C8" s="76"/>
      <c r="D8" s="76"/>
      <c r="E8" s="77"/>
    </row>
    <row r="9" spans="1:5" ht="12" customHeight="1">
      <c r="A9" s="78" t="s">
        <v>77</v>
      </c>
      <c r="B9" s="79"/>
      <c r="C9" s="80">
        <v>199705</v>
      </c>
      <c r="D9" s="81"/>
      <c r="E9" s="80">
        <v>15292</v>
      </c>
    </row>
    <row r="10" spans="1:5" ht="12" customHeight="1">
      <c r="A10" s="78" t="s">
        <v>78</v>
      </c>
      <c r="B10" s="79"/>
      <c r="C10" s="80">
        <v>0</v>
      </c>
      <c r="D10" s="81"/>
      <c r="E10" s="80">
        <v>74519</v>
      </c>
    </row>
    <row r="11" spans="1:5" ht="12" customHeight="1">
      <c r="A11" s="78" t="s">
        <v>79</v>
      </c>
      <c r="B11" s="79"/>
      <c r="C11" s="80">
        <v>-202816</v>
      </c>
      <c r="D11" s="81"/>
      <c r="E11" s="80">
        <v>-545507</v>
      </c>
    </row>
    <row r="12" spans="1:5" ht="12" customHeight="1">
      <c r="A12" s="78" t="s">
        <v>80</v>
      </c>
      <c r="B12" s="79"/>
      <c r="C12" s="80">
        <v>0</v>
      </c>
      <c r="D12" s="81"/>
      <c r="E12" s="80">
        <v>-12925</v>
      </c>
    </row>
    <row r="13" spans="1:5" ht="12" customHeight="1">
      <c r="A13" s="78" t="s">
        <v>81</v>
      </c>
      <c r="B13" s="79"/>
      <c r="C13" s="80">
        <v>-148088</v>
      </c>
      <c r="D13" s="81"/>
      <c r="E13" s="80">
        <v>-111148</v>
      </c>
    </row>
    <row r="14" spans="1:5" ht="12" customHeight="1">
      <c r="A14" s="78" t="s">
        <v>82</v>
      </c>
      <c r="B14" s="79"/>
      <c r="C14" s="80">
        <v>0</v>
      </c>
      <c r="D14" s="81"/>
      <c r="E14" s="80">
        <v>-34</v>
      </c>
    </row>
    <row r="15" spans="1:5" ht="12" customHeight="1">
      <c r="A15" s="78" t="s">
        <v>83</v>
      </c>
      <c r="B15" s="79"/>
      <c r="C15" s="80">
        <v>-16625</v>
      </c>
      <c r="D15" s="81"/>
      <c r="E15" s="80">
        <v>-48829</v>
      </c>
    </row>
    <row r="16" spans="1:5" ht="12" customHeight="1" thickBot="1">
      <c r="A16" s="82" t="s">
        <v>84</v>
      </c>
      <c r="B16" s="79"/>
      <c r="C16" s="83">
        <v>0</v>
      </c>
      <c r="D16" s="81"/>
      <c r="E16" s="83">
        <v>-41506</v>
      </c>
    </row>
    <row r="17" spans="1:5" ht="25.5">
      <c r="A17" s="84" t="s">
        <v>85</v>
      </c>
      <c r="B17" s="75"/>
      <c r="C17" s="85">
        <f>SUM(C9:C16)</f>
        <v>-167824</v>
      </c>
      <c r="D17" s="86"/>
      <c r="E17" s="85">
        <f>SUM(E9:E16)</f>
        <v>-670138</v>
      </c>
    </row>
    <row r="18" spans="1:5" ht="5.25" customHeight="1">
      <c r="A18" s="87"/>
      <c r="B18" s="79"/>
      <c r="C18" s="81"/>
      <c r="D18" s="81"/>
      <c r="E18" s="80"/>
    </row>
    <row r="19" spans="1:5" ht="12" customHeight="1" thickBot="1">
      <c r="A19" s="82" t="s">
        <v>86</v>
      </c>
      <c r="B19" s="79"/>
      <c r="C19" s="83">
        <v>-170263</v>
      </c>
      <c r="D19" s="81"/>
      <c r="E19" s="83">
        <v>0</v>
      </c>
    </row>
    <row r="20" spans="1:5" ht="12" customHeight="1">
      <c r="A20" s="84" t="s">
        <v>87</v>
      </c>
      <c r="B20" s="75"/>
      <c r="C20" s="85">
        <f>SUM(C17:C19)</f>
        <v>-338087</v>
      </c>
      <c r="D20" s="86"/>
      <c r="E20" s="85">
        <f>SUM(E17:E19)</f>
        <v>-670138</v>
      </c>
    </row>
    <row r="21" spans="1:5" ht="12" customHeight="1">
      <c r="A21" s="84"/>
      <c r="B21" s="75"/>
      <c r="C21" s="86"/>
      <c r="D21" s="86"/>
      <c r="E21" s="80"/>
    </row>
    <row r="22" spans="1:5" ht="12" customHeight="1">
      <c r="A22" s="74" t="s">
        <v>88</v>
      </c>
      <c r="B22" s="74"/>
      <c r="C22" s="88"/>
      <c r="D22" s="88"/>
      <c r="E22" s="80"/>
    </row>
    <row r="23" spans="1:5" ht="12" customHeight="1">
      <c r="A23" s="78" t="s">
        <v>89</v>
      </c>
      <c r="B23" s="74"/>
      <c r="C23" s="80">
        <v>-85178</v>
      </c>
      <c r="D23" s="81"/>
      <c r="E23" s="80">
        <v>0</v>
      </c>
    </row>
    <row r="24" spans="1:5" ht="12" customHeight="1">
      <c r="A24" s="78" t="s">
        <v>90</v>
      </c>
      <c r="B24" s="74"/>
      <c r="C24" s="80">
        <v>-106197</v>
      </c>
      <c r="D24" s="81"/>
      <c r="E24" s="80">
        <v>-2265</v>
      </c>
    </row>
    <row r="25" spans="1:5" ht="12" customHeight="1">
      <c r="A25" s="78" t="s">
        <v>84</v>
      </c>
      <c r="B25" s="79"/>
      <c r="C25" s="80">
        <v>0</v>
      </c>
      <c r="D25" s="81"/>
      <c r="E25" s="80">
        <v>-38842</v>
      </c>
    </row>
    <row r="26" spans="1:5" ht="2.25" customHeight="1" thickBot="1">
      <c r="A26" s="82"/>
      <c r="B26" s="79"/>
      <c r="C26" s="83"/>
      <c r="D26" s="81"/>
      <c r="E26" s="83"/>
    </row>
    <row r="27" spans="1:5" ht="12" customHeight="1">
      <c r="A27" s="84" t="s">
        <v>91</v>
      </c>
      <c r="B27" s="75"/>
      <c r="C27" s="85">
        <f>SUM(C23:C26)</f>
        <v>-191375</v>
      </c>
      <c r="D27" s="86"/>
      <c r="E27" s="85">
        <f>SUM(E23:E26)</f>
        <v>-41107</v>
      </c>
    </row>
    <row r="28" spans="1:5" ht="12" customHeight="1">
      <c r="A28" s="84"/>
      <c r="B28" s="75"/>
      <c r="C28" s="86"/>
      <c r="D28" s="86"/>
      <c r="E28" s="80"/>
    </row>
    <row r="29" spans="1:5" ht="12" customHeight="1">
      <c r="A29" s="74" t="s">
        <v>92</v>
      </c>
      <c r="B29" s="74"/>
      <c r="C29" s="88"/>
      <c r="D29" s="88"/>
      <c r="E29" s="80"/>
    </row>
    <row r="30" spans="1:5" ht="12" customHeight="1">
      <c r="A30" s="78" t="s">
        <v>68</v>
      </c>
      <c r="B30" s="74"/>
      <c r="C30" s="80">
        <v>0</v>
      </c>
      <c r="D30" s="88"/>
      <c r="E30" s="80">
        <v>724649</v>
      </c>
    </row>
    <row r="31" spans="1:5" ht="12" customHeight="1">
      <c r="A31" s="78" t="s">
        <v>93</v>
      </c>
      <c r="B31" s="74"/>
      <c r="C31" s="80">
        <v>542576</v>
      </c>
      <c r="D31" s="88"/>
      <c r="E31" s="80">
        <v>0</v>
      </c>
    </row>
    <row r="32" spans="1:5" ht="12" customHeight="1">
      <c r="A32" s="78" t="s">
        <v>94</v>
      </c>
      <c r="B32" s="79"/>
      <c r="C32" s="80">
        <v>716200</v>
      </c>
      <c r="D32" s="81"/>
      <c r="E32" s="80">
        <v>0</v>
      </c>
    </row>
    <row r="33" spans="1:5" ht="12" customHeight="1">
      <c r="A33" s="78" t="s">
        <v>95</v>
      </c>
      <c r="B33" s="79"/>
      <c r="C33" s="80">
        <v>-8390</v>
      </c>
      <c r="D33" s="81"/>
      <c r="E33" s="80">
        <v>0</v>
      </c>
    </row>
    <row r="34" spans="1:5" ht="12" customHeight="1" thickBot="1">
      <c r="A34" s="82" t="s">
        <v>96</v>
      </c>
      <c r="B34" s="79"/>
      <c r="C34" s="83">
        <v>-751542</v>
      </c>
      <c r="D34" s="81"/>
      <c r="E34" s="83">
        <v>-775</v>
      </c>
    </row>
    <row r="35" spans="1:5" ht="12" customHeight="1">
      <c r="A35" s="84" t="s">
        <v>97</v>
      </c>
      <c r="B35" s="75"/>
      <c r="C35" s="85">
        <f>SUM(C30:C34)</f>
        <v>498844</v>
      </c>
      <c r="D35" s="86"/>
      <c r="E35" s="85">
        <f>SUM(E30:E34)</f>
        <v>723874</v>
      </c>
    </row>
    <row r="36" spans="1:5" ht="12" customHeight="1">
      <c r="A36" s="84"/>
      <c r="B36" s="75"/>
      <c r="C36" s="85"/>
      <c r="D36" s="86"/>
      <c r="E36" s="85"/>
    </row>
    <row r="37" spans="1:5" ht="12" customHeight="1">
      <c r="A37" s="87" t="s">
        <v>98</v>
      </c>
      <c r="B37" s="79"/>
      <c r="C37" s="80">
        <f>C20+C27+C35</f>
        <v>-30618</v>
      </c>
      <c r="D37" s="81"/>
      <c r="E37" s="80">
        <f>E20+E27+E35</f>
        <v>12629</v>
      </c>
    </row>
    <row r="38" spans="1:5" ht="12" customHeight="1">
      <c r="A38" s="87" t="s">
        <v>99</v>
      </c>
      <c r="B38" s="79"/>
      <c r="C38" s="80">
        <v>-529</v>
      </c>
      <c r="D38" s="81"/>
      <c r="E38" s="80">
        <v>0</v>
      </c>
    </row>
    <row r="39" spans="1:5" ht="12" customHeight="1">
      <c r="A39" s="87" t="s">
        <v>100</v>
      </c>
      <c r="B39" s="79"/>
      <c r="C39" s="80">
        <v>37513</v>
      </c>
      <c r="D39" s="81"/>
      <c r="E39" s="80">
        <v>445</v>
      </c>
    </row>
    <row r="40" spans="1:5" ht="12" customHeight="1">
      <c r="A40" s="84" t="s">
        <v>101</v>
      </c>
      <c r="B40" s="75"/>
      <c r="C40" s="85">
        <f>C37+C39+C38</f>
        <v>6366</v>
      </c>
      <c r="D40" s="86"/>
      <c r="E40" s="85">
        <v>13074</v>
      </c>
    </row>
    <row r="41" spans="1:5" ht="12" customHeight="1">
      <c r="A41" s="89"/>
      <c r="B41" s="89"/>
      <c r="C41" s="90">
        <f>C40-C39-C37-C38</f>
        <v>0</v>
      </c>
      <c r="D41" s="91"/>
      <c r="E41" s="90">
        <f>E40-E39-E37-E38</f>
        <v>0</v>
      </c>
    </row>
    <row r="42" spans="1:5" ht="12" customHeight="1">
      <c r="A42" s="89"/>
      <c r="B42" s="89"/>
      <c r="C42" s="92"/>
      <c r="D42" s="93"/>
      <c r="E42" s="92"/>
    </row>
    <row r="43" spans="1:5" ht="12" customHeight="1">
      <c r="A43" s="89"/>
      <c r="B43" s="89"/>
      <c r="C43" s="94"/>
      <c r="D43" s="89"/>
      <c r="E43" s="94"/>
    </row>
    <row r="44" spans="1:5" ht="12" customHeight="1">
      <c r="A44" s="89"/>
      <c r="B44" s="89"/>
      <c r="C44" s="94"/>
      <c r="D44" s="89"/>
      <c r="E44" s="94"/>
    </row>
    <row r="45" spans="1:5" ht="12" customHeight="1">
      <c r="A45" s="89"/>
      <c r="B45" s="89"/>
      <c r="C45" s="95"/>
      <c r="D45" s="89"/>
      <c r="E45" s="96"/>
    </row>
    <row r="46" spans="1:5" ht="12" customHeight="1">
      <c r="A46" s="97" t="s">
        <v>42</v>
      </c>
      <c r="B46" s="98"/>
      <c r="C46" s="99" t="s">
        <v>43</v>
      </c>
      <c r="D46" s="100"/>
      <c r="E46" s="101"/>
    </row>
    <row r="47" spans="1:5" ht="12" customHeight="1">
      <c r="A47" s="98"/>
      <c r="B47" s="98"/>
      <c r="C47" s="102" t="s">
        <v>44</v>
      </c>
      <c r="D47" s="102"/>
      <c r="E47" s="103" t="s">
        <v>45</v>
      </c>
    </row>
    <row r="48" spans="1:5" ht="12" customHeight="1">
      <c r="A48" s="98"/>
      <c r="B48" s="98"/>
      <c r="C48" s="98"/>
      <c r="D48" s="98"/>
    </row>
    <row r="49" spans="1:5" ht="12" customHeight="1">
      <c r="A49" s="98"/>
      <c r="B49" s="98"/>
      <c r="C49" s="98"/>
      <c r="D49" s="98"/>
    </row>
    <row r="50" spans="1:5" ht="12" customHeight="1">
      <c r="A50" s="97" t="s">
        <v>102</v>
      </c>
      <c r="B50" s="98"/>
      <c r="C50" s="99" t="s">
        <v>103</v>
      </c>
      <c r="D50" s="100"/>
      <c r="E50" s="101"/>
    </row>
    <row r="51" spans="1:5" ht="12" customHeight="1">
      <c r="A51" s="98"/>
      <c r="B51" s="98"/>
      <c r="C51" s="104" t="s">
        <v>44</v>
      </c>
      <c r="D51" s="104"/>
      <c r="E51" s="103" t="s">
        <v>45</v>
      </c>
    </row>
    <row r="52" spans="1:5" ht="12" customHeight="1">
      <c r="A52" s="89"/>
      <c r="B52" s="89"/>
      <c r="C52" s="89"/>
      <c r="D52" s="89"/>
      <c r="E52" s="105"/>
    </row>
    <row r="53" spans="1:5" ht="12" customHeight="1">
      <c r="E53" s="105"/>
    </row>
    <row r="54" spans="1:5" ht="12" customHeight="1">
      <c r="E54" s="105"/>
    </row>
    <row r="55" spans="1:5" ht="12" customHeight="1">
      <c r="E55" s="105"/>
    </row>
    <row r="56" spans="1:5" ht="12" customHeight="1">
      <c r="E56" s="105"/>
    </row>
  </sheetData>
  <pageMargins left="0.7" right="0.7" top="0.75" bottom="0.75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BS</vt:lpstr>
      <vt:lpstr>PL</vt:lpstr>
      <vt:lpstr>Equity</vt:lpstr>
      <vt:lpstr>CFS</vt:lpstr>
      <vt:lpstr>BS!Область_печати</vt:lpstr>
      <vt:lpstr>CFS!Область_печати</vt:lpstr>
      <vt:lpstr>PL!Область_печати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2018-04-28T09:02:13Z</dcterms:created>
  <dcterms:modified xsi:type="dcterms:W3CDTF">2018-04-28T09:02:56Z</dcterms:modified>
</cp:coreProperties>
</file>