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5" yWindow="4980" windowWidth="28785" windowHeight="7725" activeTab="1"/>
  </bookViews>
  <sheets>
    <sheet name="Конс Баланс " sheetId="17" r:id="rId1"/>
    <sheet name="Конс Прибыли-Убытки" sheetId="18" r:id="rId2"/>
    <sheet name="ОДДС конс" sheetId="20" r:id="rId3"/>
    <sheet name="Конс СК" sheetId="19" r:id="rId4"/>
  </sheets>
  <definedNames>
    <definedName name="_xlnm.Print_Area" localSheetId="0">'Конс Баланс '!$A$1:$D$52</definedName>
    <definedName name="_xlnm.Print_Area" localSheetId="1">'Конс Прибыли-Убытки'!$A$1:$D$37</definedName>
    <definedName name="_xlnm.Print_Area" localSheetId="3">'Конс СК'!$A$1:$I$30</definedName>
    <definedName name="_xlnm.Print_Area" localSheetId="2">'ОДДС конс'!$A$1:$C$50</definedName>
  </definedNames>
  <calcPr calcId="152511"/>
</workbook>
</file>

<file path=xl/calcChain.xml><?xml version="1.0" encoding="utf-8"?>
<calcChain xmlns="http://schemas.openxmlformats.org/spreadsheetml/2006/main">
  <c r="C22" i="19" l="1"/>
  <c r="C26" i="19" s="1"/>
  <c r="G22" i="19"/>
  <c r="G26" i="19" s="1"/>
  <c r="B22" i="19"/>
  <c r="B26" i="19" s="1"/>
  <c r="C15" i="19"/>
  <c r="C13" i="19"/>
  <c r="G13" i="19"/>
  <c r="G15" i="19" s="1"/>
  <c r="B13" i="19"/>
  <c r="B15" i="19" s="1"/>
  <c r="I7" i="19"/>
  <c r="C34" i="17" l="1"/>
  <c r="C39" i="20" l="1"/>
  <c r="B39" i="20"/>
  <c r="C34" i="20"/>
  <c r="B34" i="20"/>
  <c r="C15" i="20"/>
  <c r="C27" i="20" s="1"/>
  <c r="C29" i="20" s="1"/>
  <c r="B15" i="20"/>
  <c r="B27" i="20" s="1"/>
  <c r="B29" i="20" s="1"/>
  <c r="B41" i="20" l="1"/>
  <c r="B44" i="20" s="1"/>
  <c r="C41" i="20"/>
  <c r="C44" i="20" s="1"/>
  <c r="I14" i="19"/>
  <c r="D34" i="17" l="1"/>
  <c r="E11" i="19" l="1"/>
  <c r="E13" i="19" l="1"/>
  <c r="E15" i="19" s="1"/>
  <c r="I11" i="19"/>
  <c r="I25" i="19" l="1"/>
  <c r="E20" i="19" l="1"/>
  <c r="E22" i="19" s="1"/>
  <c r="E26" i="19" s="1"/>
  <c r="I20" i="19" l="1"/>
  <c r="D21" i="19" l="1"/>
  <c r="D22" i="19" s="1"/>
  <c r="D26" i="19" s="1"/>
  <c r="F19" i="19"/>
  <c r="F22" i="19" s="1"/>
  <c r="F26" i="19" s="1"/>
  <c r="D12" i="19"/>
  <c r="D13" i="19" s="1"/>
  <c r="D15" i="19" s="1"/>
  <c r="F10" i="19"/>
  <c r="I10" i="19" s="1"/>
  <c r="F9" i="19"/>
  <c r="C21" i="17"/>
  <c r="D29" i="18"/>
  <c r="D11" i="18"/>
  <c r="D8" i="18"/>
  <c r="I17" i="19"/>
  <c r="C29" i="18"/>
  <c r="C11" i="18"/>
  <c r="C8" i="18"/>
  <c r="D45" i="17"/>
  <c r="C45" i="17"/>
  <c r="D21" i="17"/>
  <c r="I9" i="19" l="1"/>
  <c r="F13" i="19"/>
  <c r="F15" i="19" s="1"/>
  <c r="C17" i="18"/>
  <c r="C20" i="18" s="1"/>
  <c r="C22" i="18" s="1"/>
  <c r="H18" i="19" s="1"/>
  <c r="H22" i="19" s="1"/>
  <c r="H26" i="19" s="1"/>
  <c r="D17" i="18"/>
  <c r="D20" i="18" s="1"/>
  <c r="D22" i="18" s="1"/>
  <c r="I21" i="19"/>
  <c r="I12" i="19"/>
  <c r="C47" i="17"/>
  <c r="D47" i="17"/>
  <c r="I19" i="19"/>
  <c r="C30" i="18" l="1"/>
  <c r="H8" i="19"/>
  <c r="H13" i="19" s="1"/>
  <c r="H15" i="19" s="1"/>
  <c r="D30" i="18"/>
  <c r="I18" i="19"/>
  <c r="I22" i="19" s="1"/>
  <c r="I26" i="19" s="1"/>
  <c r="I8" i="19" l="1"/>
  <c r="I13" i="19" l="1"/>
  <c r="I15" i="19" s="1"/>
</calcChain>
</file>

<file path=xl/sharedStrings.xml><?xml version="1.0" encoding="utf-8"?>
<sst xmlns="http://schemas.openxmlformats.org/spreadsheetml/2006/main" count="162" uniqueCount="127">
  <si>
    <t>АКТИВЫ</t>
  </si>
  <si>
    <t>Денежные средства и их эквиваленты</t>
  </si>
  <si>
    <t>Счета и вклады в банках и других финансовых институтах</t>
  </si>
  <si>
    <t>Займы, выданные клиентам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</si>
  <si>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</si>
  <si>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</si>
  <si>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</si>
  <si>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</si>
  <si>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</si>
  <si>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Производные финансовые инструменты</t>
  </si>
  <si>
    <t>ИТОГО АКТИВОВ</t>
  </si>
  <si>
    <t>Текущие счета и вклады клиентов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</si>
  <si>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</si>
  <si>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</si>
  <si>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</si>
  <si>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</si>
  <si>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</si>
  <si>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</si>
  <si>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</si>
  <si>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</si>
  <si>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</si>
  <si>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</si>
  <si>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</si>
  <si>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Общие административные расходы</t>
  </si>
  <si>
    <t>Прочий совокупный доход:</t>
  </si>
  <si>
    <t>(тыс. тенге)</t>
  </si>
  <si>
    <t>Резерв хеджирования</t>
  </si>
  <si>
    <t>Резерв по переоценке активов, имеющихся в наличии для продажи</t>
  </si>
  <si>
    <t>Чистое изменение справедливой стоимости активов, имеющихся в наличии для продажи, перенесенное в состав прибыли или убытка</t>
  </si>
  <si>
    <t xml:space="preserve">ОБЯЗАТЕЛЬСТВА 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</si>
  <si>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</si>
  <si>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</si>
  <si>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</si>
  <si>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</si>
  <si>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</si>
  <si>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</si>
  <si>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</si>
  <si>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ДВИЖЕНИЕ ДЕНЕЖНЫХ СРЕДСТВ ОТ ОПЕРАЦИОННОЙ ДЕЯТЕЛЬНОСТИ</t>
  </si>
  <si>
    <t xml:space="preserve">(Увеличение)/уменьшение операционных активов </t>
  </si>
  <si>
    <t xml:space="preserve">Займы, выданные клиентам  </t>
  </si>
  <si>
    <t>Увеличение/(уменьшение) операционных обязательств</t>
  </si>
  <si>
    <t>Займы от банков и прочих финансовых институтов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</si>
  <si>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</si>
  <si>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</si>
  <si>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</si>
  <si>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</si>
  <si>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</si>
  <si>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Выкуп и изменения в выпущенных долговых ценных бумагах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</si>
  <si>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</si>
  <si>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</si>
  <si>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</si>
  <si>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</si>
  <si>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Примечание</t>
  </si>
  <si>
    <t xml:space="preserve"> </t>
  </si>
  <si>
    <t>Займы, выданные банкам</t>
  </si>
  <si>
    <t>(в тыс. тенге)</t>
  </si>
  <si>
    <t>Чистое изменение справедливой стоимости активов, имеющихся в наличии для продажи (неаудировано)</t>
  </si>
  <si>
    <t>-</t>
  </si>
  <si>
    <t>Приобретение основных и нематериальных активов</t>
  </si>
  <si>
    <t xml:space="preserve">Убытки от обесценения </t>
  </si>
  <si>
    <t>Прочие доходы, нетто</t>
  </si>
  <si>
    <t>Дисконт по активам, переданным дочернему предприятию Материнской компании</t>
  </si>
  <si>
    <t>Прибыль за период (неаудировано)</t>
  </si>
  <si>
    <t>Отложенные налоговые обязательства</t>
  </si>
  <si>
    <t>Резерв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</si>
  <si>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Дополнительный оплаченный капитал</t>
  </si>
  <si>
    <t>Остаток на 01 января 2015 г.</t>
  </si>
  <si>
    <t>Резерв по переоценке финансовых активов, реклассифи-цированных из категории «финансовые активы, имеющиеся в наличии для продажи», в категорию «займы, выданные клиентам»</t>
  </si>
  <si>
    <t>Резерв по переоценке финансовых активов, имеющихся в наличии для продажи</t>
  </si>
  <si>
    <t>Амортизация резерва по переоценке финансовых активов, имеющихся в наличии для продажи, реклассифицированных в категорию займов, выданных клиентам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</si>
  <si>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</si>
  <si>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Чистый нереализованный доход от операций с инструментами хеджирования, с учетом налога (неаудировано)</t>
  </si>
  <si>
    <t>Консолидированный промежуточный сокращенный отчет о финансовом положении</t>
  </si>
  <si>
    <t>Авансы по договорам финансовой аренды</t>
  </si>
  <si>
    <t>Активы, подлежащие передаче по договорам финансовой аренды</t>
  </si>
  <si>
    <t>Базовая и разводненная прибыль на обыкновенную акцию (в тенге)</t>
  </si>
  <si>
    <t>Консолидированный промежуточный сокращенный отчет о совокупном доходе</t>
  </si>
  <si>
    <t>Консолидированный промежуточный сокращенный отчет об изменениях в капитале</t>
  </si>
  <si>
    <t>Операции с собственниками, отраженные непосредственно в капитале</t>
  </si>
  <si>
    <t>Операционная прибыль</t>
  </si>
  <si>
    <t>Нераспределенная прибыль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</si>
  <si>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</si>
  <si>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</si>
  <si>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</si>
  <si>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</si>
  <si>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 xml:space="preserve">Прочие поступления, нетто </t>
  </si>
  <si>
    <t xml:space="preserve">Общие административные платежи </t>
  </si>
  <si>
    <t>Итого прочего совокупного дохода (неаудировано)</t>
  </si>
  <si>
    <t>Займы и средства от банков и других финансовых институтов</t>
  </si>
  <si>
    <t>Председатель Правления</t>
  </si>
  <si>
    <t>Жамишев Б.Б.</t>
  </si>
  <si>
    <t>Доход от выкупа долговых ценных бумаг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</si>
  <si>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 (неаудировано)</t>
  </si>
  <si>
    <t xml:space="preserve">Чистые (выплаты)/поступления от операций с иностранной валютой </t>
  </si>
  <si>
    <t>Прибыль до налогообложения</t>
  </si>
  <si>
    <t xml:space="preserve">Расход по подоходному налогу  </t>
  </si>
  <si>
    <t>Прибыль за период</t>
  </si>
  <si>
    <t>Чистый доход/(убыток) от операций с производными финансовыми инструментами</t>
  </si>
  <si>
    <t>Главный бухгалтер</t>
  </si>
  <si>
    <t>Мамекова С.М.</t>
  </si>
  <si>
    <t>Дополнительный оплаченный капитал по кредитам от Материнской компании, за вычетом налогов (неаудировано)</t>
  </si>
  <si>
    <t>Итого совокупного дохода за период</t>
  </si>
  <si>
    <t>Чистый комиссионный доход</t>
  </si>
  <si>
    <t>Консолидированный отчет о движении денежных средств</t>
  </si>
  <si>
    <t>Итого прочего совокупного дохода за период (неаудировано)</t>
  </si>
  <si>
    <t>31.12.2015 г.</t>
  </si>
  <si>
    <t>Неаудировано 31.03.2016 г.</t>
  </si>
  <si>
    <t xml:space="preserve"> АО "Банк Развития Казахстана" по состоянию за 31 марта 2016 года (неаудированный)</t>
  </si>
  <si>
    <t xml:space="preserve"> АО "Банк Развития Казахстана" за период, закончившийся 31 марта 2016 года (неаудированный)</t>
  </si>
  <si>
    <t>Неаудировано 31.03.2015г.</t>
  </si>
  <si>
    <t>Неаудировано 31.03.2016г.</t>
  </si>
  <si>
    <t>Остаток за 31 марта 2015 г. (неаудировано)</t>
  </si>
  <si>
    <t>Остаток на 01 января 2016 г.</t>
  </si>
  <si>
    <t>Остаток за 31 марта 2016 г. (неаудировано)</t>
  </si>
  <si>
    <t>Дисконт по займу, выданному прочей связанной стороне Материнской компании (неаудировано)</t>
  </si>
  <si>
    <t>Чистый (убыток)/прибыль от операций с иностранной валютой</t>
  </si>
  <si>
    <t>Чистый реализованный доход от операций с активами, имеющимися в наличии для продажи</t>
  </si>
  <si>
    <t>Прочий совокупный убыток за период</t>
  </si>
  <si>
    <t>Чистый нереализованный доход от операций с инструментами хеджирования</t>
  </si>
  <si>
    <t>Дебиторская задолженность по финансовой аренды</t>
  </si>
  <si>
    <t>Займы от Правительства Республики Казахстан и ФНБ "Самрук-Казына"</t>
  </si>
  <si>
    <t>Долговые ценные бумаги выпущенные</t>
  </si>
  <si>
    <t>Чистые (выплаты)/поступления от операций с производными финансовыми инструментами</t>
  </si>
  <si>
    <t>Дебиторская задолженность по финансовой аренде</t>
  </si>
  <si>
    <t>Чистое поступление/(использование) денежных средств от операционной деятельности до уплаты налогов</t>
  </si>
  <si>
    <t xml:space="preserve">Выбытие и погашение финансовых активов, имеющихся в наличии для продажи  </t>
  </si>
  <si>
    <t xml:space="preserve">Чистое увеличение денежных средств и их эквивалентов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</si>
</sst>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* #,##0_);* \(#,##0\);&quot;-&quot;??_);@"/>
    <numFmt numFmtId="165" formatCode="_(* #,##0.00_);_(* \(#,##0.00\);_(* &quot;-&quot;??_);_(@_)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9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2"/>
      <color theme="1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0" borderId="0" applyFont="0" applyFill="0" applyBorder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5" applyNumberFormat="0" applyAlignment="0" applyProtection="0"/>
    <xf numFmtId="0" fontId="19" fillId="26" borderId="5" applyNumberFormat="0" applyAlignment="0" applyProtection="0"/>
    <xf numFmtId="0" fontId="20" fillId="27" borderId="6" applyNumberFormat="0" applyAlignment="0" applyProtection="0"/>
    <xf numFmtId="0" fontId="21" fillId="27" borderId="6" applyNumberFormat="0" applyAlignment="0" applyProtection="0"/>
    <xf numFmtId="0" fontId="22" fillId="27" borderId="5" applyNumberFormat="0" applyAlignment="0" applyProtection="0"/>
    <xf numFmtId="0" fontId="23" fillId="27" borderId="5" applyNumberFormat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31" borderId="12" applyNumberFormat="0" applyFont="0" applyAlignment="0" applyProtection="0"/>
    <xf numFmtId="0" fontId="15" fillId="31" borderId="12" applyNumberFormat="0" applyFont="0" applyAlignment="0" applyProtection="0"/>
    <xf numFmtId="9" fontId="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/>
    <xf numFmtId="0" fontId="5" fillId="31" borderId="1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3" fillId="0" borderId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/>
    <xf numFmtId="0" fontId="38" fillId="0" borderId="0"/>
    <xf numFmtId="0" fontId="2" fillId="0" borderId="0"/>
    <xf numFmtId="0" fontId="7" fillId="0" borderId="0"/>
    <xf numFmtId="0" fontId="54" fillId="0" borderId="0" applyNumberFormat="0" applyFill="0" applyBorder="0" applyAlignment="0" applyProtection="0"/>
    <xf numFmtId="0" fontId="1" fillId="31" borderId="1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57">
    <xf numFmtId="0" fontId="0" fillId="0" borderId="0" xfId="0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3" fontId="8" fillId="0" borderId="0" xfId="0" applyNumberFormat="1" applyFont="1" applyFill="1" applyBorder="1" applyAlignment="1" applyProtection="1">
      <alignment horizontal="right"/>
    </xf>
    <xf numFmtId="0" fontId="10" fillId="0" borderId="0" xfId="79" applyFont="1"/>
    <xf numFmtId="0" fontId="12" fillId="0" borderId="0" xfId="81" applyFont="1" applyAlignment="1">
      <alignment horizontal="right"/>
    </xf>
    <xf numFmtId="0" fontId="12" fillId="0" borderId="0" xfId="79" applyFont="1" applyBorder="1" applyAlignment="1">
      <alignment horizontal="center" wrapText="1"/>
    </xf>
    <xf numFmtId="0" fontId="12" fillId="0" borderId="0" xfId="77" applyFont="1" applyAlignment="1">
      <alignment wrapText="1"/>
    </xf>
    <xf numFmtId="0" fontId="12" fillId="0" borderId="0" xfId="79" applyFont="1" applyAlignment="1">
      <alignment wrapText="1"/>
    </xf>
    <xf numFmtId="0" fontId="12" fillId="33" borderId="0" xfId="79" applyFont="1" applyFill="1" applyAlignment="1">
      <alignment wrapText="1"/>
    </xf>
    <xf numFmtId="0" fontId="10" fillId="33" borderId="0" xfId="79" applyFont="1" applyFill="1"/>
    <xf numFmtId="37" fontId="10" fillId="0" borderId="0" xfId="79" applyNumberFormat="1" applyFont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0" fontId="12" fillId="0" borderId="0" xfId="0" applyFont="1"/>
    <xf numFmtId="164" fontId="10" fillId="0" borderId="0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4" fontId="8" fillId="0" borderId="2" xfId="0" applyNumberFormat="1" applyFont="1" applyFill="1" applyBorder="1" applyAlignment="1" applyProtection="1">
      <alignment horizontal="right"/>
    </xf>
    <xf numFmtId="164" fontId="12" fillId="0" borderId="2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top" wrapText="1"/>
    </xf>
    <xf numFmtId="164" fontId="13" fillId="0" borderId="0" xfId="0" applyNumberFormat="1" applyFont="1"/>
    <xf numFmtId="164" fontId="9" fillId="0" borderId="0" xfId="0" applyNumberFormat="1" applyFont="1" applyFill="1" applyBorder="1" applyAlignment="1" applyProtection="1">
      <alignment horizontal="right"/>
    </xf>
    <xf numFmtId="0" fontId="12" fillId="0" borderId="2" xfId="0" applyFont="1" applyBorder="1" applyAlignment="1">
      <alignment vertical="top" wrapText="1"/>
    </xf>
    <xf numFmtId="0" fontId="12" fillId="0" borderId="0" xfId="80" applyFont="1"/>
    <xf numFmtId="0" fontId="10" fillId="0" borderId="0" xfId="80" applyFont="1"/>
    <xf numFmtId="0" fontId="12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vertical="top" wrapText="1"/>
    </xf>
    <xf numFmtId="164" fontId="10" fillId="0" borderId="3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Alignment="1" applyProtection="1">
      <alignment wrapText="1"/>
    </xf>
    <xf numFmtId="0" fontId="10" fillId="0" borderId="0" xfId="0" applyNumberFormat="1" applyFont="1" applyFill="1" applyAlignment="1" applyProtection="1">
      <alignment vertical="top" wrapText="1"/>
    </xf>
    <xf numFmtId="0" fontId="0" fillId="0" borderId="0" xfId="0" applyAlignment="1">
      <alignment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2" fillId="0" borderId="0" xfId="80" applyFont="1" applyAlignment="1">
      <alignment horizontal="right"/>
    </xf>
    <xf numFmtId="0" fontId="9" fillId="0" borderId="0" xfId="0" applyNumberFormat="1" applyFont="1" applyFill="1" applyBorder="1" applyAlignment="1" applyProtection="1">
      <alignment vertical="center" wrapText="1"/>
    </xf>
    <xf numFmtId="164" fontId="9" fillId="0" borderId="0" xfId="77" applyNumberFormat="1" applyFont="1" applyFill="1" applyBorder="1" applyAlignment="1" applyProtection="1">
      <alignment horizontal="right"/>
    </xf>
    <xf numFmtId="164" fontId="9" fillId="0" borderId="3" xfId="77" applyNumberFormat="1" applyFont="1" applyFill="1" applyBorder="1" applyAlignment="1" applyProtection="1">
      <alignment horizontal="right"/>
    </xf>
    <xf numFmtId="0" fontId="12" fillId="0" borderId="0" xfId="80" applyFont="1" applyAlignment="1">
      <alignment wrapText="1"/>
    </xf>
    <xf numFmtId="164" fontId="10" fillId="0" borderId="3" xfId="80" applyNumberFormat="1" applyFont="1" applyFill="1" applyBorder="1" applyAlignment="1" applyProtection="1">
      <alignment horizontal="right"/>
    </xf>
    <xf numFmtId="0" fontId="12" fillId="0" borderId="0" xfId="77" applyFont="1"/>
    <xf numFmtId="0" fontId="12" fillId="0" borderId="0" xfId="0" applyFont="1" applyAlignment="1">
      <alignment horizontal="center" vertical="center"/>
    </xf>
    <xf numFmtId="0" fontId="12" fillId="0" borderId="0" xfId="80" applyFont="1" applyAlignment="1">
      <alignment horizontal="center" vertical="center"/>
    </xf>
    <xf numFmtId="37" fontId="12" fillId="0" borderId="2" xfId="79" applyNumberFormat="1" applyFont="1" applyFill="1" applyBorder="1" applyAlignment="1" applyProtection="1">
      <alignment horizontal="right"/>
    </xf>
    <xf numFmtId="37" fontId="10" fillId="0" borderId="0" xfId="79" applyNumberFormat="1" applyFont="1" applyFill="1" applyAlignment="1" applyProtection="1">
      <alignment horizontal="right"/>
    </xf>
    <xf numFmtId="37" fontId="12" fillId="0" borderId="0" xfId="79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vertical="top"/>
    </xf>
    <xf numFmtId="164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0" fillId="0" borderId="0" xfId="0" applyFill="1"/>
    <xf numFmtId="3" fontId="12" fillId="0" borderId="0" xfId="80" applyNumberFormat="1" applyFont="1" applyAlignment="1"/>
    <xf numFmtId="0" fontId="12" fillId="0" borderId="0" xfId="0" applyFont="1" applyAlignment="1">
      <alignment vertical="justify" wrapText="1"/>
    </xf>
    <xf numFmtId="0" fontId="12" fillId="0" borderId="0" xfId="0" applyFont="1" applyAlignment="1">
      <alignment vertical="justify"/>
    </xf>
    <xf numFmtId="0" fontId="0" fillId="0" borderId="0" xfId="0"/>
    <xf numFmtId="3" fontId="12" fillId="0" borderId="0" xfId="80" applyNumberFormat="1" applyFont="1" applyAlignment="1">
      <alignment horizontal="center"/>
    </xf>
    <xf numFmtId="0" fontId="10" fillId="0" borderId="0" xfId="79" applyFont="1" applyAlignment="1">
      <alignment wrapText="1"/>
    </xf>
    <xf numFmtId="3" fontId="8" fillId="0" borderId="1" xfId="0" applyNumberFormat="1" applyFont="1" applyFill="1" applyBorder="1" applyAlignment="1" applyProtection="1">
      <alignment wrapText="1"/>
    </xf>
    <xf numFmtId="3" fontId="8" fillId="0" borderId="2" xfId="0" applyNumberFormat="1" applyFont="1" applyFill="1" applyBorder="1" applyAlignment="1" applyProtection="1">
      <alignment wrapText="1"/>
    </xf>
    <xf numFmtId="3" fontId="10" fillId="0" borderId="0" xfId="0" applyNumberFormat="1" applyFont="1" applyAlignment="1">
      <alignment horizontal="right"/>
    </xf>
    <xf numFmtId="0" fontId="0" fillId="0" borderId="0" xfId="0" applyAlignment="1"/>
    <xf numFmtId="164" fontId="11" fillId="0" borderId="0" xfId="0" applyNumberFormat="1" applyFont="1" applyAlignment="1"/>
    <xf numFmtId="0" fontId="10" fillId="0" borderId="0" xfId="80" applyFont="1" applyAlignment="1"/>
    <xf numFmtId="164" fontId="10" fillId="0" borderId="0" xfId="80" applyNumberFormat="1" applyFont="1" applyAlignment="1"/>
    <xf numFmtId="0" fontId="0" fillId="0" borderId="0" xfId="0" applyFill="1" applyAlignment="1"/>
    <xf numFmtId="0" fontId="13" fillId="0" borderId="0" xfId="0" applyFont="1" applyAlignment="1"/>
    <xf numFmtId="14" fontId="12" fillId="0" borderId="0" xfId="0" applyNumberFormat="1" applyFont="1" applyAlignment="1">
      <alignment horizontal="right" wrapText="1"/>
    </xf>
    <xf numFmtId="0" fontId="13" fillId="0" borderId="0" xfId="0" applyFont="1" applyBorder="1" applyAlignment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Border="1" applyAlignment="1"/>
    <xf numFmtId="164" fontId="49" fillId="0" borderId="0" xfId="0" applyNumberFormat="1" applyFont="1" applyAlignment="1">
      <alignment horizontal="right"/>
    </xf>
    <xf numFmtId="164" fontId="8" fillId="0" borderId="14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wrapText="1"/>
    </xf>
    <xf numFmtId="3" fontId="12" fillId="0" borderId="2" xfId="0" applyNumberFormat="1" applyFont="1" applyFill="1" applyBorder="1" applyAlignment="1" applyProtection="1">
      <alignment wrapText="1"/>
    </xf>
    <xf numFmtId="164" fontId="12" fillId="0" borderId="1" xfId="0" applyNumberFormat="1" applyFont="1" applyFill="1" applyBorder="1" applyAlignment="1" applyProtection="1">
      <alignment horizontal="right"/>
    </xf>
    <xf numFmtId="3" fontId="12" fillId="0" borderId="4" xfId="0" applyNumberFormat="1" applyFont="1" applyFill="1" applyBorder="1" applyAlignment="1" applyProtection="1">
      <alignment wrapText="1"/>
    </xf>
    <xf numFmtId="0" fontId="12" fillId="0" borderId="3" xfId="79" applyFont="1" applyBorder="1" applyAlignment="1">
      <alignment horizontal="center" wrapText="1"/>
    </xf>
    <xf numFmtId="3" fontId="12" fillId="0" borderId="3" xfId="0" applyNumberFormat="1" applyFont="1" applyFill="1" applyBorder="1" applyAlignment="1" applyProtection="1">
      <alignment wrapText="1"/>
    </xf>
    <xf numFmtId="164" fontId="8" fillId="0" borderId="3" xfId="0" applyNumberFormat="1" applyFont="1" applyFill="1" applyBorder="1" applyAlignment="1" applyProtection="1">
      <alignment horizontal="right"/>
    </xf>
    <xf numFmtId="37" fontId="12" fillId="0" borderId="3" xfId="79" applyNumberFormat="1" applyFont="1" applyFill="1" applyBorder="1" applyAlignment="1" applyProtection="1">
      <alignment horizontal="right"/>
    </xf>
    <xf numFmtId="164" fontId="9" fillId="0" borderId="14" xfId="0" applyNumberFormat="1" applyFont="1" applyFill="1" applyBorder="1" applyAlignment="1" applyProtection="1">
      <alignment horizontal="right"/>
    </xf>
    <xf numFmtId="0" fontId="52" fillId="0" borderId="0" xfId="80" applyFont="1" applyAlignment="1">
      <alignment horizontal="right"/>
    </xf>
    <xf numFmtId="3" fontId="53" fillId="0" borderId="0" xfId="0" applyNumberFormat="1" applyFont="1" applyAlignment="1">
      <alignment horizontal="right"/>
    </xf>
    <xf numFmtId="3" fontId="52" fillId="0" borderId="14" xfId="0" applyNumberFormat="1" applyFont="1" applyBorder="1" applyAlignment="1">
      <alignment horizontal="right"/>
    </xf>
    <xf numFmtId="3" fontId="52" fillId="0" borderId="2" xfId="0" applyNumberFormat="1" applyFont="1" applyBorder="1" applyAlignment="1">
      <alignment horizontal="right"/>
    </xf>
    <xf numFmtId="3" fontId="53" fillId="0" borderId="3" xfId="0" applyNumberFormat="1" applyFont="1" applyBorder="1" applyAlignment="1">
      <alignment horizontal="right"/>
    </xf>
    <xf numFmtId="37" fontId="52" fillId="0" borderId="0" xfId="77" applyNumberFormat="1" applyFont="1" applyFill="1" applyBorder="1" applyAlignment="1" applyProtection="1">
      <alignment horizontal="right"/>
    </xf>
    <xf numFmtId="0" fontId="53" fillId="0" borderId="0" xfId="80" applyFont="1" applyAlignment="1">
      <alignment horizontal="right"/>
    </xf>
    <xf numFmtId="0" fontId="50" fillId="0" borderId="0" xfId="80" applyFont="1" applyAlignment="1">
      <alignment horizontal="center" vertical="center"/>
    </xf>
    <xf numFmtId="164" fontId="9" fillId="0" borderId="3" xfId="0" applyNumberFormat="1" applyFont="1" applyFill="1" applyBorder="1" applyAlignment="1" applyProtection="1">
      <alignment horizontal="right"/>
    </xf>
    <xf numFmtId="37" fontId="12" fillId="0" borderId="14" xfId="79" applyNumberFormat="1" applyFont="1" applyFill="1" applyBorder="1" applyAlignment="1" applyProtection="1">
      <alignment horizontal="right"/>
    </xf>
    <xf numFmtId="164" fontId="50" fillId="0" borderId="0" xfId="0" applyNumberFormat="1" applyFont="1" applyFill="1" applyBorder="1" applyAlignment="1" applyProtection="1">
      <alignment horizontal="right"/>
    </xf>
    <xf numFmtId="0" fontId="52" fillId="0" borderId="0" xfId="0" applyFont="1" applyAlignment="1">
      <alignment horizontal="right" wrapText="1"/>
    </xf>
    <xf numFmtId="3" fontId="12" fillId="0" borderId="0" xfId="80" applyNumberFormat="1" applyFont="1" applyAlignment="1">
      <alignment horizontal="center"/>
    </xf>
    <xf numFmtId="0" fontId="10" fillId="0" borderId="0" xfId="79" applyFont="1" applyAlignment="1">
      <alignment wrapText="1"/>
    </xf>
    <xf numFmtId="0" fontId="12" fillId="0" borderId="0" xfId="80" applyFont="1" applyAlignment="1">
      <alignment horizontal="left"/>
    </xf>
    <xf numFmtId="0" fontId="13" fillId="0" borderId="0" xfId="0" applyFont="1" applyAlignment="1">
      <alignment horizontal="left"/>
    </xf>
    <xf numFmtId="164" fontId="12" fillId="0" borderId="14" xfId="0" applyNumberFormat="1" applyFont="1" applyFill="1" applyBorder="1" applyAlignment="1" applyProtection="1">
      <alignment horizontal="right"/>
    </xf>
    <xf numFmtId="0" fontId="12" fillId="0" borderId="0" xfId="80" applyFont="1" applyBorder="1" applyAlignment="1">
      <alignment wrapText="1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79" applyFont="1" applyAlignment="1">
      <alignment wrapText="1"/>
    </xf>
    <xf numFmtId="0" fontId="51" fillId="0" borderId="0" xfId="0" applyFont="1" applyFill="1" applyAlignment="1"/>
    <xf numFmtId="3" fontId="10" fillId="0" borderId="15" xfId="0" applyNumberFormat="1" applyFont="1" applyBorder="1" applyAlignment="1">
      <alignment horizontal="right"/>
    </xf>
    <xf numFmtId="164" fontId="53" fillId="0" borderId="0" xfId="77" applyNumberFormat="1" applyFont="1" applyFill="1" applyBorder="1" applyAlignment="1" applyProtection="1">
      <alignment horizontal="right"/>
    </xf>
    <xf numFmtId="164" fontId="53" fillId="0" borderId="3" xfId="77" applyNumberFormat="1" applyFont="1" applyFill="1" applyBorder="1" applyAlignment="1" applyProtection="1">
      <alignment horizontal="right"/>
    </xf>
    <xf numFmtId="164" fontId="52" fillId="0" borderId="0" xfId="80" applyNumberFormat="1" applyFont="1" applyAlignment="1">
      <alignment horizontal="right" wrapText="1"/>
    </xf>
    <xf numFmtId="164" fontId="53" fillId="0" borderId="3" xfId="80" applyNumberFormat="1" applyFont="1" applyFill="1" applyBorder="1" applyAlignment="1" applyProtection="1">
      <alignment horizontal="right"/>
    </xf>
    <xf numFmtId="164" fontId="53" fillId="0" borderId="0" xfId="80" applyNumberFormat="1" applyFont="1" applyFill="1" applyAlignment="1" applyProtection="1">
      <alignment horizontal="right"/>
    </xf>
    <xf numFmtId="164" fontId="52" fillId="0" borderId="3" xfId="77" applyNumberFormat="1" applyFont="1" applyFill="1" applyBorder="1" applyAlignment="1" applyProtection="1">
      <alignment horizontal="right"/>
    </xf>
    <xf numFmtId="3" fontId="52" fillId="0" borderId="4" xfId="0" applyNumberFormat="1" applyFont="1" applyBorder="1" applyAlignment="1">
      <alignment horizontal="right"/>
    </xf>
    <xf numFmtId="0" fontId="52" fillId="0" borderId="0" xfId="80" applyFont="1" applyAlignment="1">
      <alignment horizontal="center" vertical="center"/>
    </xf>
    <xf numFmtId="0" fontId="53" fillId="0" borderId="0" xfId="8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79" applyFont="1" applyAlignment="1">
      <alignment wrapText="1"/>
    </xf>
    <xf numFmtId="0" fontId="10" fillId="0" borderId="0" xfId="80" applyFont="1" applyAlignment="1">
      <alignment wrapText="1"/>
    </xf>
    <xf numFmtId="37" fontId="10" fillId="0" borderId="0" xfId="79" applyNumberFormat="1" applyFont="1" applyFill="1" applyBorder="1" applyAlignment="1" applyProtection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80" applyFont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7" fontId="12" fillId="0" borderId="3" xfId="79" applyNumberFormat="1" applyFont="1" applyBorder="1" applyAlignment="1">
      <alignment horizontal="right" wrapText="1"/>
    </xf>
    <xf numFmtId="164" fontId="52" fillId="0" borderId="1" xfId="77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center" wrapText="1"/>
    </xf>
    <xf numFmtId="37" fontId="10" fillId="0" borderId="3" xfId="79" applyNumberFormat="1" applyFont="1" applyFill="1" applyBorder="1" applyAlignment="1" applyProtection="1">
      <alignment horizontal="right"/>
    </xf>
    <xf numFmtId="3" fontId="10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2" fillId="0" borderId="0" xfId="80" applyNumberFormat="1" applyFont="1" applyAlignment="1">
      <alignment horizontal="center"/>
    </xf>
    <xf numFmtId="0" fontId="12" fillId="0" borderId="0" xfId="80" applyFont="1" applyAlignment="1">
      <alignment horizontal="center" vertical="justify" wrapText="1"/>
    </xf>
    <xf numFmtId="0" fontId="12" fillId="0" borderId="0" xfId="80" applyFont="1" applyAlignment="1">
      <alignment horizontal="center" vertical="justify"/>
    </xf>
    <xf numFmtId="0" fontId="10" fillId="0" borderId="0" xfId="80" applyFont="1" applyAlignment="1">
      <alignment wrapText="1"/>
    </xf>
    <xf numFmtId="3" fontId="12" fillId="0" borderId="0" xfId="80" applyNumberFormat="1" applyFont="1" applyAlignment="1">
      <alignment horizontal="left"/>
    </xf>
    <xf numFmtId="0" fontId="12" fillId="0" borderId="0" xfId="79" applyFont="1" applyAlignment="1">
      <alignment horizontal="center" vertical="justify" wrapText="1"/>
    </xf>
    <xf numFmtId="0" fontId="12" fillId="0" borderId="0" xfId="79" applyFont="1" applyAlignment="1">
      <alignment horizontal="center" vertical="justify"/>
    </xf>
    <xf numFmtId="0" fontId="10" fillId="0" borderId="0" xfId="79" applyFont="1" applyAlignment="1">
      <alignment wrapText="1"/>
    </xf>
    <xf numFmtId="0" fontId="12" fillId="0" borderId="0" xfId="79" applyFont="1" applyBorder="1" applyAlignment="1">
      <alignment horizontal="center" wrapText="1"/>
    </xf>
    <xf numFmtId="0" fontId="12" fillId="0" borderId="3" xfId="79" applyFont="1" applyBorder="1" applyAlignment="1">
      <alignment horizontal="center" wrapText="1"/>
    </xf>
  </cellXfs>
  <cellStyles count="186">
    <cellStyle name="20% - Акцент1" xfId="1" builtinId="30" customBuiltin="1"/>
    <cellStyle name="20% - Акцент1 2" xfId="2"/>
    <cellStyle name="20% — акцент1 2" xfId="150"/>
    <cellStyle name="20% - Акцент1 2 2" xfId="132"/>
    <cellStyle name="20% - Акцент1 3" xfId="104"/>
    <cellStyle name="20% — акцент1 3" xfId="157"/>
    <cellStyle name="20% - Акцент1 4" xfId="119"/>
    <cellStyle name="20% — акцент1 4" xfId="174"/>
    <cellStyle name="20% - Акцент2" xfId="3" builtinId="34" customBuiltin="1"/>
    <cellStyle name="20% - Акцент2 2" xfId="4"/>
    <cellStyle name="20% — акцент2 2" xfId="154"/>
    <cellStyle name="20% - Акцент2 2 2" xfId="134"/>
    <cellStyle name="20% - Акцент2 3" xfId="106"/>
    <cellStyle name="20% — акцент2 3" xfId="168"/>
    <cellStyle name="20% - Акцент2 4" xfId="121"/>
    <cellStyle name="20% — акцент2 4" xfId="160"/>
    <cellStyle name="20% - Акцент3" xfId="5" builtinId="38" customBuiltin="1"/>
    <cellStyle name="20% - Акцент3 2" xfId="6"/>
    <cellStyle name="20% — акцент3 2" xfId="158"/>
    <cellStyle name="20% - Акцент3 2 2" xfId="136"/>
    <cellStyle name="20% - Акцент3 3" xfId="108"/>
    <cellStyle name="20% — акцент3 3" xfId="156"/>
    <cellStyle name="20% - Акцент3 4" xfId="123"/>
    <cellStyle name="20% — акцент3 4" xfId="173"/>
    <cellStyle name="20% - Акцент4" xfId="7" builtinId="42" customBuiltin="1"/>
    <cellStyle name="20% - Акцент4 2" xfId="8"/>
    <cellStyle name="20% — акцент4 2" xfId="161"/>
    <cellStyle name="20% - Акцент4 2 2" xfId="138"/>
    <cellStyle name="20% - Акцент4 3" xfId="110"/>
    <cellStyle name="20% — акцент4 3" xfId="171"/>
    <cellStyle name="20% - Акцент4 4" xfId="125"/>
    <cellStyle name="20% — акцент4 4" xfId="180"/>
    <cellStyle name="20% - Акцент5" xfId="9" builtinId="46" customBuiltin="1"/>
    <cellStyle name="20% - Акцент5 2" xfId="10"/>
    <cellStyle name="20% — акцент5 2" xfId="163"/>
    <cellStyle name="20% - Акцент5 2 2" xfId="140"/>
    <cellStyle name="20% - Акцент5 3" xfId="112"/>
    <cellStyle name="20% — акцент5 3" xfId="175"/>
    <cellStyle name="20% - Акцент5 4" xfId="127"/>
    <cellStyle name="20% — акцент5 4" xfId="182"/>
    <cellStyle name="20% - Акцент6" xfId="11" builtinId="50" customBuiltin="1"/>
    <cellStyle name="20% - Акцент6 2" xfId="12"/>
    <cellStyle name="20% — акцент6 2" xfId="166"/>
    <cellStyle name="20% - Акцент6 2 2" xfId="142"/>
    <cellStyle name="20% - Акцент6 3" xfId="114"/>
    <cellStyle name="20% — акцент6 3" xfId="177"/>
    <cellStyle name="20% - Акцент6 4" xfId="129"/>
    <cellStyle name="20% — акцент6 4" xfId="184"/>
    <cellStyle name="40% - Акцент1" xfId="13" builtinId="31" customBuiltin="1"/>
    <cellStyle name="40% - Акцент1 2" xfId="14"/>
    <cellStyle name="40% — акцент1 2" xfId="151"/>
    <cellStyle name="40% - Акцент1 2 2" xfId="133"/>
    <cellStyle name="40% - Акцент1 3" xfId="105"/>
    <cellStyle name="40% — акцент1 3" xfId="153"/>
    <cellStyle name="40% - Акцент1 4" xfId="120"/>
    <cellStyle name="40% — акцент1 4" xfId="170"/>
    <cellStyle name="40% - Акцент2" xfId="15" builtinId="35" customBuiltin="1"/>
    <cellStyle name="40% - Акцент2 2" xfId="16"/>
    <cellStyle name="40% — акцент2 2" xfId="155"/>
    <cellStyle name="40% - Акцент2 2 2" xfId="135"/>
    <cellStyle name="40% - Акцент2 3" xfId="107"/>
    <cellStyle name="40% — акцент2 3" xfId="165"/>
    <cellStyle name="40% - Акцент2 4" xfId="122"/>
    <cellStyle name="40% — акцент2 4" xfId="179"/>
    <cellStyle name="40% - Акцент3" xfId="17" builtinId="39" customBuiltin="1"/>
    <cellStyle name="40% - Акцент3 2" xfId="18"/>
    <cellStyle name="40% — акцент3 2" xfId="159"/>
    <cellStyle name="40% - Акцент3 2 2" xfId="137"/>
    <cellStyle name="40% - Акцент3 3" xfId="109"/>
    <cellStyle name="40% — акцент3 3" xfId="152"/>
    <cellStyle name="40% - Акцент3 4" xfId="124"/>
    <cellStyle name="40% — акцент3 4" xfId="169"/>
    <cellStyle name="40% - Акцент4" xfId="19" builtinId="43" customBuiltin="1"/>
    <cellStyle name="40% - Акцент4 2" xfId="20"/>
    <cellStyle name="40% — акцент4 2" xfId="162"/>
    <cellStyle name="40% - Акцент4 2 2" xfId="139"/>
    <cellStyle name="40% - Акцент4 3" xfId="111"/>
    <cellStyle name="40% — акцент4 3" xfId="172"/>
    <cellStyle name="40% - Акцент4 4" xfId="126"/>
    <cellStyle name="40% — акцент4 4" xfId="181"/>
    <cellStyle name="40% - Акцент5" xfId="21" builtinId="47" customBuiltin="1"/>
    <cellStyle name="40% - Акцент5 2" xfId="22"/>
    <cellStyle name="40% — акцент5 2" xfId="164"/>
    <cellStyle name="40% - Акцент5 2 2" xfId="141"/>
    <cellStyle name="40% - Акцент5 3" xfId="113"/>
    <cellStyle name="40% — акцент5 3" xfId="176"/>
    <cellStyle name="40% - Акцент5 4" xfId="128"/>
    <cellStyle name="40% — акцент5 4" xfId="183"/>
    <cellStyle name="40% - Акцент6" xfId="23" builtinId="51" customBuiltin="1"/>
    <cellStyle name="40% - Акцент6 2" xfId="24"/>
    <cellStyle name="40% — акцент6 2" xfId="167"/>
    <cellStyle name="40% - Акцент6 2 2" xfId="143"/>
    <cellStyle name="40% - Акцент6 3" xfId="115"/>
    <cellStyle name="40% — акцент6 3" xfId="178"/>
    <cellStyle name="40% - Акцент6 4" xfId="130"/>
    <cellStyle name="40% — акцент6 4" xfId="185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Comma_05 E.001 Loan summary 30_Sep_05" xfId="37"/>
    <cellStyle name="I0Normal" xfId="38"/>
    <cellStyle name="I1Normal" xfId="39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азвание 3" xfId="148"/>
    <cellStyle name="Нейтральный" xfId="72" builtinId="28" customBuiltin="1"/>
    <cellStyle name="Нейтральный 2" xfId="73"/>
    <cellStyle name="Обычный" xfId="0" builtinId="0" customBuiltin="1"/>
    <cellStyle name="Обычный 10" xfId="74"/>
    <cellStyle name="Обычный 10 12 2" xfId="102"/>
    <cellStyle name="Обычный 10 62" xfId="146"/>
    <cellStyle name="Обычный 111" xfId="147"/>
    <cellStyle name="Обычный 19" xfId="116"/>
    <cellStyle name="Обычный 2 10 10" xfId="75"/>
    <cellStyle name="Обычный 2 14 11" xfId="117"/>
    <cellStyle name="Обычный 2 32" xfId="76"/>
    <cellStyle name="Обычный 2 5" xfId="77"/>
    <cellStyle name="Обычный 24" xfId="78"/>
    <cellStyle name="Обычный 3 3" xfId="79"/>
    <cellStyle name="Обычный 4 2" xfId="80"/>
    <cellStyle name="Обычный 4 3" xfId="81"/>
    <cellStyle name="Обычный 69" xfId="82"/>
    <cellStyle name="Обычный 71" xfId="83"/>
    <cellStyle name="Обычный 71 13" xfId="144"/>
    <cellStyle name="Обычный 8" xfId="84"/>
    <cellStyle name="Обычный 90" xfId="85"/>
    <cellStyle name="Обычный 92" xfId="86"/>
    <cellStyle name="Обычный 92 4" xfId="145"/>
    <cellStyle name="Плохой" xfId="87" builtinId="27" customBuiltin="1"/>
    <cellStyle name="Плохой 2" xfId="88"/>
    <cellStyle name="Пояснение" xfId="89" builtinId="53" customBuiltin="1"/>
    <cellStyle name="Пояснение 2" xfId="90"/>
    <cellStyle name="Примечание" xfId="91" builtinId="10" customBuiltin="1"/>
    <cellStyle name="Примечание 2" xfId="92"/>
    <cellStyle name="Примечание 2 2" xfId="131"/>
    <cellStyle name="Примечание 3" xfId="103"/>
    <cellStyle name="Примечание 4" xfId="118"/>
    <cellStyle name="Примечание 5" xfId="149"/>
    <cellStyle name="Процентный 2 10" xfId="93"/>
    <cellStyle name="Связанная ячейка" xfId="94" builtinId="24" customBuiltin="1"/>
    <cellStyle name="Связанная ячейка 2" xfId="95"/>
    <cellStyle name="Текст предупреждения" xfId="96" builtinId="11" customBuiltin="1"/>
    <cellStyle name="Текст предупреждения 2" xfId="97"/>
    <cellStyle name="Финансовый 12" xfId="98"/>
    <cellStyle name="Финансовый 2" xfId="99"/>
    <cellStyle name="Хороший" xfId="100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2" zoomScale="85" zoomScaleNormal="85" workbookViewId="0">
      <selection activeCell="M26" sqref="M26"/>
    </sheetView>
  </sheetViews>
  <sheetFormatPr defaultRowHeight="15" x14ac:dyDescent="0.2"/>
  <cols>
    <col min="1" max="1" width="56.28515625" style="15" customWidth="1"/>
    <col min="2" max="2" width="9" style="129" customWidth="1"/>
    <col min="3" max="3" width="17.85546875" style="38" customWidth="1"/>
    <col min="4" max="4" width="18.85546875" style="76" customWidth="1"/>
    <col min="5" max="5" width="10.28515625" style="14" bestFit="1" customWidth="1"/>
    <col min="6" max="6" width="12.140625" style="15" bestFit="1" customWidth="1"/>
    <col min="7" max="16384" width="9.140625" style="15"/>
  </cols>
  <sheetData>
    <row r="1" spans="1:5" ht="15.75" x14ac:dyDescent="0.2">
      <c r="A1" s="145" t="s">
        <v>72</v>
      </c>
      <c r="B1" s="145"/>
      <c r="C1" s="145"/>
      <c r="D1" s="145"/>
    </row>
    <row r="2" spans="1:5" ht="15.75" customHeight="1" x14ac:dyDescent="0.2">
      <c r="A2" s="146" t="s">
        <v>107</v>
      </c>
      <c r="B2" s="146"/>
      <c r="C2" s="146"/>
      <c r="D2" s="146"/>
    </row>
    <row r="4" spans="1:5" ht="15.75" x14ac:dyDescent="0.25">
      <c r="A4" s="1"/>
      <c r="B4" s="126"/>
      <c r="D4" s="17" t="s">
        <v>55</v>
      </c>
    </row>
    <row r="5" spans="1:5" ht="33" customHeight="1" x14ac:dyDescent="0.25">
      <c r="B5" s="132" t="s">
        <v>52</v>
      </c>
      <c r="C5" s="75" t="s">
        <v>106</v>
      </c>
      <c r="D5" s="75" t="s">
        <v>105</v>
      </c>
    </row>
    <row r="6" spans="1:5" ht="15.75" x14ac:dyDescent="0.25">
      <c r="A6" s="2" t="s">
        <v>0</v>
      </c>
      <c r="B6" s="127"/>
    </row>
    <row r="7" spans="1:5" ht="15.75" x14ac:dyDescent="0.25">
      <c r="A7" s="3" t="s">
        <v>1</v>
      </c>
      <c r="B7" s="128">
        <v>10</v>
      </c>
      <c r="C7" s="68">
        <v>247581595</v>
      </c>
      <c r="D7" s="68">
        <v>220182124</v>
      </c>
    </row>
    <row r="8" spans="1:5" ht="31.5" x14ac:dyDescent="0.25">
      <c r="A8" s="3" t="s">
        <v>2</v>
      </c>
      <c r="B8" s="128"/>
      <c r="C8" s="68">
        <v>68714138</v>
      </c>
      <c r="D8" s="68">
        <v>67964988</v>
      </c>
    </row>
    <row r="9" spans="1:5" ht="15.75" x14ac:dyDescent="0.25">
      <c r="A9" s="3" t="s">
        <v>54</v>
      </c>
      <c r="B9" s="128"/>
      <c r="C9" s="68">
        <v>82491249</v>
      </c>
      <c r="D9" s="68">
        <v>83963817</v>
      </c>
      <c r="E9" s="15"/>
    </row>
    <row r="10" spans="1:5" ht="15.75" x14ac:dyDescent="0.25">
      <c r="A10" s="3" t="s">
        <v>3</v>
      </c>
      <c r="B10" s="128">
        <v>11</v>
      </c>
      <c r="C10" s="68">
        <v>1333881178</v>
      </c>
      <c r="D10" s="68">
        <v>1368225630</v>
      </c>
      <c r="E10" s="15"/>
    </row>
    <row r="11" spans="1:5" ht="15.75" x14ac:dyDescent="0.25">
      <c r="A11" s="3" t="s">
        <v>119</v>
      </c>
      <c r="B11" s="128">
        <v>12</v>
      </c>
      <c r="C11" s="68">
        <v>39608158</v>
      </c>
      <c r="D11" s="68">
        <v>31215491</v>
      </c>
      <c r="E11" s="15"/>
    </row>
    <row r="12" spans="1:5" ht="31.5" x14ac:dyDescent="0.25">
      <c r="A12" s="3" t="s">
        <v>4</v>
      </c>
      <c r="B12" s="128"/>
      <c r="C12" s="77">
        <v>176877139</v>
      </c>
      <c r="D12" s="77">
        <v>174394444</v>
      </c>
      <c r="E12" s="15"/>
    </row>
    <row r="13" spans="1:5" ht="15.75" x14ac:dyDescent="0.25">
      <c r="A13" s="3" t="s">
        <v>5</v>
      </c>
      <c r="B13" s="128"/>
      <c r="C13" s="68">
        <v>4751503</v>
      </c>
      <c r="D13" s="68">
        <v>4671181</v>
      </c>
      <c r="E13" s="15"/>
    </row>
    <row r="14" spans="1:5" ht="15.75" x14ac:dyDescent="0.25">
      <c r="A14" s="3" t="s">
        <v>73</v>
      </c>
      <c r="B14" s="128">
        <v>13</v>
      </c>
      <c r="C14" s="68">
        <v>17085471</v>
      </c>
      <c r="D14" s="68">
        <v>26497654</v>
      </c>
      <c r="E14" s="15"/>
    </row>
    <row r="15" spans="1:5" ht="31.5" x14ac:dyDescent="0.25">
      <c r="A15" s="3" t="s">
        <v>74</v>
      </c>
      <c r="B15" s="128"/>
      <c r="C15" s="68">
        <v>2809106</v>
      </c>
      <c r="D15" s="68">
        <v>2888184</v>
      </c>
      <c r="E15" s="15"/>
    </row>
    <row r="16" spans="1:5" ht="15" customHeight="1" x14ac:dyDescent="0.25">
      <c r="A16" s="3" t="s">
        <v>6</v>
      </c>
      <c r="B16" s="128"/>
      <c r="C16" s="68">
        <v>291693</v>
      </c>
      <c r="D16" s="68">
        <v>314788</v>
      </c>
      <c r="E16" s="15"/>
    </row>
    <row r="17" spans="1:5" ht="15.75" x14ac:dyDescent="0.25">
      <c r="A17" s="3" t="s">
        <v>8</v>
      </c>
      <c r="B17" s="128"/>
      <c r="C17" s="68">
        <v>84218008</v>
      </c>
      <c r="D17" s="68">
        <v>83641651</v>
      </c>
      <c r="E17" s="15"/>
    </row>
    <row r="18" spans="1:5" ht="15.75" x14ac:dyDescent="0.25">
      <c r="A18" s="3" t="s">
        <v>7</v>
      </c>
      <c r="B18" s="128"/>
      <c r="C18" s="77">
        <v>4862325</v>
      </c>
      <c r="D18" s="77">
        <v>5235061</v>
      </c>
      <c r="E18" s="15"/>
    </row>
    <row r="19" spans="1:5" ht="15.75" x14ac:dyDescent="0.25">
      <c r="A19" s="3" t="s">
        <v>9</v>
      </c>
      <c r="B19" s="128"/>
      <c r="C19" s="77">
        <v>63253655</v>
      </c>
      <c r="D19" s="77">
        <v>58926982</v>
      </c>
      <c r="E19" s="15"/>
    </row>
    <row r="20" spans="1:5" ht="15.75" x14ac:dyDescent="0.25">
      <c r="C20" s="39"/>
      <c r="D20" s="78"/>
      <c r="E20" s="15"/>
    </row>
    <row r="21" spans="1:5" ht="16.5" thickBot="1" x14ac:dyDescent="0.3">
      <c r="A21" s="18" t="s">
        <v>10</v>
      </c>
      <c r="B21" s="130"/>
      <c r="C21" s="81">
        <f>SUM(C7:C20)</f>
        <v>2126425218</v>
      </c>
      <c r="D21" s="66">
        <f>SUM(D7:D20)</f>
        <v>2128121995</v>
      </c>
      <c r="E21" s="15"/>
    </row>
    <row r="22" spans="1:5" ht="16.5" thickTop="1" x14ac:dyDescent="0.25">
      <c r="C22" s="79"/>
      <c r="D22" s="78"/>
      <c r="E22" s="15"/>
    </row>
    <row r="23" spans="1:5" ht="15.75" x14ac:dyDescent="0.25">
      <c r="A23" s="19" t="s">
        <v>29</v>
      </c>
      <c r="B23" s="47"/>
      <c r="C23" s="79"/>
      <c r="D23" s="78"/>
      <c r="E23" s="15"/>
    </row>
    <row r="24" spans="1:5" ht="15.75" x14ac:dyDescent="0.25">
      <c r="A24" s="3" t="s">
        <v>11</v>
      </c>
      <c r="B24" s="128"/>
      <c r="C24" s="68">
        <v>36674739</v>
      </c>
      <c r="D24" s="68">
        <v>41829571</v>
      </c>
      <c r="E24" s="15"/>
    </row>
    <row r="25" spans="1:5" ht="35.25" customHeight="1" x14ac:dyDescent="0.25">
      <c r="A25" s="3" t="s">
        <v>120</v>
      </c>
      <c r="B25" s="128"/>
      <c r="C25" s="68">
        <v>37045924</v>
      </c>
      <c r="D25" s="68">
        <v>36745970</v>
      </c>
      <c r="E25" s="15"/>
    </row>
    <row r="26" spans="1:5" ht="31.5" x14ac:dyDescent="0.25">
      <c r="A26" s="3" t="s">
        <v>88</v>
      </c>
      <c r="B26" s="128">
        <v>14</v>
      </c>
      <c r="C26" s="68">
        <v>903198808</v>
      </c>
      <c r="D26" s="68">
        <v>917247848</v>
      </c>
      <c r="E26" s="15"/>
    </row>
    <row r="27" spans="1:5" ht="15.75" x14ac:dyDescent="0.25">
      <c r="A27" s="3" t="s">
        <v>30</v>
      </c>
      <c r="B27" s="128">
        <v>15</v>
      </c>
      <c r="C27" s="68">
        <v>46902953</v>
      </c>
      <c r="D27" s="68">
        <v>44298936</v>
      </c>
      <c r="E27" s="15"/>
    </row>
    <row r="28" spans="1:5" ht="15.75" x14ac:dyDescent="0.25">
      <c r="A28" s="3" t="s">
        <v>121</v>
      </c>
      <c r="B28" s="128"/>
      <c r="C28" s="68">
        <v>581370276</v>
      </c>
      <c r="D28" s="68">
        <v>573550797</v>
      </c>
      <c r="E28" s="15"/>
    </row>
    <row r="29" spans="1:5" ht="15.75" x14ac:dyDescent="0.25">
      <c r="A29" s="3" t="s">
        <v>12</v>
      </c>
      <c r="B29" s="128">
        <v>16</v>
      </c>
      <c r="C29" s="68">
        <v>82949836</v>
      </c>
      <c r="D29" s="68">
        <v>77548341</v>
      </c>
      <c r="E29" s="15"/>
    </row>
    <row r="30" spans="1:5" ht="15.75" x14ac:dyDescent="0.25">
      <c r="A30" s="3" t="s">
        <v>13</v>
      </c>
      <c r="B30" s="128"/>
      <c r="C30" s="68">
        <v>50361038</v>
      </c>
      <c r="D30" s="68">
        <v>52868186</v>
      </c>
      <c r="E30" s="15"/>
    </row>
    <row r="31" spans="1:5" ht="15.75" x14ac:dyDescent="0.25">
      <c r="A31" s="3" t="s">
        <v>63</v>
      </c>
      <c r="B31" s="128"/>
      <c r="C31" s="68">
        <v>19309237</v>
      </c>
      <c r="D31" s="68">
        <v>19298463</v>
      </c>
      <c r="E31" s="15"/>
    </row>
    <row r="32" spans="1:5" ht="15.75" x14ac:dyDescent="0.25">
      <c r="A32" s="3" t="s">
        <v>9</v>
      </c>
      <c r="B32" s="128"/>
      <c r="C32" s="68">
        <v>6184787</v>
      </c>
      <c r="D32" s="68">
        <v>8634027</v>
      </c>
    </row>
    <row r="33" spans="1:6" ht="15.75" x14ac:dyDescent="0.25">
      <c r="C33" s="39"/>
      <c r="D33" s="78"/>
    </row>
    <row r="34" spans="1:6" ht="15.75" x14ac:dyDescent="0.25">
      <c r="A34" s="21" t="s">
        <v>31</v>
      </c>
      <c r="B34" s="131"/>
      <c r="C34" s="82">
        <f>SUM(C24:C33)</f>
        <v>1763997598</v>
      </c>
      <c r="D34" s="67">
        <f>SUM(D24:D33)</f>
        <v>1772022139</v>
      </c>
    </row>
    <row r="35" spans="1:6" ht="15.75" x14ac:dyDescent="0.25">
      <c r="C35" s="79"/>
      <c r="D35" s="78"/>
    </row>
    <row r="36" spans="1:6" ht="15.75" x14ac:dyDescent="0.25">
      <c r="A36" s="24" t="s">
        <v>32</v>
      </c>
      <c r="B36" s="132"/>
      <c r="C36" s="79"/>
      <c r="D36" s="78"/>
    </row>
    <row r="37" spans="1:6" ht="15.75" x14ac:dyDescent="0.25">
      <c r="A37" s="3" t="s">
        <v>14</v>
      </c>
      <c r="B37" s="128">
        <v>17</v>
      </c>
      <c r="C37" s="68">
        <v>353667511</v>
      </c>
      <c r="D37" s="68">
        <v>353667511</v>
      </c>
    </row>
    <row r="38" spans="1:6" ht="15.75" x14ac:dyDescent="0.25">
      <c r="A38" s="3" t="s">
        <v>15</v>
      </c>
      <c r="B38" s="128"/>
      <c r="C38" s="68">
        <v>17712311</v>
      </c>
      <c r="D38" s="68">
        <v>17712311</v>
      </c>
    </row>
    <row r="39" spans="1:6" ht="15.75" x14ac:dyDescent="0.25">
      <c r="A39" s="3" t="s">
        <v>26</v>
      </c>
      <c r="B39" s="128"/>
      <c r="C39" s="68">
        <v>3670542</v>
      </c>
      <c r="D39" s="68">
        <v>3403546</v>
      </c>
    </row>
    <row r="40" spans="1:6" ht="63" x14ac:dyDescent="0.25">
      <c r="A40" s="3" t="s">
        <v>64</v>
      </c>
      <c r="B40" s="128"/>
      <c r="C40" s="68">
        <v>4128610</v>
      </c>
      <c r="D40" s="68">
        <v>4522580</v>
      </c>
    </row>
    <row r="41" spans="1:6" ht="31.5" x14ac:dyDescent="0.25">
      <c r="A41" s="41" t="s">
        <v>27</v>
      </c>
      <c r="B41" s="128"/>
      <c r="C41" s="20">
        <v>-13387724</v>
      </c>
      <c r="D41" s="20">
        <v>-12491441</v>
      </c>
      <c r="F41" s="25"/>
    </row>
    <row r="42" spans="1:6" ht="15.75" x14ac:dyDescent="0.25">
      <c r="A42" s="41" t="s">
        <v>65</v>
      </c>
      <c r="B42" s="128"/>
      <c r="C42" s="68">
        <v>28423220</v>
      </c>
      <c r="D42" s="68">
        <v>28423220</v>
      </c>
      <c r="F42" s="25"/>
    </row>
    <row r="43" spans="1:6" ht="15.75" customHeight="1" x14ac:dyDescent="0.25">
      <c r="A43" s="3" t="s">
        <v>33</v>
      </c>
      <c r="B43" s="128"/>
      <c r="C43" s="20">
        <v>-31786850</v>
      </c>
      <c r="D43" s="20">
        <v>-39137871</v>
      </c>
    </row>
    <row r="44" spans="1:6" ht="15.75" x14ac:dyDescent="0.25">
      <c r="C44" s="39"/>
      <c r="D44" s="78"/>
    </row>
    <row r="45" spans="1:6" ht="15.75" x14ac:dyDescent="0.25">
      <c r="A45" s="27" t="s">
        <v>34</v>
      </c>
      <c r="B45" s="133"/>
      <c r="C45" s="82">
        <f>SUM(C37:C44)</f>
        <v>362427620</v>
      </c>
      <c r="D45" s="67">
        <f>SUM(D37:D44)</f>
        <v>356099856</v>
      </c>
    </row>
    <row r="46" spans="1:6" ht="15.75" x14ac:dyDescent="0.25">
      <c r="C46" s="39"/>
      <c r="D46" s="78"/>
    </row>
    <row r="47" spans="1:6" ht="18" customHeight="1" thickBot="1" x14ac:dyDescent="0.3">
      <c r="A47" s="18" t="s">
        <v>17</v>
      </c>
      <c r="B47" s="130"/>
      <c r="C47" s="81">
        <f>SUM(C34,C45)</f>
        <v>2126425218</v>
      </c>
      <c r="D47" s="66">
        <f>SUM(D34,D45)</f>
        <v>2128121995</v>
      </c>
    </row>
    <row r="48" spans="1:6" ht="16.5" thickTop="1" x14ac:dyDescent="0.25">
      <c r="A48" s="2"/>
      <c r="B48" s="134"/>
      <c r="C48" s="4"/>
      <c r="D48" s="4"/>
    </row>
    <row r="50" spans="1:5" ht="15.75" x14ac:dyDescent="0.25">
      <c r="A50" s="28" t="s">
        <v>89</v>
      </c>
      <c r="B50" s="48"/>
      <c r="C50" s="147" t="s">
        <v>90</v>
      </c>
      <c r="D50" s="147"/>
      <c r="E50" s="15"/>
    </row>
    <row r="51" spans="1:5" ht="15.75" x14ac:dyDescent="0.25">
      <c r="A51" s="29"/>
      <c r="B51" s="135"/>
      <c r="C51" s="40"/>
      <c r="D51" s="74"/>
      <c r="E51" s="15"/>
    </row>
    <row r="52" spans="1:5" ht="15.75" x14ac:dyDescent="0.25">
      <c r="A52" s="28" t="s">
        <v>98</v>
      </c>
      <c r="B52" s="48"/>
      <c r="C52" s="147" t="s">
        <v>99</v>
      </c>
      <c r="D52" s="147"/>
      <c r="E52" s="15"/>
    </row>
  </sheetData>
  <mergeCells count="4">
    <mergeCell ref="A1:D1"/>
    <mergeCell ref="A2:D2"/>
    <mergeCell ref="C50:D50"/>
    <mergeCell ref="C52:D52"/>
  </mergeCells>
  <pageMargins left="0.94488188976377963" right="0.15748031496062992" top="0.78740157480314965" bottom="0.15748031496062992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70" zoomScaleNormal="70" workbookViewId="0">
      <selection activeCell="D32" sqref="D32"/>
    </sheetView>
  </sheetViews>
  <sheetFormatPr defaultRowHeight="12.75" x14ac:dyDescent="0.2"/>
  <cols>
    <col min="1" max="1" width="52" customWidth="1"/>
    <col min="2" max="2" width="9.140625" style="137" customWidth="1"/>
    <col min="3" max="3" width="22.42578125" style="69" customWidth="1"/>
    <col min="4" max="4" width="23.140625" style="69" customWidth="1"/>
    <col min="5" max="5" width="16.7109375" customWidth="1"/>
    <col min="6" max="6" width="16.7109375" style="13" customWidth="1"/>
  </cols>
  <sheetData>
    <row r="1" spans="1:6" ht="15.75" customHeight="1" x14ac:dyDescent="0.2">
      <c r="A1" s="145" t="s">
        <v>76</v>
      </c>
      <c r="B1" s="145"/>
      <c r="C1" s="145"/>
      <c r="D1" s="145"/>
      <c r="E1" s="61"/>
      <c r="F1" s="61"/>
    </row>
    <row r="2" spans="1:6" ht="31.5" customHeight="1" x14ac:dyDescent="0.2">
      <c r="A2" s="146" t="s">
        <v>108</v>
      </c>
      <c r="B2" s="146"/>
      <c r="C2" s="146"/>
      <c r="D2" s="146"/>
      <c r="E2" s="62"/>
      <c r="F2" s="62"/>
    </row>
    <row r="3" spans="1:6" ht="15.75" x14ac:dyDescent="0.25">
      <c r="A3" s="16"/>
      <c r="B3" s="47"/>
      <c r="C3" s="30"/>
      <c r="D3" s="30"/>
      <c r="E3" s="16"/>
      <c r="F3" s="16"/>
    </row>
    <row r="4" spans="1:6" ht="15.75" x14ac:dyDescent="0.25">
      <c r="A4" s="30"/>
      <c r="B4" s="47"/>
      <c r="C4" s="52"/>
      <c r="D4" s="52" t="s">
        <v>55</v>
      </c>
      <c r="E4" s="52"/>
      <c r="F4" s="52"/>
    </row>
    <row r="5" spans="1:6" ht="31.5" x14ac:dyDescent="0.25">
      <c r="A5" s="30"/>
      <c r="B5" s="142" t="s">
        <v>52</v>
      </c>
      <c r="C5" s="52" t="s">
        <v>110</v>
      </c>
      <c r="D5" s="52" t="s">
        <v>109</v>
      </c>
      <c r="E5" s="53"/>
      <c r="F5" s="53"/>
    </row>
    <row r="6" spans="1:6" ht="15.75" x14ac:dyDescent="0.25">
      <c r="A6" s="31" t="s">
        <v>18</v>
      </c>
      <c r="B6" s="128">
        <v>4</v>
      </c>
      <c r="C6" s="68">
        <v>32243304</v>
      </c>
      <c r="D6" s="68">
        <v>18648807</v>
      </c>
      <c r="E6" s="26"/>
      <c r="F6" s="20"/>
    </row>
    <row r="7" spans="1:6" ht="15.75" x14ac:dyDescent="0.25">
      <c r="A7" s="31" t="s">
        <v>19</v>
      </c>
      <c r="B7" s="128">
        <v>4</v>
      </c>
      <c r="C7" s="98">
        <v>-22175673</v>
      </c>
      <c r="D7" s="32">
        <v>-11811394</v>
      </c>
      <c r="E7" s="26"/>
      <c r="F7" s="20"/>
    </row>
    <row r="8" spans="1:6" ht="16.5" thickBot="1" x14ac:dyDescent="0.3">
      <c r="A8" s="2" t="s">
        <v>20</v>
      </c>
      <c r="B8" s="127"/>
      <c r="C8" s="81">
        <f>SUM(C6:C7)</f>
        <v>10067631</v>
      </c>
      <c r="D8" s="81">
        <f>SUM(D6:D7)</f>
        <v>6837413</v>
      </c>
      <c r="E8" s="54"/>
      <c r="F8" s="54"/>
    </row>
    <row r="9" spans="1:6" ht="16.5" thickTop="1" x14ac:dyDescent="0.25">
      <c r="A9" s="31" t="s">
        <v>21</v>
      </c>
      <c r="B9" s="128"/>
      <c r="C9" s="68">
        <v>138680</v>
      </c>
      <c r="D9" s="68">
        <v>150831</v>
      </c>
      <c r="E9" s="26"/>
      <c r="F9" s="20"/>
    </row>
    <row r="10" spans="1:6" ht="15.75" x14ac:dyDescent="0.25">
      <c r="A10" s="31" t="s">
        <v>22</v>
      </c>
      <c r="B10" s="128"/>
      <c r="C10" s="98">
        <v>-32946</v>
      </c>
      <c r="D10" s="32">
        <v>-33474</v>
      </c>
      <c r="E10" s="26"/>
      <c r="F10" s="20"/>
    </row>
    <row r="11" spans="1:6" ht="16.5" thickBot="1" x14ac:dyDescent="0.3">
      <c r="A11" s="2" t="s">
        <v>102</v>
      </c>
      <c r="B11" s="127"/>
      <c r="C11" s="83">
        <f>SUM(C9:C10)</f>
        <v>105734</v>
      </c>
      <c r="D11" s="81">
        <f>SUM(D9:D10)</f>
        <v>117357</v>
      </c>
      <c r="E11" s="54"/>
      <c r="F11" s="54"/>
    </row>
    <row r="12" spans="1:6" ht="32.25" thickTop="1" x14ac:dyDescent="0.25">
      <c r="A12" s="3" t="s">
        <v>115</v>
      </c>
      <c r="B12" s="128">
        <v>5</v>
      </c>
      <c r="C12" s="20">
        <v>-2581052</v>
      </c>
      <c r="D12" s="68">
        <v>1184686</v>
      </c>
      <c r="E12" s="26"/>
      <c r="F12" s="20"/>
    </row>
    <row r="13" spans="1:6" ht="31.5" x14ac:dyDescent="0.25">
      <c r="A13" s="31" t="s">
        <v>116</v>
      </c>
      <c r="B13" s="128"/>
      <c r="C13" s="68" t="s">
        <v>57</v>
      </c>
      <c r="D13" s="20">
        <v>352475</v>
      </c>
      <c r="E13" s="26"/>
      <c r="F13" s="20"/>
    </row>
    <row r="14" spans="1:6" ht="31.5" x14ac:dyDescent="0.25">
      <c r="A14" s="31" t="s">
        <v>97</v>
      </c>
      <c r="B14" s="128">
        <v>6</v>
      </c>
      <c r="C14" s="68">
        <v>6758827</v>
      </c>
      <c r="D14" s="20">
        <v>-989739</v>
      </c>
      <c r="E14" s="26"/>
      <c r="F14" s="20"/>
    </row>
    <row r="15" spans="1:6" s="63" customFormat="1" ht="15.75" x14ac:dyDescent="0.25">
      <c r="A15" s="31" t="s">
        <v>91</v>
      </c>
      <c r="B15" s="128"/>
      <c r="C15" s="68">
        <v>114</v>
      </c>
      <c r="D15" s="68">
        <v>3</v>
      </c>
      <c r="E15" s="26"/>
      <c r="F15" s="20"/>
    </row>
    <row r="16" spans="1:6" ht="15.75" x14ac:dyDescent="0.25">
      <c r="A16" s="31" t="s">
        <v>60</v>
      </c>
      <c r="B16" s="128">
        <v>7</v>
      </c>
      <c r="C16" s="68">
        <v>381623</v>
      </c>
      <c r="D16" s="68">
        <v>4986920</v>
      </c>
      <c r="E16" s="26"/>
      <c r="F16" s="20"/>
    </row>
    <row r="17" spans="1:6" ht="16.5" thickBot="1" x14ac:dyDescent="0.3">
      <c r="A17" s="2" t="s">
        <v>79</v>
      </c>
      <c r="B17" s="127"/>
      <c r="C17" s="81">
        <f>SUM(C12:C16,C11,C8)</f>
        <v>14732877</v>
      </c>
      <c r="D17" s="81">
        <f>SUM(D12:D16,D11,D8)</f>
        <v>12489115</v>
      </c>
      <c r="E17" s="100"/>
      <c r="F17" s="54"/>
    </row>
    <row r="18" spans="1:6" ht="16.5" thickTop="1" x14ac:dyDescent="0.25">
      <c r="A18" s="33" t="s">
        <v>59</v>
      </c>
      <c r="B18" s="136">
        <v>8</v>
      </c>
      <c r="C18" s="20">
        <v>-5647236</v>
      </c>
      <c r="D18" s="20">
        <v>-780986</v>
      </c>
      <c r="E18" s="26"/>
      <c r="F18" s="20"/>
    </row>
    <row r="19" spans="1:6" ht="15.75" x14ac:dyDescent="0.25">
      <c r="A19" s="34" t="s">
        <v>23</v>
      </c>
      <c r="B19" s="136"/>
      <c r="C19" s="20">
        <v>-1372722</v>
      </c>
      <c r="D19" s="20">
        <v>-1123197</v>
      </c>
      <c r="E19" s="26"/>
      <c r="F19" s="20"/>
    </row>
    <row r="20" spans="1:6" ht="16.5" thickBot="1" x14ac:dyDescent="0.3">
      <c r="A20" s="2" t="s">
        <v>94</v>
      </c>
      <c r="B20" s="127"/>
      <c r="C20" s="84">
        <f>SUM(C18:C19,C17)</f>
        <v>7712919</v>
      </c>
      <c r="D20" s="84">
        <f>SUM(D18:D19,D17)</f>
        <v>10584932</v>
      </c>
      <c r="E20" s="54"/>
      <c r="F20" s="54"/>
    </row>
    <row r="21" spans="1:6" ht="16.5" thickTop="1" x14ac:dyDescent="0.25">
      <c r="A21" s="3" t="s">
        <v>95</v>
      </c>
      <c r="B21" s="128">
        <v>9</v>
      </c>
      <c r="C21" s="20">
        <v>-276946</v>
      </c>
      <c r="D21" s="26">
        <v>-1006372</v>
      </c>
      <c r="E21" s="26"/>
      <c r="F21" s="20"/>
    </row>
    <row r="22" spans="1:6" ht="16.5" thickBot="1" x14ac:dyDescent="0.3">
      <c r="A22" s="2" t="s">
        <v>96</v>
      </c>
      <c r="B22" s="127"/>
      <c r="C22" s="84">
        <f>SUM(C21,C20)</f>
        <v>7435973</v>
      </c>
      <c r="D22" s="84">
        <f>SUM(D21,D20)</f>
        <v>9578560</v>
      </c>
      <c r="E22" s="54"/>
      <c r="F22" s="54"/>
    </row>
    <row r="23" spans="1:6" ht="13.5" thickTop="1" x14ac:dyDescent="0.2">
      <c r="A23" s="35"/>
      <c r="C23" s="70"/>
      <c r="D23" s="70"/>
      <c r="E23" s="55"/>
      <c r="F23" s="56"/>
    </row>
    <row r="24" spans="1:6" ht="15.75" x14ac:dyDescent="0.2">
      <c r="A24" s="36" t="s">
        <v>24</v>
      </c>
      <c r="B24" s="127"/>
      <c r="C24" s="70"/>
      <c r="D24" s="70"/>
      <c r="E24" s="36"/>
      <c r="F24" s="56"/>
    </row>
    <row r="25" spans="1:6" ht="31.5" x14ac:dyDescent="0.25">
      <c r="A25" s="37" t="s">
        <v>35</v>
      </c>
      <c r="B25" s="138"/>
      <c r="C25" s="20">
        <v>-896283</v>
      </c>
      <c r="D25" s="20">
        <v>-7173511</v>
      </c>
      <c r="E25" s="26"/>
      <c r="F25" s="20"/>
    </row>
    <row r="26" spans="1:6" ht="47.25" x14ac:dyDescent="0.25">
      <c r="A26" s="37" t="s">
        <v>36</v>
      </c>
      <c r="B26" s="138"/>
      <c r="C26" s="20" t="s">
        <v>57</v>
      </c>
      <c r="D26" s="20">
        <v>-352475</v>
      </c>
      <c r="E26" s="26"/>
      <c r="F26" s="20"/>
    </row>
    <row r="27" spans="1:6" s="63" customFormat="1" ht="63" x14ac:dyDescent="0.25">
      <c r="A27" s="37" t="s">
        <v>69</v>
      </c>
      <c r="B27" s="138"/>
      <c r="C27" s="20">
        <v>-393970</v>
      </c>
      <c r="D27" s="20">
        <v>-393423</v>
      </c>
      <c r="E27" s="26"/>
      <c r="F27" s="20"/>
    </row>
    <row r="28" spans="1:6" ht="31.5" x14ac:dyDescent="0.25">
      <c r="A28" s="37" t="s">
        <v>118</v>
      </c>
      <c r="B28" s="138"/>
      <c r="C28" s="68">
        <v>266996</v>
      </c>
      <c r="D28" s="20">
        <v>537624</v>
      </c>
      <c r="E28" s="26"/>
      <c r="F28" s="20"/>
    </row>
    <row r="29" spans="1:6" ht="15.75" x14ac:dyDescent="0.25">
      <c r="A29" s="2" t="s">
        <v>117</v>
      </c>
      <c r="B29" s="127"/>
      <c r="C29" s="23">
        <f>SUM(C25:C28)</f>
        <v>-1023257</v>
      </c>
      <c r="D29" s="23">
        <f>SUM(D25:D28)</f>
        <v>-7381785</v>
      </c>
      <c r="E29" s="54"/>
      <c r="F29" s="54"/>
    </row>
    <row r="30" spans="1:6" ht="16.5" thickBot="1" x14ac:dyDescent="0.3">
      <c r="A30" s="2" t="s">
        <v>101</v>
      </c>
      <c r="B30" s="127"/>
      <c r="C30" s="84">
        <f>SUM(C29,C22)</f>
        <v>6412716</v>
      </c>
      <c r="D30" s="84">
        <f>SUM(D29,D22)</f>
        <v>2196775</v>
      </c>
      <c r="E30" s="54"/>
      <c r="F30" s="54"/>
    </row>
    <row r="31" spans="1:6" ht="32.25" thickTop="1" x14ac:dyDescent="0.25">
      <c r="A31" s="37" t="s">
        <v>75</v>
      </c>
      <c r="B31" s="128">
        <v>17</v>
      </c>
      <c r="C31" s="111">
        <v>3532</v>
      </c>
      <c r="D31" s="111">
        <v>4551</v>
      </c>
      <c r="E31" s="57"/>
      <c r="F31" s="58"/>
    </row>
    <row r="32" spans="1:6" x14ac:dyDescent="0.2">
      <c r="A32" s="59"/>
      <c r="B32" s="139"/>
      <c r="C32" s="110"/>
      <c r="D32" s="73"/>
      <c r="E32" s="57"/>
      <c r="F32" s="58"/>
    </row>
    <row r="33" spans="1:6" x14ac:dyDescent="0.2">
      <c r="A33" s="59"/>
      <c r="B33" s="139"/>
      <c r="C33" s="73"/>
      <c r="D33" s="73"/>
      <c r="E33" s="57"/>
      <c r="F33" s="58"/>
    </row>
    <row r="35" spans="1:6" ht="15.75" x14ac:dyDescent="0.25">
      <c r="A35" s="28" t="s">
        <v>89</v>
      </c>
      <c r="B35" s="48"/>
      <c r="C35" s="147" t="s">
        <v>90</v>
      </c>
      <c r="D35" s="147"/>
      <c r="E35" s="147"/>
      <c r="F35" s="147"/>
    </row>
    <row r="36" spans="1:6" ht="15.75" x14ac:dyDescent="0.25">
      <c r="A36" s="29"/>
      <c r="B36" s="135"/>
      <c r="C36" s="40"/>
      <c r="D36" s="74"/>
      <c r="E36" s="29"/>
      <c r="F36" s="28"/>
    </row>
    <row r="37" spans="1:6" ht="15.75" x14ac:dyDescent="0.25">
      <c r="A37" s="28" t="s">
        <v>98</v>
      </c>
      <c r="B37" s="48"/>
      <c r="C37" s="147" t="s">
        <v>99</v>
      </c>
      <c r="D37" s="147"/>
      <c r="E37" s="147"/>
      <c r="F37" s="147"/>
    </row>
    <row r="38" spans="1:6" ht="15" x14ac:dyDescent="0.2">
      <c r="A38" s="15"/>
      <c r="B38" s="129"/>
      <c r="C38" s="38"/>
      <c r="D38" s="76"/>
    </row>
  </sheetData>
  <mergeCells count="6">
    <mergeCell ref="E35:F35"/>
    <mergeCell ref="E37:F37"/>
    <mergeCell ref="C35:D35"/>
    <mergeCell ref="C37:D37"/>
    <mergeCell ref="A1:D1"/>
    <mergeCell ref="A2:D2"/>
  </mergeCells>
  <pageMargins left="0.98425196850393704" right="0.15748031496062992" top="0.74803149606299213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0" zoomScale="85" zoomScaleNormal="85" workbookViewId="0">
      <selection activeCell="B44" sqref="B44"/>
    </sheetView>
  </sheetViews>
  <sheetFormatPr defaultRowHeight="12.75" x14ac:dyDescent="0.2"/>
  <cols>
    <col min="1" max="1" width="72.5703125" style="63" customWidth="1"/>
    <col min="2" max="2" width="18.85546875" style="63" customWidth="1"/>
    <col min="3" max="3" width="18.7109375" style="63" customWidth="1"/>
    <col min="4" max="16384" width="9.140625" style="63"/>
  </cols>
  <sheetData>
    <row r="1" spans="1:5" ht="18" customHeight="1" x14ac:dyDescent="0.25">
      <c r="A1" s="148" t="s">
        <v>103</v>
      </c>
      <c r="B1" s="148"/>
      <c r="C1" s="148"/>
      <c r="D1" s="29"/>
      <c r="E1" s="29"/>
    </row>
    <row r="2" spans="1:5" ht="32.25" customHeight="1" x14ac:dyDescent="0.25">
      <c r="A2" s="149" t="s">
        <v>108</v>
      </c>
      <c r="B2" s="149"/>
      <c r="C2" s="149"/>
      <c r="D2" s="29"/>
      <c r="E2" s="29"/>
    </row>
    <row r="3" spans="1:5" ht="12.75" customHeight="1" x14ac:dyDescent="0.25">
      <c r="A3" s="29"/>
      <c r="B3" s="96"/>
      <c r="C3" s="71"/>
      <c r="D3" s="29"/>
      <c r="E3" s="29"/>
    </row>
    <row r="4" spans="1:5" ht="12.75" customHeight="1" x14ac:dyDescent="0.25">
      <c r="A4" s="29"/>
      <c r="B4" s="90"/>
      <c r="C4" s="40" t="s">
        <v>55</v>
      </c>
      <c r="D4" s="29"/>
      <c r="E4" s="29"/>
    </row>
    <row r="5" spans="1:5" ht="31.5" x14ac:dyDescent="0.25">
      <c r="A5" s="29"/>
      <c r="B5" s="101" t="s">
        <v>110</v>
      </c>
      <c r="C5" s="52" t="s">
        <v>109</v>
      </c>
      <c r="D5" s="29"/>
      <c r="E5" s="29"/>
    </row>
    <row r="6" spans="1:5" ht="31.5" x14ac:dyDescent="0.25">
      <c r="A6" s="44" t="s">
        <v>37</v>
      </c>
      <c r="B6" s="96"/>
      <c r="C6" s="71"/>
      <c r="D6" s="29"/>
      <c r="E6" s="29"/>
    </row>
    <row r="7" spans="1:5" ht="15.75" x14ac:dyDescent="0.25">
      <c r="A7" s="29" t="s">
        <v>81</v>
      </c>
      <c r="B7" s="91">
        <v>39843635</v>
      </c>
      <c r="C7" s="91">
        <v>22199463</v>
      </c>
      <c r="D7" s="29"/>
      <c r="E7" s="29"/>
    </row>
    <row r="8" spans="1:5" ht="15.75" x14ac:dyDescent="0.25">
      <c r="A8" s="29" t="s">
        <v>82</v>
      </c>
      <c r="B8" s="112">
        <v>-18787915</v>
      </c>
      <c r="C8" s="42">
        <v>-9377947</v>
      </c>
      <c r="D8" s="29"/>
      <c r="E8" s="29"/>
    </row>
    <row r="9" spans="1:5" ht="15.75" x14ac:dyDescent="0.25">
      <c r="A9" s="123" t="s">
        <v>83</v>
      </c>
      <c r="B9" s="91">
        <v>282818</v>
      </c>
      <c r="C9" s="91">
        <v>229864</v>
      </c>
      <c r="D9" s="29"/>
      <c r="E9" s="29"/>
    </row>
    <row r="10" spans="1:5" ht="15.75" x14ac:dyDescent="0.25">
      <c r="A10" s="123" t="s">
        <v>84</v>
      </c>
      <c r="B10" s="112">
        <v>-52011</v>
      </c>
      <c r="C10" s="42">
        <v>-120361</v>
      </c>
      <c r="D10" s="29"/>
      <c r="E10" s="29"/>
    </row>
    <row r="11" spans="1:5" ht="15.75" x14ac:dyDescent="0.25">
      <c r="A11" s="123" t="s">
        <v>93</v>
      </c>
      <c r="B11" s="112">
        <v>-327644</v>
      </c>
      <c r="C11" s="91">
        <v>47988</v>
      </c>
      <c r="D11" s="29"/>
      <c r="E11" s="29"/>
    </row>
    <row r="12" spans="1:5" ht="33.75" customHeight="1" x14ac:dyDescent="0.25">
      <c r="A12" s="123" t="s">
        <v>122</v>
      </c>
      <c r="B12" s="112">
        <v>-114967</v>
      </c>
      <c r="C12" s="42">
        <v>25014</v>
      </c>
      <c r="D12" s="29"/>
      <c r="E12" s="29"/>
    </row>
    <row r="13" spans="1:5" ht="15.75" x14ac:dyDescent="0.25">
      <c r="A13" s="123" t="s">
        <v>85</v>
      </c>
      <c r="B13" s="42">
        <v>100764</v>
      </c>
      <c r="C13" s="91">
        <v>26877</v>
      </c>
      <c r="D13" s="29"/>
      <c r="E13" s="29"/>
    </row>
    <row r="14" spans="1:5" ht="15.75" x14ac:dyDescent="0.25">
      <c r="A14" s="123" t="s">
        <v>86</v>
      </c>
      <c r="B14" s="113">
        <v>-1308332</v>
      </c>
      <c r="C14" s="43">
        <v>-1162043</v>
      </c>
      <c r="D14" s="29"/>
      <c r="E14" s="29"/>
    </row>
    <row r="15" spans="1:5" ht="15.75" x14ac:dyDescent="0.25">
      <c r="A15" s="29"/>
      <c r="B15" s="92">
        <f>SUM(B7:B14)</f>
        <v>19636348</v>
      </c>
      <c r="C15" s="92">
        <f>SUM(C7:C14)</f>
        <v>11868855</v>
      </c>
      <c r="D15" s="29"/>
      <c r="E15" s="29"/>
    </row>
    <row r="16" spans="1:5" ht="15.75" x14ac:dyDescent="0.25">
      <c r="A16" s="44" t="s">
        <v>38</v>
      </c>
      <c r="B16" s="114"/>
      <c r="C16" s="107"/>
      <c r="D16" s="150"/>
      <c r="E16" s="150"/>
    </row>
    <row r="17" spans="1:5" ht="15.75" x14ac:dyDescent="0.25">
      <c r="A17" s="123" t="s">
        <v>2</v>
      </c>
      <c r="B17" s="112">
        <v>137073</v>
      </c>
      <c r="C17" s="91">
        <v>1239401</v>
      </c>
      <c r="D17" s="123"/>
    </row>
    <row r="18" spans="1:5" s="29" customFormat="1" ht="15.75" x14ac:dyDescent="0.25">
      <c r="A18" s="123" t="s">
        <v>54</v>
      </c>
      <c r="B18" s="112">
        <v>-6625000</v>
      </c>
      <c r="C18" s="42">
        <v>-50000000</v>
      </c>
      <c r="D18" s="123"/>
      <c r="E18" s="63"/>
    </row>
    <row r="19" spans="1:5" s="29" customFormat="1" ht="15.75" x14ac:dyDescent="0.25">
      <c r="A19" s="123" t="s">
        <v>39</v>
      </c>
      <c r="B19" s="112">
        <v>34533627</v>
      </c>
      <c r="C19" s="42">
        <v>110391</v>
      </c>
      <c r="D19" s="123"/>
      <c r="E19" s="63"/>
    </row>
    <row r="20" spans="1:5" s="29" customFormat="1" ht="15.75" x14ac:dyDescent="0.25">
      <c r="A20" s="123" t="s">
        <v>123</v>
      </c>
      <c r="B20" s="91">
        <v>633373</v>
      </c>
      <c r="C20" s="91">
        <v>566763</v>
      </c>
      <c r="D20" s="123"/>
      <c r="E20" s="63"/>
    </row>
    <row r="21" spans="1:5" s="29" customFormat="1" ht="15.75" x14ac:dyDescent="0.25">
      <c r="A21" s="123" t="s">
        <v>73</v>
      </c>
      <c r="B21" s="112">
        <v>-20786</v>
      </c>
      <c r="C21" s="42">
        <v>-2085879</v>
      </c>
      <c r="D21" s="123"/>
      <c r="E21" s="63"/>
    </row>
    <row r="22" spans="1:5" s="29" customFormat="1" ht="15.75" x14ac:dyDescent="0.25">
      <c r="A22" s="123" t="s">
        <v>8</v>
      </c>
      <c r="B22" s="112">
        <v>-102548</v>
      </c>
      <c r="C22" s="42">
        <v>49354</v>
      </c>
      <c r="D22" s="123"/>
      <c r="E22" s="63"/>
    </row>
    <row r="23" spans="1:5" s="29" customFormat="1" ht="15.75" x14ac:dyDescent="0.25">
      <c r="A23" s="44" t="s">
        <v>40</v>
      </c>
      <c r="B23" s="112"/>
      <c r="C23" s="91"/>
      <c r="D23" s="123"/>
      <c r="E23" s="63"/>
    </row>
    <row r="24" spans="1:5" s="29" customFormat="1" ht="15.75" x14ac:dyDescent="0.25">
      <c r="A24" s="123" t="s">
        <v>41</v>
      </c>
      <c r="B24" s="112">
        <v>-23808352</v>
      </c>
      <c r="C24" s="42">
        <v>-8507797</v>
      </c>
      <c r="D24" s="123"/>
      <c r="E24" s="63"/>
    </row>
    <row r="25" spans="1:5" s="29" customFormat="1" ht="15.75" x14ac:dyDescent="0.25">
      <c r="A25" s="123" t="s">
        <v>11</v>
      </c>
      <c r="B25" s="112">
        <v>-5695444</v>
      </c>
      <c r="C25" s="42">
        <v>-2438003</v>
      </c>
      <c r="D25" s="123"/>
      <c r="E25" s="63"/>
    </row>
    <row r="26" spans="1:5" s="29" customFormat="1" ht="15.75" x14ac:dyDescent="0.25">
      <c r="A26" s="123" t="s">
        <v>13</v>
      </c>
      <c r="B26" s="113">
        <v>-1809057</v>
      </c>
      <c r="C26" s="42">
        <v>1020598</v>
      </c>
      <c r="D26" s="123"/>
      <c r="E26" s="63"/>
    </row>
    <row r="27" spans="1:5" s="29" customFormat="1" ht="31.5" x14ac:dyDescent="0.25">
      <c r="A27" s="8" t="s">
        <v>124</v>
      </c>
      <c r="B27" s="106">
        <f>SUM(B15:B26)</f>
        <v>16879234</v>
      </c>
      <c r="C27" s="106">
        <f>SUM(C15:C26)</f>
        <v>-48176317</v>
      </c>
      <c r="D27" s="123"/>
      <c r="E27" s="63"/>
    </row>
    <row r="28" spans="1:5" s="29" customFormat="1" ht="15.75" x14ac:dyDescent="0.25">
      <c r="A28" s="123" t="s">
        <v>42</v>
      </c>
      <c r="B28" s="115">
        <v>-25455</v>
      </c>
      <c r="C28" s="45">
        <v>-21057</v>
      </c>
      <c r="D28" s="123"/>
      <c r="E28" s="63"/>
    </row>
    <row r="29" spans="1:5" s="29" customFormat="1" ht="15.75" x14ac:dyDescent="0.25">
      <c r="A29" s="44" t="s">
        <v>43</v>
      </c>
      <c r="B29" s="23">
        <f>SUM(B27:B28)</f>
        <v>16853779</v>
      </c>
      <c r="C29" s="23">
        <f>SUM(C27:C28)</f>
        <v>-48197374</v>
      </c>
      <c r="D29" s="123"/>
      <c r="E29" s="63"/>
    </row>
    <row r="30" spans="1:5" s="29" customFormat="1" ht="15.75" x14ac:dyDescent="0.25">
      <c r="A30" s="44"/>
      <c r="B30" s="116"/>
      <c r="C30" s="71"/>
      <c r="E30" s="63"/>
    </row>
    <row r="31" spans="1:5" s="29" customFormat="1" ht="31.5" x14ac:dyDescent="0.25">
      <c r="A31" s="44" t="s">
        <v>44</v>
      </c>
      <c r="B31" s="116"/>
      <c r="C31" s="71"/>
      <c r="E31" s="63"/>
    </row>
    <row r="32" spans="1:5" s="29" customFormat="1" ht="15.75" x14ac:dyDescent="0.25">
      <c r="A32" s="123" t="s">
        <v>58</v>
      </c>
      <c r="B32" s="112">
        <v>-7924</v>
      </c>
      <c r="C32" s="42">
        <v>-1482</v>
      </c>
      <c r="E32" s="63"/>
    </row>
    <row r="33" spans="1:5" s="29" customFormat="1" ht="31.5" x14ac:dyDescent="0.25">
      <c r="A33" s="123" t="s">
        <v>125</v>
      </c>
      <c r="B33" s="112">
        <v>0</v>
      </c>
      <c r="C33" s="91">
        <v>21227048</v>
      </c>
      <c r="E33" s="63"/>
    </row>
    <row r="34" spans="1:5" s="29" customFormat="1" ht="15.75" x14ac:dyDescent="0.25">
      <c r="A34" s="46" t="s">
        <v>45</v>
      </c>
      <c r="B34" s="23">
        <f>SUM(B32:B33)</f>
        <v>-7924</v>
      </c>
      <c r="C34" s="93">
        <f>SUM(C32:C33)</f>
        <v>21225566</v>
      </c>
      <c r="E34" s="63"/>
    </row>
    <row r="35" spans="1:5" s="29" customFormat="1" ht="15.75" x14ac:dyDescent="0.25">
      <c r="A35" s="123"/>
      <c r="B35" s="116"/>
      <c r="C35" s="71"/>
      <c r="E35" s="63"/>
    </row>
    <row r="36" spans="1:5" s="29" customFormat="1" ht="31.5" x14ac:dyDescent="0.25">
      <c r="A36" s="44" t="s">
        <v>46</v>
      </c>
      <c r="B36" s="116"/>
      <c r="C36" s="71"/>
      <c r="E36" s="63"/>
    </row>
    <row r="37" spans="1:5" s="29" customFormat="1" ht="15.75" x14ac:dyDescent="0.25">
      <c r="A37" s="123" t="s">
        <v>12</v>
      </c>
      <c r="B37" s="42">
        <v>15000000</v>
      </c>
      <c r="C37" s="42">
        <v>120000000</v>
      </c>
      <c r="E37" s="63"/>
    </row>
    <row r="38" spans="1:5" s="29" customFormat="1" ht="15.75" x14ac:dyDescent="0.25">
      <c r="A38" s="123" t="s">
        <v>47</v>
      </c>
      <c r="B38" s="113">
        <v>-5541427</v>
      </c>
      <c r="C38" s="43">
        <v>-96</v>
      </c>
      <c r="E38" s="63"/>
    </row>
    <row r="39" spans="1:5" s="29" customFormat="1" ht="15.75" x14ac:dyDescent="0.25">
      <c r="A39" s="44" t="s">
        <v>48</v>
      </c>
      <c r="B39" s="117">
        <f>SUM(B37:B38)</f>
        <v>9458573</v>
      </c>
      <c r="C39" s="117">
        <f>SUM(C37:C38)</f>
        <v>119999904</v>
      </c>
      <c r="E39" s="63"/>
    </row>
    <row r="40" spans="1:5" s="29" customFormat="1" ht="15.75" x14ac:dyDescent="0.25">
      <c r="A40" s="44"/>
      <c r="B40" s="116"/>
      <c r="C40" s="71"/>
      <c r="E40" s="63"/>
    </row>
    <row r="41" spans="1:5" s="29" customFormat="1" ht="15.75" x14ac:dyDescent="0.25">
      <c r="A41" s="44" t="s">
        <v>126</v>
      </c>
      <c r="B41" s="54">
        <f>B29+B34+B39</f>
        <v>26304428</v>
      </c>
      <c r="C41" s="54">
        <f>C29+C34+C39</f>
        <v>93028096</v>
      </c>
      <c r="E41" s="63"/>
    </row>
    <row r="42" spans="1:5" s="29" customFormat="1" ht="31.5" x14ac:dyDescent="0.25">
      <c r="A42" s="123" t="s">
        <v>49</v>
      </c>
      <c r="B42" s="91">
        <v>1095043</v>
      </c>
      <c r="C42" s="91">
        <v>1133935</v>
      </c>
      <c r="E42" s="63"/>
    </row>
    <row r="43" spans="1:5" s="29" customFormat="1" ht="15.75" x14ac:dyDescent="0.25">
      <c r="A43" s="123" t="s">
        <v>50</v>
      </c>
      <c r="B43" s="94">
        <v>220182124</v>
      </c>
      <c r="C43" s="94">
        <v>164590612</v>
      </c>
      <c r="E43" s="63"/>
    </row>
    <row r="44" spans="1:5" s="29" customFormat="1" ht="16.5" thickBot="1" x14ac:dyDescent="0.3">
      <c r="A44" s="44" t="s">
        <v>51</v>
      </c>
      <c r="B44" s="118">
        <f>SUM(B41:B43)</f>
        <v>247581595</v>
      </c>
      <c r="C44" s="125">
        <f>SUM(C41:C43)</f>
        <v>258752643</v>
      </c>
      <c r="E44" s="63"/>
    </row>
    <row r="45" spans="1:5" s="29" customFormat="1" ht="16.5" thickTop="1" x14ac:dyDescent="0.25">
      <c r="A45" s="44"/>
      <c r="B45" s="95"/>
      <c r="C45" s="71"/>
      <c r="E45" s="63"/>
    </row>
    <row r="46" spans="1:5" s="29" customFormat="1" ht="15.75" x14ac:dyDescent="0.25">
      <c r="A46" s="44"/>
      <c r="B46" s="95"/>
      <c r="C46" s="72"/>
      <c r="E46" s="63"/>
    </row>
    <row r="47" spans="1:5" s="29" customFormat="1" ht="15.75" x14ac:dyDescent="0.25">
      <c r="A47" s="28" t="s">
        <v>89</v>
      </c>
      <c r="B47" s="119"/>
      <c r="C47" s="60" t="s">
        <v>90</v>
      </c>
      <c r="D47" s="60"/>
      <c r="E47" s="63"/>
    </row>
    <row r="48" spans="1:5" s="29" customFormat="1" ht="15.75" x14ac:dyDescent="0.25">
      <c r="B48" s="120"/>
      <c r="C48" s="104"/>
      <c r="D48" s="105"/>
      <c r="E48" s="63"/>
    </row>
    <row r="49" spans="1:5" s="29" customFormat="1" ht="15.75" x14ac:dyDescent="0.25">
      <c r="A49" s="28" t="s">
        <v>98</v>
      </c>
      <c r="B49" s="97"/>
      <c r="C49" s="151" t="s">
        <v>99</v>
      </c>
      <c r="D49" s="151"/>
      <c r="E49" s="63"/>
    </row>
    <row r="50" spans="1:5" s="29" customFormat="1" ht="15.75" x14ac:dyDescent="0.25">
      <c r="A50" s="15"/>
      <c r="B50" s="121"/>
      <c r="C50" s="38"/>
      <c r="D50" s="76"/>
      <c r="E50" s="63"/>
    </row>
    <row r="51" spans="1:5" s="29" customFormat="1" ht="15.75" x14ac:dyDescent="0.25">
      <c r="B51" s="96"/>
      <c r="C51" s="71"/>
      <c r="E51" s="63"/>
    </row>
    <row r="52" spans="1:5" s="29" customFormat="1" ht="15.75" hidden="1" x14ac:dyDescent="0.25">
      <c r="B52" s="96"/>
      <c r="C52" s="71"/>
      <c r="E52" s="63"/>
    </row>
    <row r="53" spans="1:5" s="29" customFormat="1" ht="15.75" x14ac:dyDescent="0.25">
      <c r="B53" s="96"/>
      <c r="C53" s="71"/>
      <c r="E53" s="63"/>
    </row>
  </sheetData>
  <mergeCells count="4">
    <mergeCell ref="A1:C1"/>
    <mergeCell ref="A2:C2"/>
    <mergeCell ref="D16:E16"/>
    <mergeCell ref="C49:D49"/>
  </mergeCells>
  <pageMargins left="0.98425196850393704" right="0.31496062992125984" top="0.74803149606299213" bottom="0.15748031496062992" header="0.15748031496062992" footer="0.15748031496062992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3" zoomScale="70" zoomScaleNormal="70" workbookViewId="0">
      <selection activeCell="F36" sqref="F36"/>
    </sheetView>
  </sheetViews>
  <sheetFormatPr defaultRowHeight="15.75" x14ac:dyDescent="0.25"/>
  <cols>
    <col min="1" max="1" width="68.85546875" style="5" customWidth="1"/>
    <col min="2" max="8" width="22" style="5" customWidth="1"/>
    <col min="9" max="9" width="22.85546875" style="5" customWidth="1"/>
    <col min="10" max="16384" width="9.140625" style="5"/>
  </cols>
  <sheetData>
    <row r="1" spans="1:9" ht="17.25" customHeight="1" x14ac:dyDescent="0.25">
      <c r="A1" s="152" t="s">
        <v>77</v>
      </c>
      <c r="B1" s="152"/>
      <c r="C1" s="152"/>
      <c r="D1" s="152"/>
      <c r="E1" s="152"/>
      <c r="F1" s="152"/>
      <c r="G1" s="152"/>
      <c r="H1" s="152"/>
      <c r="I1" s="152"/>
    </row>
    <row r="2" spans="1:9" ht="17.25" customHeight="1" x14ac:dyDescent="0.25">
      <c r="A2" s="153" t="s">
        <v>108</v>
      </c>
      <c r="B2" s="153"/>
      <c r="C2" s="153"/>
      <c r="D2" s="153"/>
      <c r="E2" s="153"/>
      <c r="F2" s="153"/>
      <c r="G2" s="153"/>
      <c r="H2" s="153"/>
      <c r="I2" s="153"/>
    </row>
    <row r="3" spans="1:9" x14ac:dyDescent="0.25">
      <c r="I3" s="6" t="s">
        <v>25</v>
      </c>
    </row>
    <row r="4" spans="1:9" ht="38.25" customHeight="1" x14ac:dyDescent="0.25">
      <c r="A4" s="154"/>
      <c r="B4" s="155" t="s">
        <v>14</v>
      </c>
      <c r="C4" s="155" t="s">
        <v>15</v>
      </c>
      <c r="D4" s="155" t="s">
        <v>26</v>
      </c>
      <c r="E4" s="155" t="s">
        <v>67</v>
      </c>
      <c r="F4" s="155" t="s">
        <v>68</v>
      </c>
      <c r="G4" s="7"/>
      <c r="H4" s="155" t="s">
        <v>80</v>
      </c>
      <c r="I4" s="155" t="s">
        <v>16</v>
      </c>
    </row>
    <row r="5" spans="1:9" ht="203.25" customHeight="1" x14ac:dyDescent="0.25">
      <c r="A5" s="154"/>
      <c r="B5" s="156"/>
      <c r="C5" s="156"/>
      <c r="D5" s="156"/>
      <c r="E5" s="156"/>
      <c r="F5" s="156"/>
      <c r="G5" s="85" t="s">
        <v>65</v>
      </c>
      <c r="H5" s="156"/>
      <c r="I5" s="156"/>
    </row>
    <row r="6" spans="1:9" ht="7.5" customHeight="1" x14ac:dyDescent="0.25">
      <c r="A6" s="65"/>
      <c r="B6" s="7"/>
      <c r="C6" s="7"/>
      <c r="D6" s="7"/>
      <c r="E6" s="7"/>
      <c r="F6" s="7"/>
      <c r="G6" s="7"/>
      <c r="H6" s="7"/>
      <c r="I6" s="7"/>
    </row>
    <row r="7" spans="1:9" ht="21.75" customHeight="1" x14ac:dyDescent="0.25">
      <c r="A7" s="8" t="s">
        <v>66</v>
      </c>
      <c r="B7" s="86">
        <v>313667511</v>
      </c>
      <c r="C7" s="86">
        <v>17712311</v>
      </c>
      <c r="D7" s="87">
        <v>-348584</v>
      </c>
      <c r="E7" s="88">
        <v>6386403</v>
      </c>
      <c r="F7" s="87">
        <v>-3401426</v>
      </c>
      <c r="G7" s="88">
        <v>28637838</v>
      </c>
      <c r="H7" s="87">
        <v>-49686432</v>
      </c>
      <c r="I7" s="86">
        <f>SUM(B7:H7)</f>
        <v>312967621</v>
      </c>
    </row>
    <row r="8" spans="1:9" ht="21.75" customHeight="1" x14ac:dyDescent="0.25">
      <c r="A8" s="65" t="s">
        <v>62</v>
      </c>
      <c r="B8" s="50"/>
      <c r="C8" s="50"/>
      <c r="D8" s="50"/>
      <c r="E8" s="50"/>
      <c r="F8" s="50"/>
      <c r="G8" s="50"/>
      <c r="H8" s="68">
        <f>'Конс Прибыли-Убытки'!D22</f>
        <v>9578560</v>
      </c>
      <c r="I8" s="26">
        <f t="shared" ref="I8:I12" si="0">SUM(B8:H8)</f>
        <v>9578560</v>
      </c>
    </row>
    <row r="9" spans="1:9" ht="35.25" customHeight="1" x14ac:dyDescent="0.25">
      <c r="A9" s="65" t="s">
        <v>56</v>
      </c>
      <c r="B9" s="50"/>
      <c r="C9" s="50"/>
      <c r="D9" s="50"/>
      <c r="E9" s="50"/>
      <c r="F9" s="26">
        <f>'Конс Прибыли-Убытки'!D25</f>
        <v>-7173511</v>
      </c>
      <c r="G9" s="26"/>
      <c r="H9" s="50"/>
      <c r="I9" s="26">
        <f t="shared" si="0"/>
        <v>-7173511</v>
      </c>
    </row>
    <row r="10" spans="1:9" ht="36.75" customHeight="1" x14ac:dyDescent="0.25">
      <c r="A10" s="65" t="s">
        <v>28</v>
      </c>
      <c r="B10" s="50"/>
      <c r="C10" s="50"/>
      <c r="D10" s="50"/>
      <c r="E10" s="50"/>
      <c r="F10" s="26">
        <f>'Конс Прибыли-Убытки'!D26</f>
        <v>-352475</v>
      </c>
      <c r="G10" s="26"/>
      <c r="H10" s="50"/>
      <c r="I10" s="26">
        <f t="shared" si="0"/>
        <v>-352475</v>
      </c>
    </row>
    <row r="11" spans="1:9" ht="72.75" customHeight="1" x14ac:dyDescent="0.25">
      <c r="A11" s="109" t="s">
        <v>92</v>
      </c>
      <c r="B11" s="50"/>
      <c r="C11" s="50"/>
      <c r="D11" s="26"/>
      <c r="E11" s="26">
        <f>'Конс Прибыли-Убытки'!D27</f>
        <v>-393423</v>
      </c>
      <c r="F11" s="68"/>
      <c r="G11" s="26"/>
      <c r="H11" s="50"/>
      <c r="I11" s="26">
        <f t="shared" si="0"/>
        <v>-393423</v>
      </c>
    </row>
    <row r="12" spans="1:9" ht="35.25" customHeight="1" x14ac:dyDescent="0.25">
      <c r="A12" s="65" t="s">
        <v>71</v>
      </c>
      <c r="B12" s="140"/>
      <c r="C12" s="140"/>
      <c r="D12" s="98">
        <f>'Конс Прибыли-Убытки'!D28</f>
        <v>537624</v>
      </c>
      <c r="E12" s="98"/>
      <c r="F12" s="140"/>
      <c r="G12" s="140"/>
      <c r="H12" s="140"/>
      <c r="I12" s="98">
        <f t="shared" si="0"/>
        <v>537624</v>
      </c>
    </row>
    <row r="13" spans="1:9" ht="21.75" customHeight="1" x14ac:dyDescent="0.25">
      <c r="A13" s="9" t="s">
        <v>87</v>
      </c>
      <c r="B13" s="117">
        <f>SUM(B8:B12)</f>
        <v>0</v>
      </c>
      <c r="C13" s="117">
        <f t="shared" ref="C13:I13" si="1">SUM(C8:C12)</f>
        <v>0</v>
      </c>
      <c r="D13" s="117">
        <f t="shared" si="1"/>
        <v>537624</v>
      </c>
      <c r="E13" s="117">
        <f t="shared" si="1"/>
        <v>-393423</v>
      </c>
      <c r="F13" s="117">
        <f t="shared" si="1"/>
        <v>-7525986</v>
      </c>
      <c r="G13" s="117">
        <f t="shared" si="1"/>
        <v>0</v>
      </c>
      <c r="H13" s="117">
        <f t="shared" si="1"/>
        <v>9578560</v>
      </c>
      <c r="I13" s="117">
        <f t="shared" si="1"/>
        <v>2196775</v>
      </c>
    </row>
    <row r="14" spans="1:9" ht="31.5" x14ac:dyDescent="0.25">
      <c r="A14" s="122" t="s">
        <v>100</v>
      </c>
      <c r="B14" s="124"/>
      <c r="C14" s="51"/>
      <c r="D14" s="51"/>
      <c r="E14" s="51"/>
      <c r="F14" s="51"/>
      <c r="G14" s="26">
        <v>-214618</v>
      </c>
      <c r="H14" s="26"/>
      <c r="I14" s="26">
        <f>SUM(B14:H14)</f>
        <v>-214618</v>
      </c>
    </row>
    <row r="15" spans="1:9" s="11" customFormat="1" ht="18.75" customHeight="1" thickBot="1" x14ac:dyDescent="0.3">
      <c r="A15" s="10" t="s">
        <v>111</v>
      </c>
      <c r="B15" s="141">
        <f>B7+B13+B14</f>
        <v>313667511</v>
      </c>
      <c r="C15" s="141">
        <f t="shared" ref="C15:I15" si="2">C7+C13+C14</f>
        <v>17712311</v>
      </c>
      <c r="D15" s="141">
        <f t="shared" si="2"/>
        <v>189040</v>
      </c>
      <c r="E15" s="141">
        <f t="shared" si="2"/>
        <v>5992980</v>
      </c>
      <c r="F15" s="141">
        <f t="shared" si="2"/>
        <v>-10927412</v>
      </c>
      <c r="G15" s="141">
        <f t="shared" si="2"/>
        <v>28423220</v>
      </c>
      <c r="H15" s="141">
        <f t="shared" si="2"/>
        <v>-40107872</v>
      </c>
      <c r="I15" s="141">
        <f t="shared" si="2"/>
        <v>314949778</v>
      </c>
    </row>
    <row r="16" spans="1:9" ht="18.75" customHeight="1" thickTop="1" x14ac:dyDescent="0.25">
      <c r="A16" s="9"/>
      <c r="B16" s="51"/>
      <c r="C16" s="51"/>
      <c r="D16" s="51"/>
      <c r="E16" s="51"/>
      <c r="F16" s="51"/>
      <c r="G16" s="51"/>
      <c r="H16" s="51"/>
      <c r="I16" s="51"/>
    </row>
    <row r="17" spans="1:12" ht="21.75" customHeight="1" x14ac:dyDescent="0.25">
      <c r="A17" s="9" t="s">
        <v>112</v>
      </c>
      <c r="B17" s="82">
        <v>353667511</v>
      </c>
      <c r="C17" s="82">
        <v>17712311</v>
      </c>
      <c r="D17" s="22">
        <v>3403546</v>
      </c>
      <c r="E17" s="82">
        <v>4522580</v>
      </c>
      <c r="F17" s="22">
        <v>-12491441</v>
      </c>
      <c r="G17" s="82">
        <v>28423220</v>
      </c>
      <c r="H17" s="22">
        <v>-39137871</v>
      </c>
      <c r="I17" s="82">
        <f t="shared" ref="I17:I21" si="3">SUM(B17:H17)</f>
        <v>356099856</v>
      </c>
    </row>
    <row r="18" spans="1:12" ht="21.75" customHeight="1" x14ac:dyDescent="0.25">
      <c r="A18" s="65" t="s">
        <v>62</v>
      </c>
      <c r="B18" s="50"/>
      <c r="C18" s="50"/>
      <c r="D18" s="50"/>
      <c r="E18" s="50"/>
      <c r="F18" s="50"/>
      <c r="G18" s="50"/>
      <c r="H18" s="68">
        <f>'Конс Прибыли-Убытки'!C22</f>
        <v>7435973</v>
      </c>
      <c r="I18" s="68">
        <f t="shared" si="3"/>
        <v>7435973</v>
      </c>
    </row>
    <row r="19" spans="1:12" ht="37.5" customHeight="1" x14ac:dyDescent="0.25">
      <c r="A19" s="65" t="s">
        <v>56</v>
      </c>
      <c r="B19" s="50"/>
      <c r="C19" s="50"/>
      <c r="D19" s="50"/>
      <c r="E19" s="50"/>
      <c r="F19" s="26">
        <f>'Конс Прибыли-Убытки'!C25</f>
        <v>-896283</v>
      </c>
      <c r="G19" s="26"/>
      <c r="H19" s="50"/>
      <c r="I19" s="26">
        <f t="shared" si="3"/>
        <v>-896283</v>
      </c>
    </row>
    <row r="20" spans="1:12" ht="64.5" customHeight="1" x14ac:dyDescent="0.25">
      <c r="A20" s="65" t="s">
        <v>70</v>
      </c>
      <c r="B20" s="50"/>
      <c r="C20" s="50"/>
      <c r="D20" s="50"/>
      <c r="E20" s="26">
        <f>'Конс Прибыли-Убытки'!C27</f>
        <v>-393970</v>
      </c>
      <c r="F20" s="26"/>
      <c r="G20" s="26"/>
      <c r="H20" s="50"/>
      <c r="I20" s="26">
        <f t="shared" si="3"/>
        <v>-393970</v>
      </c>
    </row>
    <row r="21" spans="1:12" ht="33" customHeight="1" x14ac:dyDescent="0.25">
      <c r="A21" s="65" t="s">
        <v>71</v>
      </c>
      <c r="B21" s="143"/>
      <c r="C21" s="143"/>
      <c r="D21" s="144">
        <f>'Конс Прибыли-Убытки'!C28</f>
        <v>266996</v>
      </c>
      <c r="E21" s="98"/>
      <c r="F21" s="143"/>
      <c r="G21" s="143"/>
      <c r="H21" s="143"/>
      <c r="I21" s="144">
        <f t="shared" si="3"/>
        <v>266996</v>
      </c>
    </row>
    <row r="22" spans="1:12" ht="21.75" customHeight="1" x14ac:dyDescent="0.25">
      <c r="A22" s="9" t="s">
        <v>104</v>
      </c>
      <c r="B22" s="117">
        <f>SUM(B18:B21)</f>
        <v>0</v>
      </c>
      <c r="C22" s="117">
        <f t="shared" ref="C22:I22" si="4">SUM(C18:C21)</f>
        <v>0</v>
      </c>
      <c r="D22" s="117">
        <f t="shared" si="4"/>
        <v>266996</v>
      </c>
      <c r="E22" s="117">
        <f t="shared" si="4"/>
        <v>-393970</v>
      </c>
      <c r="F22" s="117">
        <f t="shared" si="4"/>
        <v>-896283</v>
      </c>
      <c r="G22" s="117">
        <f t="shared" si="4"/>
        <v>0</v>
      </c>
      <c r="H22" s="117">
        <f t="shared" si="4"/>
        <v>7435973</v>
      </c>
      <c r="I22" s="117">
        <f t="shared" si="4"/>
        <v>6412716</v>
      </c>
    </row>
    <row r="23" spans="1:12" ht="31.5" hidden="1" x14ac:dyDescent="0.25">
      <c r="A23" s="65" t="s">
        <v>61</v>
      </c>
      <c r="B23" s="49"/>
      <c r="C23" s="49"/>
      <c r="D23" s="80"/>
      <c r="E23" s="80"/>
      <c r="F23" s="80"/>
      <c r="G23" s="80"/>
      <c r="H23" s="89"/>
      <c r="I23" s="80"/>
    </row>
    <row r="24" spans="1:12" ht="31.5" x14ac:dyDescent="0.25">
      <c r="A24" s="9" t="s">
        <v>78</v>
      </c>
      <c r="B24" s="68"/>
      <c r="C24" s="99"/>
      <c r="D24" s="80"/>
      <c r="E24" s="80"/>
      <c r="F24" s="80"/>
      <c r="G24" s="80"/>
      <c r="H24" s="89"/>
      <c r="I24" s="80"/>
    </row>
    <row r="25" spans="1:12" ht="34.5" customHeight="1" x14ac:dyDescent="0.25">
      <c r="A25" s="103" t="s">
        <v>114</v>
      </c>
      <c r="B25" s="51"/>
      <c r="C25" s="51"/>
      <c r="D25" s="108"/>
      <c r="E25" s="108"/>
      <c r="F25" s="108"/>
      <c r="G25" s="26"/>
      <c r="H25" s="26">
        <v>-84952</v>
      </c>
      <c r="I25" s="26">
        <f>SUM(B25:H25)</f>
        <v>-84952</v>
      </c>
    </row>
    <row r="26" spans="1:12" ht="21.75" customHeight="1" thickBot="1" x14ac:dyDescent="0.3">
      <c r="A26" s="9" t="s">
        <v>113</v>
      </c>
      <c r="B26" s="141">
        <f>B17+B22+B25</f>
        <v>353667511</v>
      </c>
      <c r="C26" s="141">
        <f t="shared" ref="C26:I26" si="5">C17+C22+C25</f>
        <v>17712311</v>
      </c>
      <c r="D26" s="141">
        <f t="shared" si="5"/>
        <v>3670542</v>
      </c>
      <c r="E26" s="141">
        <f t="shared" si="5"/>
        <v>4128610</v>
      </c>
      <c r="F26" s="141">
        <f t="shared" si="5"/>
        <v>-13387724</v>
      </c>
      <c r="G26" s="141">
        <f t="shared" si="5"/>
        <v>28423220</v>
      </c>
      <c r="H26" s="141">
        <f t="shared" si="5"/>
        <v>-31786850</v>
      </c>
      <c r="I26" s="141">
        <f t="shared" si="5"/>
        <v>362427620</v>
      </c>
    </row>
    <row r="27" spans="1:12" ht="16.5" thickTop="1" x14ac:dyDescent="0.25"/>
    <row r="28" spans="1:12" ht="19.5" customHeight="1" x14ac:dyDescent="0.25">
      <c r="A28" s="28" t="s">
        <v>89</v>
      </c>
      <c r="B28" s="48"/>
      <c r="D28" s="60" t="s">
        <v>90</v>
      </c>
      <c r="E28" s="60"/>
      <c r="F28" s="60"/>
      <c r="G28" s="64"/>
      <c r="H28" s="12"/>
      <c r="I28" s="12"/>
    </row>
    <row r="29" spans="1:12" ht="21.75" customHeight="1" x14ac:dyDescent="0.25">
      <c r="A29" s="28"/>
      <c r="B29" s="48"/>
      <c r="D29" s="60"/>
      <c r="E29" s="60"/>
      <c r="F29" s="60"/>
      <c r="G29" s="102"/>
      <c r="H29" s="12"/>
      <c r="I29" s="12"/>
    </row>
    <row r="30" spans="1:12" x14ac:dyDescent="0.25">
      <c r="A30" s="28" t="s">
        <v>98</v>
      </c>
      <c r="B30" s="97"/>
      <c r="C30" s="60"/>
      <c r="D30" s="60" t="s">
        <v>99</v>
      </c>
      <c r="E30" s="60"/>
      <c r="F30" s="60"/>
      <c r="H30" s="40"/>
      <c r="I30" s="15"/>
    </row>
    <row r="31" spans="1:12" ht="21" customHeight="1" x14ac:dyDescent="0.25">
      <c r="H31" s="147"/>
      <c r="I31" s="147"/>
    </row>
    <row r="32" spans="1:12" x14ac:dyDescent="0.25">
      <c r="A32" s="15"/>
      <c r="L32" s="5" t="s">
        <v>53</v>
      </c>
    </row>
  </sheetData>
  <mergeCells count="11">
    <mergeCell ref="H31:I31"/>
    <mergeCell ref="A1:I1"/>
    <mergeCell ref="A2:I2"/>
    <mergeCell ref="A4:A5"/>
    <mergeCell ref="B4:B5"/>
    <mergeCell ref="C4:C5"/>
    <mergeCell ref="D4:D5"/>
    <mergeCell ref="F4:F5"/>
    <mergeCell ref="H4:H5"/>
    <mergeCell ref="I4:I5"/>
    <mergeCell ref="E4:E5"/>
  </mergeCells>
  <pageMargins left="0.78740157480314965" right="0.15748031496062992" top="0.70866141732283472" bottom="0.31496062992125984" header="0.15748031496062992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Конс Баланс </vt:lpstr>
      <vt:lpstr>Конс Прибыли-Убытки</vt:lpstr>
      <vt:lpstr>ОДДС конс</vt:lpstr>
      <vt:lpstr>Конс СК</vt:lpstr>
      <vt:lpstr>'Конс Баланс '!Область_печати</vt:lpstr>
      <vt:lpstr>'Конс Прибыли-Убытки'!Область_печати</vt:lpstr>
      <vt:lpstr>'Конс СК'!Область_печати</vt:lpstr>
      <vt:lpstr>'ОДДС конс'!Область_печати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AinurU</dc:creator>
  <cp:lastModifiedBy>Zagoskina Anna</cp:lastModifiedBy>
  <cp:lastPrinted>2016-05-03T09:59:39Z</cp:lastPrinted>
  <dcterms:created xsi:type="dcterms:W3CDTF">2012-07-12T05:13:45Z</dcterms:created>
  <dcterms:modified xsi:type="dcterms:W3CDTF">2016-05-12T09:19:22Z</dcterms:modified>
</cp:coreProperties>
</file>