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KASE\2020\1 квартал\"/>
    </mc:Choice>
  </mc:AlternateContent>
  <bookViews>
    <workbookView xWindow="-120" yWindow="-120" windowWidth="24240" windowHeight="13140"/>
  </bookViews>
  <sheets>
    <sheet name="ф 1" sheetId="6" r:id="rId1"/>
    <sheet name="ф 2 " sheetId="5" r:id="rId2"/>
    <sheet name="ф 3" sheetId="8" r:id="rId3"/>
    <sheet name="ф 4" sheetId="9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filterDatabaseActual" hidden="1">'[1]Gen Data'!$A$1:$B$309</definedName>
    <definedName name="_Hlk194221429" localSheetId="2">'ф 3'!$A$41</definedName>
    <definedName name="AccessDatabase">"C:\Мои документы\Базовая сводная обязательств1.mdb"</definedName>
    <definedName name="AS2DocOpenMode">"AS2DocumentEdit"</definedName>
    <definedName name="BalanceSheet" localSheetId="0">'ф 1'!$A$8</definedName>
    <definedName name="CashFlows" localSheetId="2">'ф 3'!$A$7</definedName>
    <definedName name="data1" localSheetId="2" hidden="1">#REF!</definedName>
    <definedName name="data1" localSheetId="3" hidden="1">#REF!</definedName>
    <definedName name="data1" hidden="1">#REF!</definedName>
    <definedName name="data2" localSheetId="2" hidden="1">#REF!</definedName>
    <definedName name="data2" localSheetId="3" hidden="1">#REF!</definedName>
    <definedName name="data2" hidden="1">#REF!</definedName>
    <definedName name="data3" localSheetId="2" hidden="1">#REF!</definedName>
    <definedName name="data3" localSheetId="3" hidden="1">#REF!</definedName>
    <definedName name="data3" hidden="1">#REF!</definedName>
    <definedName name="Discount" localSheetId="2" hidden="1">#REF!</definedName>
    <definedName name="Discount" localSheetId="3" hidden="1">#REF!</definedName>
    <definedName name="Discount" hidden="1">#REF!</definedName>
    <definedName name="display_area_2" localSheetId="2" hidden="1">#REF!</definedName>
    <definedName name="display_area_2" localSheetId="3" hidden="1">#REF!</definedName>
    <definedName name="display_area_2" hidden="1">#REF!</definedName>
    <definedName name="EV__EVCOM_OPTIONS__">10</definedName>
    <definedName name="FCode" localSheetId="2" hidden="1">#REF!</definedName>
    <definedName name="FCode" localSheetId="3" hidden="1">#REF!</definedName>
    <definedName name="FCode" hidden="1">#REF!</definedName>
    <definedName name="HiddenRows" localSheetId="2" hidden="1">#REF!</definedName>
    <definedName name="HiddenRows" localSheetId="3" hidden="1">#REF!</definedName>
    <definedName name="HiddenRows" hidden="1">#REF!</definedName>
    <definedName name="OrderTable" localSheetId="2" hidden="1">#REF!</definedName>
    <definedName name="OrderTable" localSheetId="3" hidden="1">#REF!</definedName>
    <definedName name="OrderTable" hidden="1">#REF!</definedName>
    <definedName name="ProdForm" localSheetId="2" hidden="1">#REF!</definedName>
    <definedName name="ProdForm" localSheetId="3" hidden="1">#REF!</definedName>
    <definedName name="ProdForm" hidden="1">#REF!</definedName>
    <definedName name="Product" localSheetId="2" hidden="1">#REF!</definedName>
    <definedName name="Product" localSheetId="3" hidden="1">#REF!</definedName>
    <definedName name="Product" hidden="1">#REF!</definedName>
    <definedName name="RCArea" localSheetId="2" hidden="1">#REF!</definedName>
    <definedName name="RCArea" localSheetId="3" hidden="1">#REF!</definedName>
    <definedName name="RCArea" hidden="1">#REF!</definedName>
    <definedName name="ReportCreated">TRUE</definedName>
    <definedName name="SAPBEXhrIndnt">2</definedName>
    <definedName name="SAPBEXrevision">85</definedName>
    <definedName name="SAPBEXsysID">"MWP"</definedName>
    <definedName name="SAPBEXwbID">"4L3REJWHFBGXWYGQ7GKKCPU6K"</definedName>
    <definedName name="solver_lin">0</definedName>
    <definedName name="solver_num">0</definedName>
    <definedName name="solver_typ">1</definedName>
    <definedName name="solver_val">0</definedName>
    <definedName name="SpecialPrice" hidden="1">#REF!</definedName>
    <definedName name="Taxes" hidden="1">[2]!Header1-1 &amp; "." &amp; MAX(1,COUNTA(INDEX(#REF!,MATCH([2]!Header1-1,#REF!,FALSE)):#REF!))</definedName>
    <definedName name="tbl_ProdInfo" localSheetId="2" hidden="1">#REF!</definedName>
    <definedName name="tbl_ProdInfo" localSheetId="3" hidden="1">#REF!</definedName>
    <definedName name="tbl_ProdInfo" hidden="1">#REF!</definedName>
    <definedName name="TextRefCopyRangeCount">3</definedName>
    <definedName name="Z_C37E65A7_9893_435E_9759_72E0D8A5DD87_.wvu.PrintTitles" localSheetId="2" hidden="1">#REF!</definedName>
    <definedName name="Z_C37E65A7_9893_435E_9759_72E0D8A5DD87_.wvu.PrintTitles" localSheetId="3" hidden="1">#REF!</definedName>
    <definedName name="Z_C37E65A7_9893_435E_9759_72E0D8A5DD87_.wvu.PrintTitles" hidden="1">#REF!</definedName>
    <definedName name="Валюта">[3]Лист1!$A$61:$A$99</definedName>
    <definedName name="Валюты">[4]Лист1!$A$106:$A$144</definedName>
    <definedName name="Инструмент2">[3]Лист1!$B$61:$B$80</definedName>
    <definedName name="Инструменты">[4]Лист1!$B$106:$B$126</definedName>
    <definedName name="Обеспечения">[4]Лист1!$C$106:$C$114</definedName>
    <definedName name="ф77" localSheetId="2">#REF!</definedName>
    <definedName name="ф77" localSheetId="3">#REF!</definedName>
    <definedName name="ф77">#REF!</definedName>
    <definedName name="Финансовая_поддержка__инфраструктурных_проектов" localSheetId="2">'[5]2.4 ЦСП_ГЧП'!#REF!</definedName>
    <definedName name="Финансовая_поддержка__инфраструктурных_проектов" localSheetId="3">'[5]2.4 ЦСП_ГЧП'!#REF!</definedName>
    <definedName name="Финансовая_поддержка__инфраструктурных_проектов">'[5]2.4 ЦСП_ГЧП'!#REF!</definedName>
    <definedName name="фывфыв" localSheetId="2" hidden="1">#REF!</definedName>
    <definedName name="фывфыв" localSheetId="3" hidden="1">#REF!</definedName>
    <definedName name="фывфыв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4" i="9" l="1"/>
  <c r="C25" i="9" s="1"/>
  <c r="D23" i="9"/>
  <c r="D22" i="9"/>
  <c r="J18" i="9"/>
  <c r="D11" i="9"/>
  <c r="J11" i="9" s="1"/>
  <c r="D10" i="9"/>
  <c r="J10" i="9" s="1"/>
  <c r="D24" i="9" l="1"/>
  <c r="D25" i="9" s="1"/>
  <c r="D26" i="9" s="1"/>
  <c r="C26" i="9"/>
  <c r="H24" i="9"/>
  <c r="F24" i="9"/>
  <c r="F25" i="9" s="1"/>
  <c r="F26" i="9" s="1"/>
  <c r="B24" i="9"/>
  <c r="J23" i="9"/>
  <c r="J22" i="9"/>
  <c r="H12" i="9"/>
  <c r="F12" i="9"/>
  <c r="F13" i="9" s="1"/>
  <c r="F14" i="9" s="1"/>
  <c r="D12" i="9"/>
  <c r="D13" i="9" s="1"/>
  <c r="D14" i="9" s="1"/>
  <c r="B12" i="9"/>
  <c r="B13" i="9" s="1"/>
  <c r="B14" i="9" s="1"/>
  <c r="J6" i="9"/>
  <c r="D39" i="8"/>
  <c r="B39" i="8"/>
  <c r="D35" i="8"/>
  <c r="B35" i="8"/>
  <c r="D16" i="8"/>
  <c r="D29" i="8" s="1"/>
  <c r="D31" i="8" s="1"/>
  <c r="B16" i="8"/>
  <c r="J24" i="9" l="1"/>
  <c r="B25" i="9"/>
  <c r="J12" i="9"/>
  <c r="B29" i="8"/>
  <c r="B31" i="8" s="1"/>
  <c r="B41" i="8" s="1"/>
  <c r="B45" i="8" s="1"/>
  <c r="D41" i="8"/>
  <c r="D45" i="8" s="1"/>
  <c r="B26" i="9" l="1"/>
  <c r="B43" i="6"/>
  <c r="D33" i="5" l="1"/>
  <c r="B33" i="5"/>
  <c r="D14" i="5"/>
  <c r="B14" i="5"/>
  <c r="D11" i="5"/>
  <c r="B11" i="5"/>
  <c r="D43" i="6"/>
  <c r="D36" i="6"/>
  <c r="B36" i="6"/>
  <c r="B44" i="6" s="1"/>
  <c r="D23" i="6"/>
  <c r="B23" i="6"/>
  <c r="D19" i="5" l="1"/>
  <c r="D24" i="5" s="1"/>
  <c r="D26" i="5" s="1"/>
  <c r="B19" i="5"/>
  <c r="B24" i="5" s="1"/>
  <c r="B26" i="5" s="1"/>
  <c r="D44" i="6"/>
  <c r="B34" i="5" l="1"/>
  <c r="H19" i="9"/>
  <c r="D34" i="5"/>
  <c r="H7" i="9"/>
  <c r="J19" i="9" l="1"/>
  <c r="H25" i="9"/>
  <c r="J7" i="9"/>
  <c r="H13" i="9"/>
  <c r="H14" i="9" l="1"/>
  <c r="J13" i="9"/>
  <c r="J14" i="9" s="1"/>
  <c r="H26" i="9"/>
  <c r="J25" i="9"/>
  <c r="J26" i="9" s="1"/>
</calcChain>
</file>

<file path=xl/sharedStrings.xml><?xml version="1.0" encoding="utf-8"?>
<sst xmlns="http://schemas.openxmlformats.org/spreadsheetml/2006/main" count="175" uniqueCount="125">
  <si>
    <t>тыс. тенге</t>
  </si>
  <si>
    <t>Комиссионные доходы</t>
  </si>
  <si>
    <t>Операционная прибыль</t>
  </si>
  <si>
    <t>Прибыль до налогообложения</t>
  </si>
  <si>
    <t>Статьи, которые реклассифицированы или могут быть впоследствии реклассифицированы в состав прибыли или убытка:</t>
  </si>
  <si>
    <t>АКТИВЫ</t>
  </si>
  <si>
    <t>Займы, выданные банкам</t>
  </si>
  <si>
    <t xml:space="preserve">Займы, выданные клиентам </t>
  </si>
  <si>
    <t>Основные средства и нематериальные активы</t>
  </si>
  <si>
    <t>Прочие активы</t>
  </si>
  <si>
    <t>Текущий налоговый актив</t>
  </si>
  <si>
    <t>ОБЯЗАТЕЛЬСТВА</t>
  </si>
  <si>
    <t>Займы от Материнской компании</t>
  </si>
  <si>
    <t xml:space="preserve">Займы и средства от банков и прочих финансовых институтов </t>
  </si>
  <si>
    <t>Государственные субсидии</t>
  </si>
  <si>
    <t>Прочие обязательства</t>
  </si>
  <si>
    <t>Отложенные налоговые обязательства</t>
  </si>
  <si>
    <t>Итого обязательств</t>
  </si>
  <si>
    <t>Акционерный капитал</t>
  </si>
  <si>
    <t>Накопленные убытки</t>
  </si>
  <si>
    <t>Долговые ценные бумаги</t>
  </si>
  <si>
    <t>Неаудированный консолидированный отчет о финансовом положении</t>
  </si>
  <si>
    <t>Неаудированный консолидированный отчет о прибыли или убытке и прочем совокупном доходе</t>
  </si>
  <si>
    <t>Дебиторская задолженность по договорам финансовой аренды</t>
  </si>
  <si>
    <t>Долговые ценные бумаги выпущенные</t>
  </si>
  <si>
    <t>СОБСТВЕННЫЙ КАПИТАЛ</t>
  </si>
  <si>
    <t>Инвестиционное имущество</t>
  </si>
  <si>
    <t>Прочие процентные доходы</t>
  </si>
  <si>
    <t>Процентные доходы, рассчитанные с использованием метода эффективной процентной ставки</t>
  </si>
  <si>
    <t>Производные финансовые инструменты</t>
  </si>
  <si>
    <t>Долевые инвестиции</t>
  </si>
  <si>
    <t>Резервы</t>
  </si>
  <si>
    <t>Не аудировано</t>
  </si>
  <si>
    <t>31 декабря</t>
  </si>
  <si>
    <t>Процентные расходы</t>
  </si>
  <si>
    <t>Чистый процентный доход</t>
  </si>
  <si>
    <t>Комиссионные расходы</t>
  </si>
  <si>
    <t>Чистый убыток от операций с иностранной валютой</t>
  </si>
  <si>
    <t>Убытки от обесценения прочих нефинансовых активов</t>
  </si>
  <si>
    <t>Общие административные расходы</t>
  </si>
  <si>
    <t>Расход по подоходному налогу</t>
  </si>
  <si>
    <t>Прочий совокупный доход/(убыток)</t>
  </si>
  <si>
    <t>Резерв изменений справедливой стоимости (долговые инструменты):</t>
  </si>
  <si>
    <t xml:space="preserve">Чистое изменение справедливой стоимости </t>
  </si>
  <si>
    <t>Нетто-величина, перенесенная в состав прибыли или убытка</t>
  </si>
  <si>
    <t>Денежные средства и их эквиваленты</t>
  </si>
  <si>
    <t>Счета и вклады в банках и прочих финансовых институтах</t>
  </si>
  <si>
    <t>Авансы, выданные по договорам финансовой аренды</t>
  </si>
  <si>
    <t xml:space="preserve">Активы, подлежащие передаче по договорам финансовой аренды </t>
  </si>
  <si>
    <t xml:space="preserve">Итого активов </t>
  </si>
  <si>
    <t>Текущие счета и депозиты клиентов</t>
  </si>
  <si>
    <t xml:space="preserve">Субординированный долг </t>
  </si>
  <si>
    <t>Резерв изменений справедливой стоимости ценных бумаг</t>
  </si>
  <si>
    <t>Дополнительный оплаченный капитал</t>
  </si>
  <si>
    <t>Итого собственного капитала</t>
  </si>
  <si>
    <t>Итого обязательств и собственного капитала</t>
  </si>
  <si>
    <t> тыс. тенге</t>
  </si>
  <si>
    <t>2019 г.</t>
  </si>
  <si>
    <t xml:space="preserve"> АО "Банк Развития Казахстана" по состоянию на 31 марта 2020 года</t>
  </si>
  <si>
    <t>31 марта</t>
  </si>
  <si>
    <t>2020 г. </t>
  </si>
  <si>
    <t>Чистый комиссионный доход</t>
  </si>
  <si>
    <t>Прочие доходы, нетто</t>
  </si>
  <si>
    <t>(Формирование)/восстановление убытков от обесценения долговых финансовых активов</t>
  </si>
  <si>
    <t>Восстановление убытков от обесценения в отношении обязательств по предоставлению займов и договоров финансовой гарантии</t>
  </si>
  <si>
    <t>(Убыток)/прибыль за период</t>
  </si>
  <si>
    <t>Прочий совокупный (убыток)/доход за период</t>
  </si>
  <si>
    <t>Общий совокупный (убыток)/доход за период</t>
  </si>
  <si>
    <t>Займы от АО «ФНБ «Самрук-Казына»</t>
  </si>
  <si>
    <t>АО "Банк Развития Казахстана" за три месяца, закончившиеся 31 марта 2020 года</t>
  </si>
  <si>
    <t>За три месяца, закончившиеся 
31 марта 2020 г.</t>
  </si>
  <si>
    <t>За три месяца, закончившиеся 
31 марта 2019 г.</t>
  </si>
  <si>
    <t>Чистая реализованная прибыль/(убыток) от операций с долговыми ценными бумагами, оцениваемыми по справедливой стоимости через прочий совокупный доход</t>
  </si>
  <si>
    <t>Чистый (убыток)/прибыль от операций с финансовыми инструментами, оцениваемым по справедливой стоимости через прибыль или убыток</t>
  </si>
  <si>
    <t xml:space="preserve">Неаудированный консолидированный отчет о движении денежных средств  </t>
  </si>
  <si>
    <t>ДВИЖЕНИЕ ДЕНЕЖНЫХ СРЕДСТВ ОТ ОПЕРАЦИОННОЙ ДЕЯТЕЛЬНОСТИ</t>
  </si>
  <si>
    <t>Процентное вознаграждение полученное</t>
  </si>
  <si>
    <t>Процентное вознаграждение выплаченное</t>
  </si>
  <si>
    <t>Комиссионное вознаграждение полученное</t>
  </si>
  <si>
    <t>Комиссионное вознаграждение выплаченное</t>
  </si>
  <si>
    <t>Чистая прибыль от операций с финансовыми инструментами, оцениваемыми по справедливой стоимости через прибыль или убыток</t>
  </si>
  <si>
    <t>Прочие поступления, нетто</t>
  </si>
  <si>
    <t>Общие административные платежи</t>
  </si>
  <si>
    <t>Уменьшение/(увеличение) операционных активов</t>
  </si>
  <si>
    <t>Счета и вклады в банках и других финансовых институтах</t>
  </si>
  <si>
    <t>Займы, выданные клиентам</t>
  </si>
  <si>
    <t>Авансы по договорам финансовой аренды</t>
  </si>
  <si>
    <t xml:space="preserve">Увеличение/(уменьшение) операционных обязательств </t>
  </si>
  <si>
    <t>-</t>
  </si>
  <si>
    <t xml:space="preserve">Займы и средства от банков и других финансовых институтов </t>
  </si>
  <si>
    <t>Подоходный налог уплаченный</t>
  </si>
  <si>
    <t>ДВИЖЕНИЕ ДЕНЕЖНЫХ СРЕДСТВ ОТ ИНВЕСТИЦИОННОЙ ДЕЯТЕЛЬНОСТИ</t>
  </si>
  <si>
    <t xml:space="preserve">Приобретение основных средств и нематериальных активов, инвестиционного имущества </t>
  </si>
  <si>
    <t>Выбытие и погашение долговых ценных бумаг</t>
  </si>
  <si>
    <t xml:space="preserve">ДВИЖЕНИЕ ДЕНЕЖНЫХ СРЕДСТВ ОТ ФИНАНСОВОЙ ДЕЯТЕЛЬНОСТИ  </t>
  </si>
  <si>
    <r>
      <t xml:space="preserve">Чистый поток денежных средств от </t>
    </r>
    <r>
      <rPr>
        <b/>
        <sz val="10"/>
        <color rgb="FF000000"/>
        <rFont val="Times New Roman"/>
        <family val="1"/>
        <charset val="204"/>
      </rPr>
      <t xml:space="preserve">финансовой </t>
    </r>
    <r>
      <rPr>
        <b/>
        <sz val="10"/>
        <color theme="1"/>
        <rFont val="Times New Roman"/>
        <family val="1"/>
        <charset val="204"/>
      </rPr>
      <t>деятельности</t>
    </r>
    <r>
      <rPr>
        <b/>
        <sz val="10"/>
        <color rgb="FF000000"/>
        <rFont val="Times New Roman"/>
        <family val="1"/>
        <charset val="204"/>
      </rPr>
      <t xml:space="preserve">  </t>
    </r>
  </si>
  <si>
    <t>Влияние изменений валютных курсов на денежные средства и их эквиваленты</t>
  </si>
  <si>
    <t>Влияние изменений резерва под обесценение на денежные средства и их эквиваленты</t>
  </si>
  <si>
    <t>Неаудированный консолидированный отчет об изменениях в капитале</t>
  </si>
  <si>
    <t>Всего собственного капитала</t>
  </si>
  <si>
    <t>Прочий совокупный убыток</t>
  </si>
  <si>
    <t>Чистое изменение справедливой стоимости</t>
  </si>
  <si>
    <t xml:space="preserve">Нетто-величина, перенесенная в состав прибыли или убытка </t>
  </si>
  <si>
    <t>Прочий совокупный доход</t>
  </si>
  <si>
    <t>Чистое изменение справедливой стоимости (не аудировано)</t>
  </si>
  <si>
    <t>Нетто-величина, перенесенная в состав прибыли или убытка (не аудировано)</t>
  </si>
  <si>
    <t>Всего прочего совокупного дохода (не аудировано)</t>
  </si>
  <si>
    <t xml:space="preserve">Поступление от выпуска долговых ценных бумаг </t>
  </si>
  <si>
    <t>Денежные средства и их эквиваленты на начало периода</t>
  </si>
  <si>
    <t xml:space="preserve">Денежные средства и их эквиваленты на конец периода </t>
  </si>
  <si>
    <t>Остаток на 1 января 2019 года</t>
  </si>
  <si>
    <t>Всего совокупного дохода за период (не аудировано)</t>
  </si>
  <si>
    <t>Остаток на 31 марта 2019 года (не аудировано)</t>
  </si>
  <si>
    <t>Остаток по состоянию на 1 января 2020 года</t>
  </si>
  <si>
    <t>Остаток на 31 марта 2020 года (не аудировано)</t>
  </si>
  <si>
    <t xml:space="preserve">Всего прочего совокупного убытка (не аудировано) </t>
  </si>
  <si>
    <t xml:space="preserve">Всего совокупного убытка за период (не аудировано) </t>
  </si>
  <si>
    <t xml:space="preserve">Убыток за период (не аудировано) </t>
  </si>
  <si>
    <t>Прибыль за период (не аудировано)</t>
  </si>
  <si>
    <t>Чистые выплаты по операциям с иностранной валютой</t>
  </si>
  <si>
    <t>Чистый поток денежных средств, (использованных в) от операционной деятельности</t>
  </si>
  <si>
    <t>Чистый поток денежных средств, (использованных в) от операционной деятельности до уплаты подоходного налога</t>
  </si>
  <si>
    <t>Чистый поток денежных средств от инвестиционной деятельности</t>
  </si>
  <si>
    <t xml:space="preserve">Чистое увеличение денежных средств и их эквивалентов </t>
  </si>
  <si>
    <t>Базовый и разводненный (убыток)/прибыль на акцию, в тенге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</si>
</sst>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* #,##0_);* \(#,##0\);&quot;-&quot;??_);@"/>
  </numFmts>
  <fonts count="25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Courier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0"/>
      <name val="Arial Cyr"/>
      <charset val="204"/>
    </font>
    <font>
      <sz val="12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.5"/>
      <color theme="1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9.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5" fillId="0" borderId="0"/>
    <xf numFmtId="165" fontId="7" fillId="0" borderId="0" applyFill="0" applyBorder="0" applyProtection="0"/>
    <xf numFmtId="164" fontId="8" fillId="0" borderId="0" applyFont="0" applyFill="0" applyBorder="0" applyAlignment="0" applyProtection="0"/>
    <xf numFmtId="0" fontId="9" fillId="0" borderId="0"/>
    <xf numFmtId="0" fontId="5" fillId="0" borderId="0"/>
  </cellStyleXfs>
  <cellXfs count="94">
    <xf numFmtId="0" fontId="0" fillId="0" borderId="0" xfId="0"/>
    <xf numFmtId="0" fontId="3" fillId="0" borderId="0" xfId="1" applyFont="1" applyAlignment="1"/>
    <xf numFmtId="0" fontId="1" fillId="0" borderId="0" xfId="1" applyFont="1" applyFill="1" applyAlignment="1">
      <alignment horizontal="right"/>
    </xf>
    <xf numFmtId="3" fontId="1" fillId="0" borderId="0" xfId="1" applyNumberFormat="1" applyFont="1" applyAlignment="1"/>
    <xf numFmtId="0" fontId="4" fillId="0" borderId="0" xfId="0" applyFont="1" applyBorder="1" applyAlignment="1"/>
    <xf numFmtId="0" fontId="6" fillId="0" borderId="0" xfId="0" applyFont="1"/>
    <xf numFmtId="0" fontId="1" fillId="0" borderId="0" xfId="0" applyFont="1" applyAlignment="1"/>
    <xf numFmtId="0" fontId="10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164" fontId="12" fillId="0" borderId="0" xfId="6" applyFont="1" applyAlignment="1">
      <alignment horizontal="center" vertical="center" wrapText="1"/>
    </xf>
    <xf numFmtId="164" fontId="11" fillId="0" borderId="0" xfId="6" applyFont="1" applyAlignment="1">
      <alignment horizontal="center" vertical="center" wrapText="1"/>
    </xf>
    <xf numFmtId="164" fontId="11" fillId="0" borderId="2" xfId="6" applyFont="1" applyBorder="1" applyAlignment="1">
      <alignment horizontal="center" vertical="center" wrapText="1"/>
    </xf>
    <xf numFmtId="164" fontId="0" fillId="0" borderId="0" xfId="6" applyFont="1"/>
    <xf numFmtId="165" fontId="10" fillId="0" borderId="0" xfId="6" applyNumberFormat="1" applyFont="1" applyAlignment="1">
      <alignment vertical="center" wrapText="1"/>
    </xf>
    <xf numFmtId="165" fontId="10" fillId="0" borderId="2" xfId="6" applyNumberFormat="1" applyFont="1" applyBorder="1" applyAlignment="1">
      <alignment vertical="center" wrapText="1"/>
    </xf>
    <xf numFmtId="165" fontId="11" fillId="0" borderId="0" xfId="6" applyNumberFormat="1" applyFont="1" applyAlignment="1">
      <alignment vertical="center" wrapText="1"/>
    </xf>
    <xf numFmtId="165" fontId="11" fillId="0" borderId="3" xfId="6" applyNumberFormat="1" applyFont="1" applyBorder="1" applyAlignment="1">
      <alignment vertical="center" wrapText="1"/>
    </xf>
    <xf numFmtId="165" fontId="11" fillId="0" borderId="1" xfId="6" applyNumberFormat="1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165" fontId="15" fillId="0" borderId="0" xfId="0" applyNumberFormat="1" applyFont="1" applyAlignment="1">
      <alignment vertical="center" wrapText="1"/>
    </xf>
    <xf numFmtId="165" fontId="15" fillId="0" borderId="2" xfId="0" applyNumberFormat="1" applyFont="1" applyBorder="1" applyAlignment="1">
      <alignment vertical="center" wrapText="1"/>
    </xf>
    <xf numFmtId="165" fontId="12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 wrapText="1"/>
    </xf>
    <xf numFmtId="165" fontId="15" fillId="0" borderId="0" xfId="0" applyNumberFormat="1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164" fontId="11" fillId="0" borderId="0" xfId="6" applyFont="1" applyAlignment="1">
      <alignment horizontal="center" vertical="center" wrapText="1"/>
    </xf>
    <xf numFmtId="3" fontId="15" fillId="0" borderId="0" xfId="0" applyNumberFormat="1" applyFont="1" applyAlignment="1">
      <alignment vertical="center" wrapText="1"/>
    </xf>
    <xf numFmtId="3" fontId="15" fillId="0" borderId="2" xfId="0" applyNumberFormat="1" applyFont="1" applyBorder="1" applyAlignment="1">
      <alignment vertical="center" wrapText="1"/>
    </xf>
    <xf numFmtId="3" fontId="12" fillId="0" borderId="1" xfId="0" applyNumberFormat="1" applyFont="1" applyBorder="1" applyAlignment="1">
      <alignment vertical="center" wrapText="1"/>
    </xf>
    <xf numFmtId="3" fontId="12" fillId="0" borderId="2" xfId="0" applyNumberFormat="1" applyFont="1" applyBorder="1" applyAlignment="1">
      <alignment vertical="center" wrapText="1"/>
    </xf>
    <xf numFmtId="3" fontId="12" fillId="0" borderId="3" xfId="0" applyNumberFormat="1" applyFont="1" applyBorder="1" applyAlignment="1">
      <alignment vertical="center" wrapText="1"/>
    </xf>
    <xf numFmtId="3" fontId="10" fillId="0" borderId="0" xfId="6" applyNumberFormat="1" applyFont="1" applyAlignment="1">
      <alignment vertical="center" wrapText="1"/>
    </xf>
    <xf numFmtId="3" fontId="11" fillId="0" borderId="2" xfId="6" applyNumberFormat="1" applyFont="1" applyBorder="1" applyAlignment="1">
      <alignment vertical="center" wrapText="1"/>
    </xf>
    <xf numFmtId="3" fontId="11" fillId="0" borderId="3" xfId="6" applyNumberFormat="1" applyFont="1" applyBorder="1" applyAlignment="1">
      <alignment vertical="center" wrapText="1"/>
    </xf>
    <xf numFmtId="3" fontId="10" fillId="0" borderId="2" xfId="6" applyNumberFormat="1" applyFont="1" applyBorder="1" applyAlignment="1">
      <alignment vertical="center" wrapText="1"/>
    </xf>
    <xf numFmtId="3" fontId="11" fillId="0" borderId="0" xfId="6" applyNumberFormat="1" applyFont="1" applyAlignment="1">
      <alignment vertical="center" wrapText="1"/>
    </xf>
    <xf numFmtId="3" fontId="11" fillId="0" borderId="1" xfId="6" applyNumberFormat="1" applyFont="1" applyBorder="1" applyAlignment="1">
      <alignment vertical="center" wrapText="1"/>
    </xf>
    <xf numFmtId="164" fontId="11" fillId="0" borderId="0" xfId="6" applyFont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0" fontId="0" fillId="0" borderId="0" xfId="0" applyFill="1"/>
    <xf numFmtId="0" fontId="15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165" fontId="12" fillId="0" borderId="4" xfId="0" applyNumberFormat="1" applyFont="1" applyFill="1" applyBorder="1" applyAlignment="1">
      <alignment vertical="center" wrapText="1"/>
    </xf>
    <xf numFmtId="165" fontId="12" fillId="0" borderId="0" xfId="0" applyNumberFormat="1" applyFont="1" applyFill="1" applyAlignment="1">
      <alignment vertical="center" wrapText="1"/>
    </xf>
    <xf numFmtId="165" fontId="15" fillId="0" borderId="0" xfId="0" applyNumberFormat="1" applyFont="1" applyFill="1" applyAlignment="1">
      <alignment vertical="center" wrapText="1"/>
    </xf>
    <xf numFmtId="165" fontId="15" fillId="0" borderId="2" xfId="0" applyNumberFormat="1" applyFont="1" applyFill="1" applyBorder="1" applyAlignment="1">
      <alignment vertical="center" wrapText="1"/>
    </xf>
    <xf numFmtId="165" fontId="12" fillId="0" borderId="2" xfId="0" applyNumberFormat="1" applyFont="1" applyFill="1" applyBorder="1" applyAlignment="1">
      <alignment vertical="center" wrapText="1"/>
    </xf>
    <xf numFmtId="165" fontId="12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Alignment="1">
      <alignment horizontal="justify" vertical="center"/>
    </xf>
    <xf numFmtId="0" fontId="16" fillId="0" borderId="0" xfId="0" applyFont="1" applyAlignment="1"/>
    <xf numFmtId="0" fontId="0" fillId="0" borderId="0" xfId="0" applyFont="1"/>
    <xf numFmtId="3" fontId="16" fillId="0" borderId="0" xfId="1" applyNumberFormat="1" applyFont="1" applyAlignment="1"/>
    <xf numFmtId="0" fontId="19" fillId="0" borderId="0" xfId="1" applyFont="1" applyAlignment="1"/>
    <xf numFmtId="0" fontId="20" fillId="0" borderId="0" xfId="0" applyFont="1"/>
    <xf numFmtId="0" fontId="18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1" fillId="0" borderId="2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0" fontId="21" fillId="0" borderId="0" xfId="0" applyFont="1" applyAlignment="1">
      <alignment vertical="center" wrapText="1"/>
    </xf>
    <xf numFmtId="165" fontId="21" fillId="0" borderId="0" xfId="0" applyNumberFormat="1" applyFont="1" applyAlignment="1">
      <alignment horizontal="right" vertical="center" wrapText="1"/>
    </xf>
    <xf numFmtId="165" fontId="18" fillId="0" borderId="2" xfId="0" applyNumberFormat="1" applyFont="1" applyBorder="1" applyAlignment="1">
      <alignment horizontal="right" vertical="center" wrapText="1"/>
    </xf>
    <xf numFmtId="165" fontId="18" fillId="0" borderId="0" xfId="0" applyNumberFormat="1" applyFont="1" applyAlignment="1">
      <alignment horizontal="right" vertical="center" wrapText="1"/>
    </xf>
    <xf numFmtId="165" fontId="21" fillId="0" borderId="2" xfId="0" applyNumberFormat="1" applyFont="1" applyBorder="1" applyAlignment="1">
      <alignment horizontal="right" vertical="center" wrapText="1"/>
    </xf>
    <xf numFmtId="0" fontId="22" fillId="0" borderId="0" xfId="0" applyFont="1" applyAlignment="1">
      <alignment vertical="center" wrapText="1"/>
    </xf>
    <xf numFmtId="165" fontId="21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21" fillId="0" borderId="2" xfId="0" applyFont="1" applyBorder="1" applyAlignment="1">
      <alignment horizontal="center" vertical="center" wrapText="1"/>
    </xf>
    <xf numFmtId="165" fontId="21" fillId="0" borderId="3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165" fontId="18" fillId="0" borderId="0" xfId="0" applyNumberFormat="1" applyFont="1" applyBorder="1" applyAlignment="1">
      <alignment horizontal="right" vertical="center" wrapText="1"/>
    </xf>
    <xf numFmtId="165" fontId="21" fillId="0" borderId="0" xfId="0" applyNumberFormat="1" applyFont="1" applyBorder="1" applyAlignment="1">
      <alignment horizontal="right" vertical="center" wrapText="1"/>
    </xf>
    <xf numFmtId="3" fontId="15" fillId="0" borderId="0" xfId="0" applyNumberFormat="1" applyFont="1" applyFill="1" applyAlignment="1">
      <alignment vertical="center" wrapText="1"/>
    </xf>
    <xf numFmtId="3" fontId="12" fillId="0" borderId="2" xfId="0" applyNumberFormat="1" applyFont="1" applyFill="1" applyBorder="1" applyAlignment="1">
      <alignment vertical="center" wrapText="1"/>
    </xf>
    <xf numFmtId="3" fontId="12" fillId="0" borderId="4" xfId="0" applyNumberFormat="1" applyFont="1" applyFill="1" applyBorder="1" applyAlignment="1">
      <alignment vertical="center" wrapText="1"/>
    </xf>
    <xf numFmtId="3" fontId="12" fillId="0" borderId="3" xfId="0" applyNumberFormat="1" applyFont="1" applyFill="1" applyBorder="1" applyAlignment="1">
      <alignment vertical="center" wrapText="1"/>
    </xf>
    <xf numFmtId="3" fontId="12" fillId="0" borderId="0" xfId="0" applyNumberFormat="1" applyFont="1" applyFill="1" applyAlignment="1">
      <alignment vertical="center" wrapText="1"/>
    </xf>
    <xf numFmtId="3" fontId="15" fillId="0" borderId="2" xfId="0" applyNumberFormat="1" applyFont="1" applyFill="1" applyBorder="1" applyAlignment="1">
      <alignment vertical="center" wrapText="1"/>
    </xf>
    <xf numFmtId="3" fontId="12" fillId="0" borderId="1" xfId="0" applyNumberFormat="1" applyFont="1" applyFill="1" applyBorder="1" applyAlignment="1">
      <alignment vertical="center" wrapText="1"/>
    </xf>
    <xf numFmtId="0" fontId="24" fillId="0" borderId="0" xfId="0" applyFont="1"/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3" fontId="1" fillId="0" borderId="0" xfId="1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164" fontId="11" fillId="0" borderId="0" xfId="6" applyFont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0" fontId="23" fillId="0" borderId="0" xfId="2" applyFont="1" applyFill="1" applyAlignment="1">
      <alignment horizontal="center" vertical="justify" wrapText="1"/>
    </xf>
    <xf numFmtId="0" fontId="23" fillId="0" borderId="0" xfId="2" applyFont="1" applyFill="1" applyAlignment="1">
      <alignment horizontal="center" vertical="justify"/>
    </xf>
  </cellXfs>
  <cellStyles count="9">
    <cellStyle name="Debit" xfId="5"/>
    <cellStyle name="Обычный" xfId="0" builtinId="0"/>
    <cellStyle name="Обычный 10 3 2" xfId="8"/>
    <cellStyle name="Обычный 2" xfId="7"/>
    <cellStyle name="Обычный 2 5" xfId="4"/>
    <cellStyle name="Обычный 3 3" xfId="2"/>
    <cellStyle name="Обычный 4 2" xfId="1"/>
    <cellStyle name="Обычный 4 3" xfId="3"/>
    <cellStyle name="Финансовый" xfId="6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1\Public\DOCUME~1\FINANC~1\LOCALS~1\Temp\AES%20Folder\Old_Reports\June_00\Hot%20Sparks%20TETS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KZHO~1\AppData\Local\Temp\notesF3B52A\Non-financial\&#1051;&#1086;&#1075;%20&#1080;&#1079;&#1084;&#1077;&#1085;&#1077;&#1085;&#1080;&#1081;_28.11.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0;&#1086;&#1088;&#1084;&#1072;%207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0;&#1086;&#1088;&#1084;&#1072;%206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ten001\AppData\Local\Temp\notesF3B52A\Non-financial%20KPIs_SR_v7_17_10_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Sheet"/>
      <sheetName val="Resource Sheet"/>
      <sheetName val="Operations Data Sheet"/>
      <sheetName val="Financing Data Sheet"/>
      <sheetName val="Income Statement"/>
      <sheetName val="Balance Sheet"/>
      <sheetName val="Cashflow Statement"/>
      <sheetName val="Executive Summary"/>
      <sheetName val="Available Projects - 1998"/>
      <sheetName val="Available Finance - 1998"/>
      <sheetName val="Gen Data"/>
      <sheetName val="instruqcia"/>
      <sheetName val="FES"/>
      <sheetName val="Содержание"/>
      <sheetName val="Справочники"/>
      <sheetName val="Prelim Cost"/>
      <sheetName val="Cabre0703"/>
      <sheetName val="ESH.0703"/>
      <sheetName val="LOE0703"/>
      <sheetName val="NEG06-0703"/>
      <sheetName val="WG09-0703"/>
      <sheetName val="Hot Sparks TETS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1.1.3 Список КПД и ПД по ДО"/>
      <sheetName val="У4.1 Госпрограммы"/>
      <sheetName val="Усл обознач к нефин показ"/>
      <sheetName val="Лог изменений_28.11.2014"/>
    </sheetNames>
    <definedNames>
      <definedName name="Header1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DRE_DATACACHE"/>
      <sheetName val="Лист1"/>
      <sheetName val="Лист2"/>
      <sheetName val="Лист3"/>
    </sheetNames>
    <sheetDataSet>
      <sheetData sheetId="0" refreshError="1"/>
      <sheetData sheetId="1">
        <row r="61">
          <cell r="A61" t="str">
            <v>Прочие виды валют</v>
          </cell>
          <cell r="B61" t="str">
            <v>Долговые ценные бумаги-Еврооблигации</v>
          </cell>
        </row>
        <row r="62">
          <cell r="A62" t="str">
            <v>Тенге</v>
          </cell>
          <cell r="B62" t="str">
            <v>Долговые ценные бумаги-Иные облигации</v>
          </cell>
        </row>
        <row r="63">
          <cell r="A63" t="str">
            <v>Доллар США</v>
          </cell>
          <cell r="B63" t="str">
            <v>Долговые ценные бумаги-Вексель</v>
          </cell>
        </row>
        <row r="64">
          <cell r="A64" t="str">
            <v>Евро</v>
          </cell>
          <cell r="B64" t="str">
            <v>Кредит-Банковский кредит</v>
          </cell>
        </row>
        <row r="65">
          <cell r="A65" t="str">
            <v>Российский рубль</v>
          </cell>
          <cell r="B65" t="str">
            <v>Кредит-Овердрафт</v>
          </cell>
        </row>
        <row r="66">
          <cell r="A66" t="str">
            <v>Швейцарские франки</v>
          </cell>
          <cell r="B66" t="str">
            <v>Кредит-Бюджетный кредит</v>
          </cell>
        </row>
        <row r="67">
          <cell r="A67" t="str">
            <v>Японские йены</v>
          </cell>
          <cell r="B67" t="str">
            <v>Кредит-Невозобновляемая кредитная линия</v>
          </cell>
        </row>
        <row r="68">
          <cell r="A68" t="str">
            <v>Австрийский доллар</v>
          </cell>
          <cell r="B68" t="str">
            <v>Долговые ценные бумаги-Проектное финансирование</v>
          </cell>
        </row>
        <row r="69">
          <cell r="A69" t="str">
            <v>Английский фунт стерлингов</v>
          </cell>
          <cell r="B69" t="str">
            <v>Долговые ценные бумаги-Отсроченный платеж</v>
          </cell>
        </row>
        <row r="70">
          <cell r="A70" t="str">
            <v>Белорусский рубль</v>
          </cell>
          <cell r="B70" t="str">
            <v>Кредитная линия-Отсроченный платеж</v>
          </cell>
        </row>
        <row r="71">
          <cell r="A71" t="str">
            <v>Венгерский форинт</v>
          </cell>
          <cell r="B71" t="str">
            <v>Кредитная линия-Финансирование на условиях Сarry</v>
          </cell>
        </row>
        <row r="72">
          <cell r="A72" t="str">
            <v>Датская крона</v>
          </cell>
          <cell r="B72" t="str">
            <v>Долговые ценные бумаги-Финансовая помощь</v>
          </cell>
        </row>
        <row r="73">
          <cell r="A73" t="str">
            <v>Дирхам ОАЭ</v>
          </cell>
          <cell r="B73" t="str">
            <v>Прочее-Финансовый лизинг</v>
          </cell>
        </row>
        <row r="74">
          <cell r="A74" t="str">
            <v>Канадский доллар</v>
          </cell>
          <cell r="B74" t="str">
            <v>Прочее-Сделка репо</v>
          </cell>
        </row>
        <row r="75">
          <cell r="A75" t="str">
            <v>Китайский юань</v>
          </cell>
          <cell r="B75" t="str">
            <v>Прочее-Торговое финансирование</v>
          </cell>
        </row>
        <row r="76">
          <cell r="A76" t="str">
            <v>Кувейтский динар</v>
          </cell>
          <cell r="B76" t="str">
            <v>Прочее-Прочее</v>
          </cell>
        </row>
        <row r="77">
          <cell r="A77" t="str">
            <v>Кыргызский сом</v>
          </cell>
          <cell r="B77" t="str">
            <v>Гарантии с обеспечением-Платная гарантия</v>
          </cell>
        </row>
        <row r="78">
          <cell r="A78" t="str">
            <v>Латвийский лат</v>
          </cell>
          <cell r="B78" t="str">
            <v>Гарантии с обеспечением-Бесплатная гарантия</v>
          </cell>
        </row>
        <row r="79">
          <cell r="A79" t="str">
            <v>Литовский лит</v>
          </cell>
          <cell r="B79" t="str">
            <v>Гарантии без обеспечения-Платная гарантия</v>
          </cell>
        </row>
        <row r="80">
          <cell r="A80" t="str">
            <v>Молдавский лей</v>
          </cell>
          <cell r="B80" t="str">
            <v>Гарантии без обеспечения-Бесплатная гарантия</v>
          </cell>
        </row>
        <row r="81">
          <cell r="A81" t="str">
            <v>Норвежская крона</v>
          </cell>
        </row>
        <row r="82">
          <cell r="A82" t="str">
            <v>Польский злотый</v>
          </cell>
        </row>
        <row r="83">
          <cell r="A83" t="str">
            <v>Риял Саудовской Аравии</v>
          </cell>
        </row>
        <row r="84">
          <cell r="A84" t="str">
            <v>СДР</v>
          </cell>
        </row>
        <row r="85">
          <cell r="A85" t="str">
            <v>Сингапурский доллар</v>
          </cell>
        </row>
        <row r="86">
          <cell r="A86" t="str">
            <v>Таджикский сомони</v>
          </cell>
        </row>
        <row r="87">
          <cell r="A87" t="str">
            <v>Турецкая лира</v>
          </cell>
        </row>
        <row r="88">
          <cell r="A88" t="str">
            <v>Узбекский сум</v>
          </cell>
        </row>
        <row r="89">
          <cell r="A89" t="str">
            <v>Украинская гривна</v>
          </cell>
        </row>
        <row r="90">
          <cell r="A90" t="str">
            <v>Чешская крона</v>
          </cell>
        </row>
        <row r="91">
          <cell r="A91" t="str">
            <v>Шведская крона</v>
          </cell>
        </row>
        <row r="92">
          <cell r="A92" t="str">
            <v>Южно-Африканский ранд</v>
          </cell>
        </row>
        <row r="93">
          <cell r="A93" t="str">
            <v>100 Южно-Корейских вон</v>
          </cell>
        </row>
        <row r="94">
          <cell r="A94" t="str">
            <v>Грузинский лари</v>
          </cell>
        </row>
        <row r="95">
          <cell r="A95" t="str">
            <v>Румынский лей</v>
          </cell>
        </row>
        <row r="96">
          <cell r="A96" t="str">
            <v>Индийский рупий</v>
          </cell>
        </row>
        <row r="97">
          <cell r="A97" t="str">
            <v>Тайский бат</v>
          </cell>
        </row>
        <row r="98">
          <cell r="A98" t="str">
            <v>Азербайджанский манат</v>
          </cell>
        </row>
        <row r="99">
          <cell r="A99" t="str">
            <v>Малагасийский ренегат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DRE_DATACACHE"/>
      <sheetName val="Лист1"/>
      <sheetName val="Лист2"/>
      <sheetName val="Лист3"/>
    </sheetNames>
    <sheetDataSet>
      <sheetData sheetId="0"/>
      <sheetData sheetId="1">
        <row r="106">
          <cell r="A106" t="str">
            <v>Прочие виды валют</v>
          </cell>
          <cell r="B106" t="str">
            <v>Долговые ценные бумаги-Еврооблигации</v>
          </cell>
          <cell r="C106" t="str">
            <v>Гарантия-Корпоративная</v>
          </cell>
        </row>
        <row r="107">
          <cell r="A107" t="str">
            <v>Тенге</v>
          </cell>
          <cell r="B107" t="str">
            <v>Долговые ценные бумаги-Иные облигации</v>
          </cell>
          <cell r="C107" t="str">
            <v>Гарантия-Государственная</v>
          </cell>
        </row>
        <row r="108">
          <cell r="A108" t="str">
            <v>Доллар США</v>
          </cell>
          <cell r="B108" t="str">
            <v>Долговые ценные бумаги-Вексель</v>
          </cell>
          <cell r="C108" t="str">
            <v>Поручительство-Корпоративная</v>
          </cell>
        </row>
        <row r="109">
          <cell r="A109" t="str">
            <v>Евро</v>
          </cell>
          <cell r="B109" t="str">
            <v>Кредит-Банковский кредит</v>
          </cell>
          <cell r="C109" t="str">
            <v>Поручительство-Государственная</v>
          </cell>
        </row>
        <row r="110">
          <cell r="A110" t="str">
            <v>Российский рубль</v>
          </cell>
          <cell r="B110" t="str">
            <v>Кредит-Овердрафт</v>
          </cell>
          <cell r="C110" t="str">
            <v>Залог-Движимого имущества</v>
          </cell>
        </row>
        <row r="111">
          <cell r="A111" t="str">
            <v>Швейцарские франки</v>
          </cell>
          <cell r="B111" t="str">
            <v>Кредит-Бюджетный кредит</v>
          </cell>
          <cell r="C111" t="str">
            <v>Залог-Недвижимого имущества</v>
          </cell>
        </row>
        <row r="112">
          <cell r="A112" t="str">
            <v>Японские йены</v>
          </cell>
          <cell r="B112" t="str">
            <v>Кредит-Невозобновляемая кредитная линия</v>
          </cell>
          <cell r="C112" t="str">
            <v>Залог-Имущества поступающего в будущем</v>
          </cell>
        </row>
        <row r="113">
          <cell r="A113" t="str">
            <v>Австрийский доллар</v>
          </cell>
          <cell r="B113" t="str">
            <v>Кредит-Возобновляемая кредитная линия</v>
          </cell>
          <cell r="C113" t="str">
            <v>Залог-Иное</v>
          </cell>
        </row>
        <row r="114">
          <cell r="A114" t="str">
            <v>Английский фунт стерлингов</v>
          </cell>
          <cell r="B114" t="str">
            <v>Долговые ценные бумаги-Проектное финансирование</v>
          </cell>
          <cell r="C114" t="str">
            <v>Без обеспечения</v>
          </cell>
        </row>
        <row r="115">
          <cell r="A115" t="str">
            <v>Белорусский рубль</v>
          </cell>
          <cell r="B115" t="str">
            <v>Долговые ценные бумаги-Отсроченный платеж</v>
          </cell>
        </row>
        <row r="116">
          <cell r="A116" t="str">
            <v>Венгерский форинт</v>
          </cell>
          <cell r="B116" t="str">
            <v>Кредитная линия-Отсроченный платеж</v>
          </cell>
        </row>
        <row r="117">
          <cell r="A117" t="str">
            <v>Датская крона</v>
          </cell>
          <cell r="B117" t="str">
            <v>Кредитная линия-Финансирование на условиях Сarry</v>
          </cell>
        </row>
        <row r="118">
          <cell r="A118" t="str">
            <v>Дирхам ОАЭ</v>
          </cell>
          <cell r="B118" t="str">
            <v>Долговые ценные бумаги-Финансовая помощь</v>
          </cell>
        </row>
        <row r="119">
          <cell r="A119" t="str">
            <v>Канадский доллар</v>
          </cell>
          <cell r="B119" t="str">
            <v>Прочее-Финансовый лизинг</v>
          </cell>
        </row>
        <row r="120">
          <cell r="A120" t="str">
            <v>Китайский юань</v>
          </cell>
          <cell r="B120" t="str">
            <v>Прочее-Сделка репо</v>
          </cell>
        </row>
        <row r="121">
          <cell r="A121" t="str">
            <v>Кувейтский динар</v>
          </cell>
          <cell r="B121" t="str">
            <v>Прочее-Торговое финансирование</v>
          </cell>
        </row>
        <row r="122">
          <cell r="A122" t="str">
            <v>Кыргызский сом</v>
          </cell>
          <cell r="B122" t="str">
            <v>Прочее-Прочее</v>
          </cell>
        </row>
        <row r="123">
          <cell r="A123" t="str">
            <v>Латвийский лат</v>
          </cell>
          <cell r="B123" t="str">
            <v>Гарантии с обеспечением-Платная гарантия</v>
          </cell>
        </row>
        <row r="124">
          <cell r="A124" t="str">
            <v>Литовский лит</v>
          </cell>
          <cell r="B124" t="str">
            <v>Гарантии с обеспечением-Бесплатная гарантия</v>
          </cell>
        </row>
        <row r="125">
          <cell r="A125" t="str">
            <v>Молдавский лей</v>
          </cell>
          <cell r="B125" t="str">
            <v>Гарантии без обеспечения-Платная гарантия</v>
          </cell>
        </row>
        <row r="126">
          <cell r="A126" t="str">
            <v>Норвежская крона</v>
          </cell>
          <cell r="B126" t="str">
            <v>Гарантии без обеспечения-Бесплатная гарантия</v>
          </cell>
        </row>
        <row r="127">
          <cell r="A127" t="str">
            <v>Польский злотый</v>
          </cell>
        </row>
        <row r="128">
          <cell r="A128" t="str">
            <v>Риял Саудовской Аравии</v>
          </cell>
        </row>
        <row r="129">
          <cell r="A129" t="str">
            <v>СДР</v>
          </cell>
        </row>
        <row r="130">
          <cell r="A130" t="str">
            <v>Сингапурский доллар</v>
          </cell>
        </row>
        <row r="131">
          <cell r="A131" t="str">
            <v>Таджикский сомони</v>
          </cell>
        </row>
        <row r="132">
          <cell r="A132" t="str">
            <v>Турецкая лира</v>
          </cell>
        </row>
        <row r="133">
          <cell r="A133" t="str">
            <v>Узбекский сум</v>
          </cell>
        </row>
        <row r="134">
          <cell r="A134" t="str">
            <v>Украинская гривна</v>
          </cell>
        </row>
        <row r="135">
          <cell r="A135" t="str">
            <v>Чешская крона</v>
          </cell>
        </row>
        <row r="136">
          <cell r="A136" t="str">
            <v>Шведская крона</v>
          </cell>
        </row>
        <row r="137">
          <cell r="A137" t="str">
            <v>Южно-Африканский ранд</v>
          </cell>
        </row>
        <row r="138">
          <cell r="A138" t="str">
            <v>100 Южно-Корейских вон</v>
          </cell>
        </row>
        <row r="139">
          <cell r="A139" t="str">
            <v>Грузинский лари</v>
          </cell>
        </row>
        <row r="140">
          <cell r="A140" t="str">
            <v>Румынский лей</v>
          </cell>
        </row>
        <row r="141">
          <cell r="A141" t="str">
            <v>Индийский рупий</v>
          </cell>
        </row>
        <row r="142">
          <cell r="A142" t="str">
            <v>Тайский бат</v>
          </cell>
        </row>
        <row r="143">
          <cell r="A143" t="str">
            <v>Азербайджанский манат</v>
          </cell>
        </row>
        <row r="144">
          <cell r="A144" t="str">
            <v>Малагасийский ренегат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резюме"/>
      <sheetName val="1. Холдинг"/>
      <sheetName val="2.1. брк"/>
      <sheetName val="2.2. даму"/>
      <sheetName val="2.3. жссбк"/>
      <sheetName val="2.4 ЦСП_ГЧП"/>
      <sheetName val="2.4.1.Проекты ГЧП"/>
      <sheetName val="2.1.ККМ_ИФК"/>
      <sheetName val="2.1.1. Проекты ККМ"/>
      <sheetName val="4.КЕГ"/>
      <sheetName val=" 3.4.Госпрограммы"/>
      <sheetName val="3.4.1.Приложение_1"/>
      <sheetName val="3.4.3.Приложение_2"/>
      <sheetName val="3.1. Отрасли и регионы"/>
      <sheetName val="3.2. Проекты БРК"/>
      <sheetName val="3.3. Программы Даму"/>
      <sheetName val="3.4. Гос программ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tabSelected="1" topLeftCell="A28" workbookViewId="0">
      <selection activeCell="A48" sqref="A48"/>
    </sheetView>
  </sheetViews>
  <sheetFormatPr defaultRowHeight="15" x14ac:dyDescent="0.25"/>
  <cols>
    <col min="1" max="1" width="47.140625" customWidth="1"/>
    <col min="2" max="2" width="15.42578125" customWidth="1"/>
    <col min="3" max="3" width="2" customWidth="1"/>
    <col min="4" max="4" width="18.140625" customWidth="1"/>
  </cols>
  <sheetData>
    <row r="1" spans="1:4" x14ac:dyDescent="0.25">
      <c r="A1" s="83" t="s">
        <v>21</v>
      </c>
      <c r="B1" s="83"/>
      <c r="C1" s="83"/>
      <c r="D1" s="83"/>
    </row>
    <row r="2" spans="1:4" x14ac:dyDescent="0.25">
      <c r="A2" s="84" t="s">
        <v>58</v>
      </c>
      <c r="B2" s="84"/>
      <c r="C2" s="84"/>
      <c r="D2" s="84"/>
    </row>
    <row r="4" spans="1:4" x14ac:dyDescent="0.25">
      <c r="B4" s="8" t="s">
        <v>32</v>
      </c>
      <c r="D4" s="28"/>
    </row>
    <row r="5" spans="1:4" ht="15" customHeight="1" x14ac:dyDescent="0.25">
      <c r="A5" s="85"/>
      <c r="B5" s="8" t="s">
        <v>59</v>
      </c>
      <c r="C5" s="86"/>
      <c r="D5" s="8" t="s">
        <v>33</v>
      </c>
    </row>
    <row r="6" spans="1:4" x14ac:dyDescent="0.25">
      <c r="A6" s="85"/>
      <c r="B6" s="8" t="s">
        <v>60</v>
      </c>
      <c r="C6" s="86"/>
      <c r="D6" s="8" t="s">
        <v>57</v>
      </c>
    </row>
    <row r="7" spans="1:4" ht="15.75" thickBot="1" x14ac:dyDescent="0.3">
      <c r="A7" s="85"/>
      <c r="B7" s="21" t="s">
        <v>0</v>
      </c>
      <c r="C7" s="86"/>
      <c r="D7" s="21" t="s">
        <v>0</v>
      </c>
    </row>
    <row r="8" spans="1:4" x14ac:dyDescent="0.25">
      <c r="A8" s="22" t="s">
        <v>5</v>
      </c>
      <c r="B8" s="20"/>
      <c r="C8" s="20"/>
      <c r="D8" s="20"/>
    </row>
    <row r="9" spans="1:4" x14ac:dyDescent="0.25">
      <c r="A9" s="20" t="s">
        <v>45</v>
      </c>
      <c r="B9" s="30">
        <v>310605595</v>
      </c>
      <c r="C9" s="23"/>
      <c r="D9" s="30">
        <v>144173738</v>
      </c>
    </row>
    <row r="10" spans="1:4" ht="25.5" x14ac:dyDescent="0.25">
      <c r="A10" s="20" t="s">
        <v>46</v>
      </c>
      <c r="B10" s="30">
        <v>98862476</v>
      </c>
      <c r="C10" s="23"/>
      <c r="D10" s="30">
        <v>91562878</v>
      </c>
    </row>
    <row r="11" spans="1:4" x14ac:dyDescent="0.25">
      <c r="A11" s="20" t="s">
        <v>6</v>
      </c>
      <c r="B11" s="30">
        <v>112366976</v>
      </c>
      <c r="C11" s="23"/>
      <c r="D11" s="30">
        <v>110945839</v>
      </c>
    </row>
    <row r="12" spans="1:4" x14ac:dyDescent="0.25">
      <c r="A12" s="20" t="s">
        <v>7</v>
      </c>
      <c r="B12" s="30">
        <v>1810879419</v>
      </c>
      <c r="C12" s="23"/>
      <c r="D12" s="30">
        <v>1618204464</v>
      </c>
    </row>
    <row r="13" spans="1:4" ht="25.5" x14ac:dyDescent="0.25">
      <c r="A13" s="20" t="s">
        <v>23</v>
      </c>
      <c r="B13" s="30">
        <v>204097893</v>
      </c>
      <c r="C13" s="23"/>
      <c r="D13" s="30">
        <v>190340340</v>
      </c>
    </row>
    <row r="14" spans="1:4" x14ac:dyDescent="0.25">
      <c r="A14" s="20" t="s">
        <v>20</v>
      </c>
      <c r="B14" s="30">
        <v>93505407</v>
      </c>
      <c r="C14" s="23"/>
      <c r="D14" s="30">
        <v>225466058</v>
      </c>
    </row>
    <row r="15" spans="1:4" x14ac:dyDescent="0.25">
      <c r="A15" s="20" t="s">
        <v>47</v>
      </c>
      <c r="B15" s="30">
        <v>134229251</v>
      </c>
      <c r="C15" s="23"/>
      <c r="D15" s="30">
        <v>133273093</v>
      </c>
    </row>
    <row r="16" spans="1:4" ht="25.5" x14ac:dyDescent="0.25">
      <c r="A16" s="20" t="s">
        <v>48</v>
      </c>
      <c r="B16" s="30">
        <v>10965727</v>
      </c>
      <c r="C16" s="23"/>
      <c r="D16" s="30">
        <v>14822012</v>
      </c>
    </row>
    <row r="17" spans="1:4" x14ac:dyDescent="0.25">
      <c r="A17" s="20" t="s">
        <v>30</v>
      </c>
      <c r="B17" s="30">
        <v>19325145</v>
      </c>
      <c r="C17" s="23"/>
      <c r="D17" s="30">
        <v>19506343</v>
      </c>
    </row>
    <row r="18" spans="1:4" x14ac:dyDescent="0.25">
      <c r="A18" s="20" t="s">
        <v>26</v>
      </c>
      <c r="B18" s="30">
        <v>226012</v>
      </c>
      <c r="C18" s="23"/>
      <c r="D18" s="30">
        <v>227181</v>
      </c>
    </row>
    <row r="19" spans="1:4" x14ac:dyDescent="0.25">
      <c r="A19" s="20" t="s">
        <v>8</v>
      </c>
      <c r="B19" s="30">
        <v>5825617</v>
      </c>
      <c r="C19" s="23"/>
      <c r="D19" s="30">
        <v>5951423</v>
      </c>
    </row>
    <row r="20" spans="1:4" x14ac:dyDescent="0.25">
      <c r="A20" s="20" t="s">
        <v>9</v>
      </c>
      <c r="B20" s="30">
        <v>25891811</v>
      </c>
      <c r="C20" s="23"/>
      <c r="D20" s="30">
        <v>26056766</v>
      </c>
    </row>
    <row r="21" spans="1:4" x14ac:dyDescent="0.25">
      <c r="A21" s="20" t="s">
        <v>10</v>
      </c>
      <c r="B21" s="30">
        <v>508595</v>
      </c>
      <c r="C21" s="23"/>
      <c r="D21" s="30">
        <v>124719</v>
      </c>
    </row>
    <row r="22" spans="1:4" ht="15.75" thickBot="1" x14ac:dyDescent="0.3">
      <c r="A22" s="20" t="s">
        <v>29</v>
      </c>
      <c r="B22" s="31">
        <v>13210645</v>
      </c>
      <c r="C22" s="23"/>
      <c r="D22" s="31">
        <v>10160691</v>
      </c>
    </row>
    <row r="23" spans="1:4" ht="15.75" thickBot="1" x14ac:dyDescent="0.3">
      <c r="A23" s="22" t="s">
        <v>49</v>
      </c>
      <c r="B23" s="32">
        <f>SUM(B9:B22)</f>
        <v>2840500569</v>
      </c>
      <c r="C23" s="25"/>
      <c r="D23" s="32">
        <f>SUM(D9:D22)</f>
        <v>2590815545</v>
      </c>
    </row>
    <row r="24" spans="1:4" ht="15.75" thickTop="1" x14ac:dyDescent="0.25">
      <c r="A24" s="22"/>
      <c r="B24" s="23"/>
      <c r="C24" s="23"/>
      <c r="D24" s="30"/>
    </row>
    <row r="25" spans="1:4" x14ac:dyDescent="0.25">
      <c r="A25" s="22" t="s">
        <v>11</v>
      </c>
      <c r="B25" s="23"/>
      <c r="C25" s="23"/>
      <c r="D25" s="30"/>
    </row>
    <row r="26" spans="1:4" x14ac:dyDescent="0.25">
      <c r="A26" s="20" t="s">
        <v>50</v>
      </c>
      <c r="B26" s="30">
        <v>28751077</v>
      </c>
      <c r="C26" s="23"/>
      <c r="D26" s="30">
        <v>17236307</v>
      </c>
    </row>
    <row r="27" spans="1:4" x14ac:dyDescent="0.25">
      <c r="A27" s="20" t="s">
        <v>68</v>
      </c>
      <c r="B27" s="30">
        <v>27332782</v>
      </c>
      <c r="C27" s="27"/>
      <c r="D27" s="30">
        <v>26986268</v>
      </c>
    </row>
    <row r="28" spans="1:4" ht="25.5" x14ac:dyDescent="0.25">
      <c r="A28" s="20" t="s">
        <v>13</v>
      </c>
      <c r="B28" s="30">
        <v>612395458</v>
      </c>
      <c r="C28" s="23"/>
      <c r="D28" s="30">
        <v>540295369</v>
      </c>
    </row>
    <row r="29" spans="1:4" x14ac:dyDescent="0.25">
      <c r="A29" s="20" t="s">
        <v>12</v>
      </c>
      <c r="B29" s="30">
        <v>177988518</v>
      </c>
      <c r="C29" s="23"/>
      <c r="D29" s="30">
        <v>175228967</v>
      </c>
    </row>
    <row r="30" spans="1:4" x14ac:dyDescent="0.25">
      <c r="A30" s="20" t="s">
        <v>14</v>
      </c>
      <c r="B30" s="30">
        <v>197315521</v>
      </c>
      <c r="C30" s="23"/>
      <c r="D30" s="30">
        <v>210933386</v>
      </c>
    </row>
    <row r="31" spans="1:4" x14ac:dyDescent="0.25">
      <c r="A31" s="20" t="s">
        <v>24</v>
      </c>
      <c r="B31" s="30">
        <v>1221845403</v>
      </c>
      <c r="C31" s="23"/>
      <c r="D31" s="30">
        <v>1051544268</v>
      </c>
    </row>
    <row r="32" spans="1:4" x14ac:dyDescent="0.25">
      <c r="A32" s="20" t="s">
        <v>51</v>
      </c>
      <c r="B32" s="30">
        <v>106120543</v>
      </c>
      <c r="C32" s="23"/>
      <c r="D32" s="30">
        <v>104534649</v>
      </c>
    </row>
    <row r="33" spans="1:4" x14ac:dyDescent="0.25">
      <c r="A33" s="20" t="s">
        <v>15</v>
      </c>
      <c r="B33" s="30">
        <v>33729381</v>
      </c>
      <c r="C33" s="23"/>
      <c r="D33" s="30">
        <v>27916528</v>
      </c>
    </row>
    <row r="34" spans="1:4" x14ac:dyDescent="0.25">
      <c r="A34" s="20" t="s">
        <v>31</v>
      </c>
      <c r="B34" s="30">
        <v>10032579</v>
      </c>
      <c r="C34" s="23"/>
      <c r="D34" s="30">
        <v>7563543</v>
      </c>
    </row>
    <row r="35" spans="1:4" ht="15.75" thickBot="1" x14ac:dyDescent="0.3">
      <c r="A35" s="20" t="s">
        <v>16</v>
      </c>
      <c r="B35" s="30">
        <v>690656</v>
      </c>
      <c r="C35" s="23"/>
      <c r="D35" s="30">
        <v>198412</v>
      </c>
    </row>
    <row r="36" spans="1:4" ht="15.75" thickBot="1" x14ac:dyDescent="0.3">
      <c r="A36" s="22" t="s">
        <v>17</v>
      </c>
      <c r="B36" s="34">
        <f>SUM(B26:B35)</f>
        <v>2416201918</v>
      </c>
      <c r="C36" s="25"/>
      <c r="D36" s="34">
        <f>SUM(D26:D35)</f>
        <v>2162437697</v>
      </c>
    </row>
    <row r="37" spans="1:4" x14ac:dyDescent="0.25">
      <c r="A37" s="22"/>
      <c r="B37" s="23"/>
      <c r="C37" s="23"/>
      <c r="D37" s="23"/>
    </row>
    <row r="38" spans="1:4" x14ac:dyDescent="0.25">
      <c r="A38" s="22" t="s">
        <v>25</v>
      </c>
      <c r="B38" s="23"/>
      <c r="C38" s="23"/>
      <c r="D38" s="23"/>
    </row>
    <row r="39" spans="1:4" x14ac:dyDescent="0.25">
      <c r="A39" s="20" t="s">
        <v>18</v>
      </c>
      <c r="B39" s="30">
        <v>445667511</v>
      </c>
      <c r="C39" s="23"/>
      <c r="D39" s="30">
        <v>445667511</v>
      </c>
    </row>
    <row r="40" spans="1:4" ht="25.5" x14ac:dyDescent="0.25">
      <c r="A40" s="20" t="s">
        <v>52</v>
      </c>
      <c r="B40" s="23">
        <v>-4763563</v>
      </c>
      <c r="C40" s="23"/>
      <c r="D40" s="27">
        <v>-2137067</v>
      </c>
    </row>
    <row r="41" spans="1:4" x14ac:dyDescent="0.25">
      <c r="A41" s="20" t="s">
        <v>53</v>
      </c>
      <c r="B41" s="30">
        <v>28423220</v>
      </c>
      <c r="C41" s="23"/>
      <c r="D41" s="30">
        <v>28423220</v>
      </c>
    </row>
    <row r="42" spans="1:4" ht="15.75" thickBot="1" x14ac:dyDescent="0.3">
      <c r="A42" s="20" t="s">
        <v>19</v>
      </c>
      <c r="B42" s="24">
        <v>-45028517</v>
      </c>
      <c r="C42" s="23"/>
      <c r="D42" s="24">
        <v>-43575816</v>
      </c>
    </row>
    <row r="43" spans="1:4" ht="15.75" thickBot="1" x14ac:dyDescent="0.3">
      <c r="A43" s="22" t="s">
        <v>54</v>
      </c>
      <c r="B43" s="33">
        <f>SUM(B39:B42)</f>
        <v>424298651</v>
      </c>
      <c r="C43" s="25"/>
      <c r="D43" s="33">
        <f>SUM(D39:D42)</f>
        <v>428377848</v>
      </c>
    </row>
    <row r="44" spans="1:4" ht="15.75" thickBot="1" x14ac:dyDescent="0.3">
      <c r="A44" s="22" t="s">
        <v>55</v>
      </c>
      <c r="B44" s="32">
        <f>B36+B43</f>
        <v>2840500569</v>
      </c>
      <c r="C44" s="25"/>
      <c r="D44" s="32">
        <f>D36+D43</f>
        <v>2590815545</v>
      </c>
    </row>
    <row r="45" spans="1:4" ht="15.75" thickTop="1" x14ac:dyDescent="0.25"/>
    <row r="47" spans="1:4" ht="15.75" x14ac:dyDescent="0.25">
      <c r="A47" s="6"/>
      <c r="D47" s="3"/>
    </row>
    <row r="48" spans="1:4" ht="15.75" x14ac:dyDescent="0.25">
      <c r="A48" s="1"/>
      <c r="D48" s="5"/>
    </row>
    <row r="49" spans="1:4" ht="15.75" x14ac:dyDescent="0.25">
      <c r="A49" s="6"/>
      <c r="D49" s="3"/>
    </row>
  </sheetData>
  <mergeCells count="4">
    <mergeCell ref="A1:D1"/>
    <mergeCell ref="A2:D2"/>
    <mergeCell ref="A5:A7"/>
    <mergeCell ref="C5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opLeftCell="A34" workbookViewId="0">
      <selection activeCell="F45" sqref="F45"/>
    </sheetView>
  </sheetViews>
  <sheetFormatPr defaultRowHeight="15" x14ac:dyDescent="0.25"/>
  <cols>
    <col min="1" max="1" width="62.140625" customWidth="1"/>
    <col min="2" max="2" width="17.140625" style="14" customWidth="1"/>
    <col min="3" max="3" width="1.7109375" style="14" customWidth="1"/>
    <col min="4" max="4" width="17.5703125" style="14" customWidth="1"/>
  </cols>
  <sheetData>
    <row r="1" spans="1:4" x14ac:dyDescent="0.25">
      <c r="A1" s="88" t="s">
        <v>22</v>
      </c>
      <c r="B1" s="88"/>
      <c r="C1" s="88"/>
      <c r="D1" s="88"/>
    </row>
    <row r="2" spans="1:4" x14ac:dyDescent="0.25">
      <c r="A2" s="88" t="s">
        <v>69</v>
      </c>
      <c r="B2" s="88"/>
      <c r="C2" s="88"/>
      <c r="D2" s="88"/>
    </row>
    <row r="5" spans="1:4" ht="15" customHeight="1" x14ac:dyDescent="0.25">
      <c r="A5" s="89"/>
      <c r="B5" s="11" t="s">
        <v>32</v>
      </c>
      <c r="C5" s="90"/>
      <c r="D5" s="11" t="s">
        <v>32</v>
      </c>
    </row>
    <row r="6" spans="1:4" ht="38.25" x14ac:dyDescent="0.25">
      <c r="A6" s="89"/>
      <c r="B6" s="12" t="s">
        <v>70</v>
      </c>
      <c r="C6" s="90"/>
      <c r="D6" s="29" t="s">
        <v>71</v>
      </c>
    </row>
    <row r="7" spans="1:4" ht="15.75" thickBot="1" x14ac:dyDescent="0.3">
      <c r="A7" s="89"/>
      <c r="B7" s="13" t="s">
        <v>56</v>
      </c>
      <c r="C7" s="90"/>
      <c r="D7" s="13" t="s">
        <v>56</v>
      </c>
    </row>
    <row r="8" spans="1:4" ht="25.5" x14ac:dyDescent="0.25">
      <c r="A8" s="7" t="s">
        <v>28</v>
      </c>
      <c r="B8" s="35">
        <v>36791356</v>
      </c>
      <c r="C8" s="15"/>
      <c r="D8" s="35">
        <v>35011863</v>
      </c>
    </row>
    <row r="9" spans="1:4" x14ac:dyDescent="0.25">
      <c r="A9" s="7" t="s">
        <v>27</v>
      </c>
      <c r="B9" s="35">
        <v>10205148</v>
      </c>
      <c r="C9" s="15"/>
      <c r="D9" s="35">
        <v>6781019</v>
      </c>
    </row>
    <row r="10" spans="1:4" ht="15.75" thickBot="1" x14ac:dyDescent="0.3">
      <c r="A10" s="7" t="s">
        <v>34</v>
      </c>
      <c r="B10" s="16">
        <v>-33952187</v>
      </c>
      <c r="C10" s="15"/>
      <c r="D10" s="16">
        <v>-29968849</v>
      </c>
    </row>
    <row r="11" spans="1:4" ht="15.75" thickBot="1" x14ac:dyDescent="0.3">
      <c r="A11" s="9" t="s">
        <v>35</v>
      </c>
      <c r="B11" s="36">
        <f>SUM(B8:B10)</f>
        <v>13044317</v>
      </c>
      <c r="C11" s="17"/>
      <c r="D11" s="36">
        <f>SUM(D8:D10)</f>
        <v>11824033</v>
      </c>
    </row>
    <row r="12" spans="1:4" x14ac:dyDescent="0.25">
      <c r="A12" s="7" t="s">
        <v>1</v>
      </c>
      <c r="B12" s="35">
        <v>149110</v>
      </c>
      <c r="C12" s="15"/>
      <c r="D12" s="35">
        <v>2240674</v>
      </c>
    </row>
    <row r="13" spans="1:4" ht="15.75" thickBot="1" x14ac:dyDescent="0.3">
      <c r="A13" s="7" t="s">
        <v>36</v>
      </c>
      <c r="B13" s="15">
        <v>-34523</v>
      </c>
      <c r="C13" s="15"/>
      <c r="D13" s="15">
        <v>-2130477</v>
      </c>
    </row>
    <row r="14" spans="1:4" ht="15.75" thickBot="1" x14ac:dyDescent="0.3">
      <c r="A14" s="9" t="s">
        <v>61</v>
      </c>
      <c r="B14" s="37">
        <f>SUM(B12:B13)</f>
        <v>114587</v>
      </c>
      <c r="C14" s="17"/>
      <c r="D14" s="37">
        <f>SUM(D12:D13)</f>
        <v>110197</v>
      </c>
    </row>
    <row r="15" spans="1:4" x14ac:dyDescent="0.25">
      <c r="A15" s="7" t="s">
        <v>37</v>
      </c>
      <c r="B15" s="15">
        <v>-4064678</v>
      </c>
      <c r="C15" s="15"/>
      <c r="D15" s="15">
        <v>-575202</v>
      </c>
    </row>
    <row r="16" spans="1:4" ht="38.25" x14ac:dyDescent="0.25">
      <c r="A16" s="7" t="s">
        <v>72</v>
      </c>
      <c r="B16" s="35">
        <v>2141470</v>
      </c>
      <c r="C16" s="15"/>
      <c r="D16" s="15">
        <v>-686347</v>
      </c>
    </row>
    <row r="17" spans="1:4" ht="25.5" x14ac:dyDescent="0.25">
      <c r="A17" s="7" t="s">
        <v>73</v>
      </c>
      <c r="B17" s="15">
        <v>-4896737</v>
      </c>
      <c r="C17" s="15"/>
      <c r="D17" s="35">
        <v>2188554</v>
      </c>
    </row>
    <row r="18" spans="1:4" ht="15.75" thickBot="1" x14ac:dyDescent="0.3">
      <c r="A18" s="7" t="s">
        <v>62</v>
      </c>
      <c r="B18" s="38">
        <v>2701697</v>
      </c>
      <c r="C18" s="15"/>
      <c r="D18" s="38">
        <v>246245</v>
      </c>
    </row>
    <row r="19" spans="1:4" x14ac:dyDescent="0.25">
      <c r="A19" s="9" t="s">
        <v>2</v>
      </c>
      <c r="B19" s="39">
        <f>SUM(B15:B18)+B14+B11</f>
        <v>9040656</v>
      </c>
      <c r="C19" s="15"/>
      <c r="D19" s="39">
        <f>SUM(D15:D18)+D14+D11</f>
        <v>13107480</v>
      </c>
    </row>
    <row r="20" spans="1:4" ht="25.5" x14ac:dyDescent="0.25">
      <c r="A20" s="7" t="s">
        <v>63</v>
      </c>
      <c r="B20" s="15">
        <v>-6738901</v>
      </c>
      <c r="C20" s="15"/>
      <c r="D20" s="35">
        <v>2757261</v>
      </c>
    </row>
    <row r="21" spans="1:4" ht="25.5" x14ac:dyDescent="0.25">
      <c r="A21" s="7" t="s">
        <v>64</v>
      </c>
      <c r="B21" s="35">
        <v>142684</v>
      </c>
      <c r="C21" s="15"/>
      <c r="D21" s="35">
        <v>190130</v>
      </c>
    </row>
    <row r="22" spans="1:4" x14ac:dyDescent="0.25">
      <c r="A22" s="7" t="s">
        <v>38</v>
      </c>
      <c r="B22" s="15">
        <v>-30670</v>
      </c>
      <c r="C22" s="15"/>
      <c r="D22" s="15">
        <v>-287398</v>
      </c>
    </row>
    <row r="23" spans="1:4" ht="15.75" thickBot="1" x14ac:dyDescent="0.3">
      <c r="A23" s="7" t="s">
        <v>39</v>
      </c>
      <c r="B23" s="16">
        <v>-1960907</v>
      </c>
      <c r="C23" s="15"/>
      <c r="D23" s="16">
        <v>-1595207</v>
      </c>
    </row>
    <row r="24" spans="1:4" x14ac:dyDescent="0.25">
      <c r="A24" s="9" t="s">
        <v>3</v>
      </c>
      <c r="B24" s="39">
        <f>SUM(B19:B23)</f>
        <v>452862</v>
      </c>
      <c r="C24" s="15"/>
      <c r="D24" s="39">
        <f>SUM(D19:D23)</f>
        <v>14172266</v>
      </c>
    </row>
    <row r="25" spans="1:4" ht="15.75" thickBot="1" x14ac:dyDescent="0.3">
      <c r="A25" s="7" t="s">
        <v>40</v>
      </c>
      <c r="B25" s="16">
        <v>-1905563</v>
      </c>
      <c r="C25" s="15"/>
      <c r="D25" s="16">
        <v>-2524397</v>
      </c>
    </row>
    <row r="26" spans="1:4" ht="15.75" thickBot="1" x14ac:dyDescent="0.3">
      <c r="A26" s="9" t="s">
        <v>65</v>
      </c>
      <c r="B26" s="19">
        <f>SUM(B24:B25)</f>
        <v>-1452701</v>
      </c>
      <c r="C26" s="15"/>
      <c r="D26" s="40">
        <f>SUM(D24:D25)</f>
        <v>11647869</v>
      </c>
    </row>
    <row r="27" spans="1:4" ht="15.75" thickTop="1" x14ac:dyDescent="0.25">
      <c r="A27" s="9"/>
      <c r="B27" s="15"/>
      <c r="C27" s="15"/>
      <c r="D27" s="15"/>
    </row>
    <row r="28" spans="1:4" x14ac:dyDescent="0.25">
      <c r="A28" s="9" t="s">
        <v>41</v>
      </c>
      <c r="B28" s="15"/>
      <c r="C28" s="15"/>
      <c r="D28" s="15"/>
    </row>
    <row r="29" spans="1:4" ht="25.5" x14ac:dyDescent="0.25">
      <c r="A29" s="10" t="s">
        <v>4</v>
      </c>
      <c r="B29" s="15"/>
      <c r="C29" s="15"/>
      <c r="D29" s="15"/>
    </row>
    <row r="30" spans="1:4" x14ac:dyDescent="0.25">
      <c r="A30" s="7" t="s">
        <v>42</v>
      </c>
      <c r="B30" s="15"/>
      <c r="C30" s="15"/>
      <c r="D30" s="15"/>
    </row>
    <row r="31" spans="1:4" x14ac:dyDescent="0.25">
      <c r="A31" s="7" t="s">
        <v>43</v>
      </c>
      <c r="B31" s="15">
        <v>-485026</v>
      </c>
      <c r="C31" s="15"/>
      <c r="D31" s="35">
        <v>4959350</v>
      </c>
    </row>
    <row r="32" spans="1:4" ht="15.75" thickBot="1" x14ac:dyDescent="0.3">
      <c r="A32" s="7" t="s">
        <v>44</v>
      </c>
      <c r="B32" s="15">
        <v>-2141470</v>
      </c>
      <c r="C32" s="15"/>
      <c r="D32" s="35">
        <v>686347</v>
      </c>
    </row>
    <row r="33" spans="1:4" ht="15.75" thickBot="1" x14ac:dyDescent="0.3">
      <c r="A33" s="9" t="s">
        <v>66</v>
      </c>
      <c r="B33" s="18">
        <f>SUM(B31:B32)</f>
        <v>-2626496</v>
      </c>
      <c r="C33" s="17"/>
      <c r="D33" s="37">
        <f>SUM(D31:D32)</f>
        <v>5645697</v>
      </c>
    </row>
    <row r="34" spans="1:4" ht="15.75" thickBot="1" x14ac:dyDescent="0.3">
      <c r="A34" s="9" t="s">
        <v>67</v>
      </c>
      <c r="B34" s="19">
        <f>B26+B33</f>
        <v>-4079197</v>
      </c>
      <c r="C34" s="17"/>
      <c r="D34" s="40">
        <f>D26+D33</f>
        <v>17293566</v>
      </c>
    </row>
    <row r="35" spans="1:4" ht="15.75" thickTop="1" x14ac:dyDescent="0.25">
      <c r="A35" s="26" t="s">
        <v>124</v>
      </c>
      <c r="B35" s="15">
        <v>-689</v>
      </c>
      <c r="D35" s="15">
        <v>5528</v>
      </c>
    </row>
    <row r="37" spans="1:4" ht="15.75" x14ac:dyDescent="0.25">
      <c r="A37" s="6"/>
      <c r="B37" s="87"/>
      <c r="C37" s="87"/>
      <c r="D37" s="3"/>
    </row>
    <row r="38" spans="1:4" ht="15.75" x14ac:dyDescent="0.25">
      <c r="A38" s="1"/>
      <c r="B38" s="2"/>
      <c r="C38" s="4"/>
      <c r="D38" s="5"/>
    </row>
    <row r="39" spans="1:4" ht="15.75" x14ac:dyDescent="0.25">
      <c r="A39" s="6"/>
      <c r="B39" s="87"/>
      <c r="C39" s="87"/>
      <c r="D39" s="3"/>
    </row>
  </sheetData>
  <mergeCells count="6">
    <mergeCell ref="B37:C37"/>
    <mergeCell ref="B39:C39"/>
    <mergeCell ref="A1:D1"/>
    <mergeCell ref="A2:D2"/>
    <mergeCell ref="A5:A7"/>
    <mergeCell ref="C5:C7"/>
  </mergeCells>
  <pageMargins left="0.7" right="0.7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opLeftCell="A43" workbookViewId="0">
      <selection activeCell="F45" sqref="F45"/>
    </sheetView>
  </sheetViews>
  <sheetFormatPr defaultRowHeight="15" x14ac:dyDescent="0.25"/>
  <cols>
    <col min="1" max="1" width="52.7109375" style="43" customWidth="1"/>
    <col min="2" max="2" width="18.140625" style="43" customWidth="1"/>
    <col min="3" max="3" width="1.140625" style="43" customWidth="1"/>
    <col min="4" max="4" width="20.7109375" style="43" customWidth="1"/>
    <col min="5" max="16384" width="9.140625" style="43"/>
  </cols>
  <sheetData>
    <row r="1" spans="1:4" x14ac:dyDescent="0.25">
      <c r="A1" s="91" t="s">
        <v>74</v>
      </c>
      <c r="B1" s="91"/>
      <c r="C1" s="91"/>
      <c r="D1" s="91"/>
    </row>
    <row r="2" spans="1:4" x14ac:dyDescent="0.25">
      <c r="A2" s="88" t="s">
        <v>69</v>
      </c>
      <c r="B2" s="88"/>
      <c r="C2" s="88"/>
      <c r="D2" s="88"/>
    </row>
    <row r="3" spans="1:4" ht="13.5" customHeight="1" x14ac:dyDescent="0.25">
      <c r="A3" s="42"/>
      <c r="B3" s="42"/>
      <c r="C3" s="42"/>
      <c r="D3" s="42"/>
    </row>
    <row r="4" spans="1:4" x14ac:dyDescent="0.25">
      <c r="B4" s="11" t="s">
        <v>32</v>
      </c>
      <c r="C4" s="90"/>
      <c r="D4" s="11" t="s">
        <v>32</v>
      </c>
    </row>
    <row r="5" spans="1:4" ht="38.25" x14ac:dyDescent="0.25">
      <c r="A5" s="44"/>
      <c r="B5" s="41" t="s">
        <v>70</v>
      </c>
      <c r="C5" s="90"/>
      <c r="D5" s="41" t="s">
        <v>71</v>
      </c>
    </row>
    <row r="6" spans="1:4" ht="15.75" thickBot="1" x14ac:dyDescent="0.3">
      <c r="A6" s="44"/>
      <c r="B6" s="13" t="s">
        <v>56</v>
      </c>
      <c r="C6" s="90"/>
      <c r="D6" s="13" t="s">
        <v>56</v>
      </c>
    </row>
    <row r="7" spans="1:4" ht="25.5" customHeight="1" x14ac:dyDescent="0.25">
      <c r="A7" s="45" t="s">
        <v>75</v>
      </c>
      <c r="B7" s="46"/>
      <c r="C7" s="47"/>
      <c r="D7" s="46"/>
    </row>
    <row r="8" spans="1:4" x14ac:dyDescent="0.25">
      <c r="A8" s="44" t="s">
        <v>76</v>
      </c>
      <c r="B8" s="75">
        <v>32952325</v>
      </c>
      <c r="C8" s="48"/>
      <c r="D8" s="75">
        <v>41955549</v>
      </c>
    </row>
    <row r="9" spans="1:4" x14ac:dyDescent="0.25">
      <c r="A9" s="44" t="s">
        <v>77</v>
      </c>
      <c r="B9" s="48">
        <v>-12708759</v>
      </c>
      <c r="C9" s="48"/>
      <c r="D9" s="48">
        <v>-15632305</v>
      </c>
    </row>
    <row r="10" spans="1:4" x14ac:dyDescent="0.25">
      <c r="A10" s="44" t="s">
        <v>78</v>
      </c>
      <c r="B10" s="75">
        <v>129879</v>
      </c>
      <c r="C10" s="48"/>
      <c r="D10" s="75">
        <v>2227697</v>
      </c>
    </row>
    <row r="11" spans="1:4" x14ac:dyDescent="0.25">
      <c r="A11" s="44" t="s">
        <v>79</v>
      </c>
      <c r="B11" s="48">
        <v>-40687</v>
      </c>
      <c r="C11" s="48"/>
      <c r="D11" s="48">
        <v>-2118371</v>
      </c>
    </row>
    <row r="12" spans="1:4" x14ac:dyDescent="0.25">
      <c r="A12" s="44" t="s">
        <v>119</v>
      </c>
      <c r="B12" s="48">
        <v>-197314</v>
      </c>
      <c r="C12" s="48"/>
      <c r="D12" s="48">
        <v>-149434</v>
      </c>
    </row>
    <row r="13" spans="1:4" ht="38.25" x14ac:dyDescent="0.25">
      <c r="A13" s="44" t="s">
        <v>80</v>
      </c>
      <c r="B13" s="75">
        <v>114927</v>
      </c>
      <c r="C13" s="48"/>
      <c r="D13" s="75">
        <v>104451</v>
      </c>
    </row>
    <row r="14" spans="1:4" x14ac:dyDescent="0.25">
      <c r="A14" s="44" t="s">
        <v>81</v>
      </c>
      <c r="B14" s="75">
        <v>61344</v>
      </c>
      <c r="C14" s="48"/>
      <c r="D14" s="75">
        <v>9181</v>
      </c>
    </row>
    <row r="15" spans="1:4" ht="15.75" thickBot="1" x14ac:dyDescent="0.3">
      <c r="A15" s="44" t="s">
        <v>82</v>
      </c>
      <c r="B15" s="49">
        <v>-1778572</v>
      </c>
      <c r="C15" s="48"/>
      <c r="D15" s="49">
        <v>-1527582</v>
      </c>
    </row>
    <row r="16" spans="1:4" ht="15.75" thickBot="1" x14ac:dyDescent="0.3">
      <c r="A16" s="44"/>
      <c r="B16" s="76">
        <f>SUM(B8:B15)</f>
        <v>18533143</v>
      </c>
      <c r="C16" s="47"/>
      <c r="D16" s="76">
        <f>SUM(D8:D15)</f>
        <v>24869186</v>
      </c>
    </row>
    <row r="17" spans="1:4" x14ac:dyDescent="0.25">
      <c r="A17" s="45" t="s">
        <v>83</v>
      </c>
      <c r="B17" s="47"/>
      <c r="C17" s="48"/>
      <c r="D17" s="48"/>
    </row>
    <row r="18" spans="1:4" x14ac:dyDescent="0.25">
      <c r="A18" s="44" t="s">
        <v>84</v>
      </c>
      <c r="B18" s="48">
        <v>-7294177</v>
      </c>
      <c r="C18" s="48"/>
      <c r="D18" s="48">
        <v>-7810768</v>
      </c>
    </row>
    <row r="19" spans="1:4" x14ac:dyDescent="0.25">
      <c r="A19" s="44" t="s">
        <v>6</v>
      </c>
      <c r="B19" s="75">
        <v>1815383</v>
      </c>
      <c r="C19" s="48"/>
      <c r="D19" s="75">
        <v>3078369</v>
      </c>
    </row>
    <row r="20" spans="1:4" x14ac:dyDescent="0.25">
      <c r="A20" s="44" t="s">
        <v>85</v>
      </c>
      <c r="B20" s="48">
        <v>-69335207</v>
      </c>
      <c r="C20" s="48"/>
      <c r="D20" s="75">
        <v>167043286</v>
      </c>
    </row>
    <row r="21" spans="1:4" ht="20.25" customHeight="1" x14ac:dyDescent="0.25">
      <c r="A21" s="44" t="s">
        <v>23</v>
      </c>
      <c r="B21" s="75">
        <v>3751965</v>
      </c>
      <c r="C21" s="48"/>
      <c r="D21" s="75">
        <v>2646010</v>
      </c>
    </row>
    <row r="22" spans="1:4" x14ac:dyDescent="0.25">
      <c r="A22" s="44" t="s">
        <v>86</v>
      </c>
      <c r="B22" s="48">
        <v>-12727625</v>
      </c>
      <c r="C22" s="48"/>
      <c r="D22" s="48">
        <v>-10824818</v>
      </c>
    </row>
    <row r="23" spans="1:4" x14ac:dyDescent="0.25">
      <c r="A23" s="44" t="s">
        <v>9</v>
      </c>
      <c r="B23" s="75">
        <v>342403</v>
      </c>
      <c r="C23" s="48"/>
      <c r="D23" s="75">
        <v>96057</v>
      </c>
    </row>
    <row r="24" spans="1:4" x14ac:dyDescent="0.25">
      <c r="A24" s="45" t="s">
        <v>87</v>
      </c>
      <c r="B24" s="47"/>
      <c r="C24" s="47"/>
      <c r="D24" s="47"/>
    </row>
    <row r="25" spans="1:4" x14ac:dyDescent="0.25">
      <c r="A25" s="44" t="s">
        <v>50</v>
      </c>
      <c r="B25" s="75">
        <v>10671954</v>
      </c>
      <c r="C25" s="48"/>
      <c r="D25" s="75">
        <v>10675304</v>
      </c>
    </row>
    <row r="26" spans="1:4" x14ac:dyDescent="0.25">
      <c r="A26" s="44" t="s">
        <v>12</v>
      </c>
      <c r="B26" s="48">
        <v>-1166667</v>
      </c>
      <c r="C26" s="48"/>
      <c r="D26" s="48">
        <v>0</v>
      </c>
    </row>
    <row r="27" spans="1:4" x14ac:dyDescent="0.25">
      <c r="A27" s="44" t="s">
        <v>89</v>
      </c>
      <c r="B27" s="48">
        <v>-12014811</v>
      </c>
      <c r="C27" s="47"/>
      <c r="D27" s="48">
        <v>-144020681</v>
      </c>
    </row>
    <row r="28" spans="1:4" ht="15.75" thickBot="1" x14ac:dyDescent="0.3">
      <c r="A28" s="44" t="s">
        <v>15</v>
      </c>
      <c r="B28" s="75">
        <v>5633008</v>
      </c>
      <c r="C28" s="47"/>
      <c r="D28" s="75">
        <v>7327723</v>
      </c>
    </row>
    <row r="29" spans="1:4" ht="25.5" x14ac:dyDescent="0.25">
      <c r="A29" s="45" t="s">
        <v>121</v>
      </c>
      <c r="B29" s="46">
        <f>SUM(B16:B28)</f>
        <v>-61790631</v>
      </c>
      <c r="C29" s="47"/>
      <c r="D29" s="77">
        <f>SUM(D16:D28)</f>
        <v>53079668</v>
      </c>
    </row>
    <row r="30" spans="1:4" ht="15.75" thickBot="1" x14ac:dyDescent="0.3">
      <c r="A30" s="44" t="s">
        <v>90</v>
      </c>
      <c r="B30" s="49">
        <v>-1797195</v>
      </c>
      <c r="C30" s="48"/>
      <c r="D30" s="49">
        <v>-2828107</v>
      </c>
    </row>
    <row r="31" spans="1:4" ht="26.25" thickBot="1" x14ac:dyDescent="0.3">
      <c r="A31" s="45" t="s">
        <v>120</v>
      </c>
      <c r="B31" s="50">
        <f>SUM(B29:B30)</f>
        <v>-63587826</v>
      </c>
      <c r="C31" s="48"/>
      <c r="D31" s="76">
        <f>SUM(D29:D30)</f>
        <v>50251561</v>
      </c>
    </row>
    <row r="32" spans="1:4" ht="35.25" customHeight="1" x14ac:dyDescent="0.25">
      <c r="A32" s="45" t="s">
        <v>91</v>
      </c>
      <c r="B32" s="47"/>
      <c r="C32" s="47"/>
      <c r="D32" s="51"/>
    </row>
    <row r="33" spans="1:4" ht="25.5" x14ac:dyDescent="0.25">
      <c r="A33" s="44" t="s">
        <v>92</v>
      </c>
      <c r="B33" s="48">
        <v>-276</v>
      </c>
      <c r="C33" s="48"/>
      <c r="D33" s="48">
        <v>0</v>
      </c>
    </row>
    <row r="34" spans="1:4" ht="15.75" thickBot="1" x14ac:dyDescent="0.3">
      <c r="A34" s="44" t="s">
        <v>93</v>
      </c>
      <c r="B34" s="75">
        <v>136670383</v>
      </c>
      <c r="C34" s="48"/>
      <c r="D34" s="75">
        <v>63316684</v>
      </c>
    </row>
    <row r="35" spans="1:4" ht="26.25" thickBot="1" x14ac:dyDescent="0.3">
      <c r="A35" s="45" t="s">
        <v>122</v>
      </c>
      <c r="B35" s="78">
        <f>SUM(B33:B34)</f>
        <v>136670107</v>
      </c>
      <c r="C35" s="47"/>
      <c r="D35" s="78">
        <f>SUM(D33:D34)</f>
        <v>63316684</v>
      </c>
    </row>
    <row r="36" spans="1:4" ht="13.5" customHeight="1" x14ac:dyDescent="0.25">
      <c r="A36" s="45"/>
      <c r="B36" s="47"/>
      <c r="C36" s="47"/>
      <c r="D36" s="47"/>
    </row>
    <row r="37" spans="1:4" ht="25.5" x14ac:dyDescent="0.25">
      <c r="A37" s="45" t="s">
        <v>94</v>
      </c>
      <c r="B37" s="47"/>
      <c r="C37" s="47"/>
      <c r="D37" s="47"/>
    </row>
    <row r="38" spans="1:4" x14ac:dyDescent="0.25">
      <c r="A38" s="44" t="s">
        <v>107</v>
      </c>
      <c r="B38" s="75">
        <v>62028125</v>
      </c>
      <c r="C38" s="48"/>
      <c r="D38" s="48">
        <v>0</v>
      </c>
    </row>
    <row r="39" spans="1:4" ht="21.75" customHeight="1" thickBot="1" x14ac:dyDescent="0.3">
      <c r="A39" s="45" t="s">
        <v>95</v>
      </c>
      <c r="B39" s="76">
        <f>SUM(B38:B38)</f>
        <v>62028125</v>
      </c>
      <c r="C39" s="47"/>
      <c r="D39" s="50">
        <f>SUM(D38:D38)</f>
        <v>0</v>
      </c>
    </row>
    <row r="40" spans="1:4" ht="10.5" customHeight="1" x14ac:dyDescent="0.25">
      <c r="A40" s="44"/>
      <c r="B40" s="48"/>
      <c r="C40" s="48"/>
      <c r="D40" s="48"/>
    </row>
    <row r="41" spans="1:4" x14ac:dyDescent="0.25">
      <c r="A41" s="45" t="s">
        <v>123</v>
      </c>
      <c r="B41" s="79">
        <f>B39+B35+B31</f>
        <v>135110406</v>
      </c>
      <c r="C41" s="47"/>
      <c r="D41" s="79">
        <f>D39+D35+D31</f>
        <v>113568245</v>
      </c>
    </row>
    <row r="42" spans="1:4" ht="25.5" x14ac:dyDescent="0.25">
      <c r="A42" s="44" t="s">
        <v>96</v>
      </c>
      <c r="B42" s="75">
        <v>31321466</v>
      </c>
      <c r="C42" s="47"/>
      <c r="D42" s="48">
        <v>-90317</v>
      </c>
    </row>
    <row r="43" spans="1:4" ht="25.5" x14ac:dyDescent="0.25">
      <c r="A43" s="44" t="s">
        <v>97</v>
      </c>
      <c r="B43" s="48">
        <v>-15</v>
      </c>
      <c r="C43" s="48"/>
      <c r="D43" s="75">
        <v>12185</v>
      </c>
    </row>
    <row r="44" spans="1:4" ht="15.75" thickBot="1" x14ac:dyDescent="0.3">
      <c r="A44" s="44" t="s">
        <v>108</v>
      </c>
      <c r="B44" s="80">
        <v>144173738</v>
      </c>
      <c r="C44" s="48"/>
      <c r="D44" s="80">
        <v>290168409</v>
      </c>
    </row>
    <row r="45" spans="1:4" ht="15.75" thickBot="1" x14ac:dyDescent="0.3">
      <c r="A45" s="45" t="s">
        <v>109</v>
      </c>
      <c r="B45" s="81">
        <f>SUM(B41:B44)</f>
        <v>310605595</v>
      </c>
      <c r="C45" s="47"/>
      <c r="D45" s="81">
        <f>SUM(D41:D44)</f>
        <v>403658522</v>
      </c>
    </row>
    <row r="46" spans="1:4" ht="15.75" thickTop="1" x14ac:dyDescent="0.25">
      <c r="A46" s="52"/>
    </row>
    <row r="48" spans="1:4" x14ac:dyDescent="0.25">
      <c r="A48" s="53"/>
      <c r="B48" s="54"/>
      <c r="C48" s="54"/>
      <c r="D48" s="55"/>
    </row>
    <row r="49" spans="1:4" x14ac:dyDescent="0.25">
      <c r="A49" s="56"/>
      <c r="B49" s="54"/>
      <c r="C49" s="54"/>
      <c r="D49" s="57"/>
    </row>
    <row r="50" spans="1:4" x14ac:dyDescent="0.25">
      <c r="A50" s="53"/>
      <c r="B50" s="54"/>
      <c r="C50" s="54"/>
      <c r="D50" s="55"/>
    </row>
  </sheetData>
  <mergeCells count="3">
    <mergeCell ref="A1:D1"/>
    <mergeCell ref="A2:D2"/>
    <mergeCell ref="C4:C6"/>
  </mergeCells>
  <pageMargins left="0.7" right="0.7" top="0.75" bottom="0.75" header="0.3" footer="0.3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view="pageBreakPreview" topLeftCell="A25" zoomScaleNormal="85" zoomScaleSheetLayoutView="100" workbookViewId="0">
      <selection activeCell="F45" sqref="F45"/>
    </sheetView>
  </sheetViews>
  <sheetFormatPr defaultRowHeight="15" x14ac:dyDescent="0.25"/>
  <cols>
    <col min="1" max="1" width="47.85546875" customWidth="1"/>
    <col min="2" max="2" width="13.5703125" style="69" customWidth="1"/>
    <col min="3" max="3" width="1.140625" style="69" customWidth="1"/>
    <col min="4" max="4" width="21.85546875" style="69" customWidth="1"/>
    <col min="5" max="5" width="1.7109375" style="69" customWidth="1"/>
    <col min="6" max="6" width="15" style="69" customWidth="1"/>
    <col min="7" max="7" width="1.140625" style="69" customWidth="1"/>
    <col min="8" max="8" width="13.5703125" style="69" customWidth="1"/>
    <col min="9" max="9" width="1.5703125" style="69" customWidth="1"/>
    <col min="10" max="10" width="16.42578125" style="69" customWidth="1"/>
  </cols>
  <sheetData>
    <row r="1" spans="1:12" s="82" customFormat="1" ht="14.25" x14ac:dyDescent="0.25">
      <c r="A1" s="92" t="s">
        <v>98</v>
      </c>
      <c r="B1" s="92"/>
      <c r="C1" s="92"/>
      <c r="D1" s="92"/>
      <c r="E1" s="92"/>
      <c r="F1" s="92"/>
      <c r="G1" s="92"/>
      <c r="H1" s="92"/>
      <c r="I1" s="92"/>
      <c r="J1" s="92"/>
    </row>
    <row r="2" spans="1:12" s="82" customFormat="1" ht="15.75" customHeight="1" x14ac:dyDescent="0.25">
      <c r="A2" s="93" t="s">
        <v>69</v>
      </c>
      <c r="B2" s="93"/>
      <c r="C2" s="93"/>
      <c r="D2" s="93"/>
      <c r="E2" s="93"/>
      <c r="F2" s="93"/>
      <c r="G2" s="93"/>
      <c r="H2" s="93"/>
      <c r="I2" s="93"/>
      <c r="J2" s="93"/>
    </row>
    <row r="4" spans="1:12" ht="36" x14ac:dyDescent="0.25">
      <c r="A4" s="58"/>
      <c r="B4" s="59" t="s">
        <v>18</v>
      </c>
      <c r="C4" s="59"/>
      <c r="D4" s="59" t="s">
        <v>52</v>
      </c>
      <c r="E4" s="59"/>
      <c r="F4" s="59" t="s">
        <v>53</v>
      </c>
      <c r="G4" s="59"/>
      <c r="H4" s="59" t="s">
        <v>19</v>
      </c>
      <c r="I4" s="59"/>
      <c r="J4" s="59" t="s">
        <v>99</v>
      </c>
    </row>
    <row r="5" spans="1:12" ht="15.75" thickBot="1" x14ac:dyDescent="0.3">
      <c r="A5" s="58"/>
      <c r="B5" s="60" t="s">
        <v>0</v>
      </c>
      <c r="C5" s="61"/>
      <c r="D5" s="60" t="s">
        <v>0</v>
      </c>
      <c r="E5" s="61"/>
      <c r="F5" s="60" t="s">
        <v>0</v>
      </c>
      <c r="G5" s="61"/>
      <c r="H5" s="60" t="s">
        <v>0</v>
      </c>
      <c r="I5" s="61"/>
      <c r="J5" s="60" t="s">
        <v>0</v>
      </c>
    </row>
    <row r="6" spans="1:12" x14ac:dyDescent="0.25">
      <c r="A6" s="62" t="s">
        <v>110</v>
      </c>
      <c r="B6" s="63">
        <v>408667511</v>
      </c>
      <c r="C6" s="63"/>
      <c r="D6" s="63">
        <v>-7495235</v>
      </c>
      <c r="E6" s="63"/>
      <c r="F6" s="63">
        <v>28423220</v>
      </c>
      <c r="G6" s="63"/>
      <c r="H6" s="63">
        <v>-53561149</v>
      </c>
      <c r="I6" s="63"/>
      <c r="J6" s="63">
        <f>SUM(B6:H6)</f>
        <v>376034347</v>
      </c>
    </row>
    <row r="7" spans="1:12" x14ac:dyDescent="0.25">
      <c r="A7" s="58" t="s">
        <v>118</v>
      </c>
      <c r="B7" s="65">
        <v>0</v>
      </c>
      <c r="C7" s="63"/>
      <c r="D7" s="65">
        <v>0</v>
      </c>
      <c r="E7" s="65"/>
      <c r="F7" s="65">
        <v>0</v>
      </c>
      <c r="G7" s="65"/>
      <c r="H7" s="65">
        <f>'ф 2 '!D26</f>
        <v>11647869</v>
      </c>
      <c r="I7" s="65"/>
      <c r="J7" s="65">
        <f>SUM(B7:H7)</f>
        <v>11647869</v>
      </c>
    </row>
    <row r="8" spans="1:12" x14ac:dyDescent="0.25">
      <c r="A8" s="62" t="s">
        <v>100</v>
      </c>
      <c r="B8" s="63"/>
      <c r="C8" s="63"/>
      <c r="D8" s="63"/>
      <c r="E8" s="63"/>
      <c r="F8" s="63"/>
      <c r="G8" s="63"/>
      <c r="H8" s="63"/>
      <c r="I8" s="63"/>
      <c r="J8" s="63"/>
    </row>
    <row r="9" spans="1:12" ht="36" x14ac:dyDescent="0.25">
      <c r="A9" s="67" t="s">
        <v>4</v>
      </c>
      <c r="B9" s="63"/>
      <c r="C9" s="63"/>
      <c r="D9" s="63"/>
      <c r="E9" s="63"/>
      <c r="F9" s="63"/>
      <c r="G9" s="63"/>
      <c r="H9" s="63"/>
      <c r="I9" s="63"/>
      <c r="J9" s="63"/>
    </row>
    <row r="10" spans="1:12" x14ac:dyDescent="0.25">
      <c r="A10" s="58" t="s">
        <v>101</v>
      </c>
      <c r="B10" s="65" t="s">
        <v>88</v>
      </c>
      <c r="C10" s="63"/>
      <c r="D10" s="65">
        <f>'ф 2 '!D31</f>
        <v>4959350</v>
      </c>
      <c r="E10" s="65"/>
      <c r="F10" s="65" t="s">
        <v>88</v>
      </c>
      <c r="G10" s="65"/>
      <c r="H10" s="65" t="s">
        <v>88</v>
      </c>
      <c r="I10" s="65"/>
      <c r="J10" s="65">
        <f t="shared" ref="J10:J11" si="0">SUM(B10:H10)</f>
        <v>4959350</v>
      </c>
    </row>
    <row r="11" spans="1:12" ht="15.75" thickBot="1" x14ac:dyDescent="0.3">
      <c r="A11" s="58" t="s">
        <v>102</v>
      </c>
      <c r="B11" s="64" t="s">
        <v>88</v>
      </c>
      <c r="C11" s="63"/>
      <c r="D11" s="64">
        <f>'ф 2 '!D32</f>
        <v>686347</v>
      </c>
      <c r="E11" s="65"/>
      <c r="F11" s="64" t="s">
        <v>88</v>
      </c>
      <c r="G11" s="65"/>
      <c r="H11" s="64" t="s">
        <v>88</v>
      </c>
      <c r="I11" s="65"/>
      <c r="J11" s="64">
        <f t="shared" si="0"/>
        <v>686347</v>
      </c>
    </row>
    <row r="12" spans="1:12" ht="15.75" thickBot="1" x14ac:dyDescent="0.3">
      <c r="A12" s="62" t="s">
        <v>106</v>
      </c>
      <c r="B12" s="64">
        <f>SUM(B10:B11)</f>
        <v>0</v>
      </c>
      <c r="C12" s="65"/>
      <c r="D12" s="66">
        <f>SUM(D10:D11)</f>
        <v>5645697</v>
      </c>
      <c r="E12" s="65"/>
      <c r="F12" s="64">
        <f>SUM(F10:F11)</f>
        <v>0</v>
      </c>
      <c r="G12" s="65"/>
      <c r="H12" s="64">
        <f>SUM(H10:H11)</f>
        <v>0</v>
      </c>
      <c r="I12" s="65"/>
      <c r="J12" s="66">
        <f>SUM(B12:H12)</f>
        <v>5645697</v>
      </c>
    </row>
    <row r="13" spans="1:12" ht="15.75" thickBot="1" x14ac:dyDescent="0.3">
      <c r="A13" s="62" t="s">
        <v>111</v>
      </c>
      <c r="B13" s="66">
        <f>B12+B7</f>
        <v>0</v>
      </c>
      <c r="C13" s="63"/>
      <c r="D13" s="66">
        <f>D12+D7</f>
        <v>5645697</v>
      </c>
      <c r="E13" s="63"/>
      <c r="F13" s="66">
        <f>F12+F7</f>
        <v>0</v>
      </c>
      <c r="G13" s="63"/>
      <c r="H13" s="66">
        <f>H12+H7</f>
        <v>11647869</v>
      </c>
      <c r="I13" s="63"/>
      <c r="J13" s="66">
        <f>SUM(B13:H13)</f>
        <v>17293566</v>
      </c>
    </row>
    <row r="14" spans="1:12" ht="15.75" thickBot="1" x14ac:dyDescent="0.3">
      <c r="A14" s="62" t="s">
        <v>112</v>
      </c>
      <c r="B14" s="68">
        <f>B6+B13</f>
        <v>408667511</v>
      </c>
      <c r="C14" s="63"/>
      <c r="D14" s="68">
        <f>D6+D13</f>
        <v>-1849538</v>
      </c>
      <c r="E14" s="63"/>
      <c r="F14" s="68">
        <f>F6+F13</f>
        <v>28423220</v>
      </c>
      <c r="G14" s="63"/>
      <c r="H14" s="68">
        <f>H6+H13</f>
        <v>-41913280</v>
      </c>
      <c r="I14" s="63"/>
      <c r="J14" s="68">
        <f>J6+J13</f>
        <v>393327913</v>
      </c>
    </row>
    <row r="15" spans="1:12" ht="15.75" thickTop="1" x14ac:dyDescent="0.25">
      <c r="B15"/>
      <c r="C15"/>
      <c r="D15"/>
      <c r="E15"/>
      <c r="F15"/>
      <c r="G15"/>
      <c r="H15"/>
      <c r="I15"/>
      <c r="J15"/>
    </row>
    <row r="16" spans="1:12" ht="36" x14ac:dyDescent="0.25">
      <c r="A16" s="58"/>
      <c r="B16" s="59" t="s">
        <v>18</v>
      </c>
      <c r="C16" s="59"/>
      <c r="D16" s="59" t="s">
        <v>52</v>
      </c>
      <c r="E16" s="59"/>
      <c r="F16" s="59" t="s">
        <v>53</v>
      </c>
      <c r="G16" s="59"/>
      <c r="H16" s="59" t="s">
        <v>19</v>
      </c>
      <c r="I16" s="59"/>
      <c r="J16" s="59" t="s">
        <v>99</v>
      </c>
      <c r="K16" s="69"/>
      <c r="L16" s="69"/>
    </row>
    <row r="17" spans="1:12" ht="15.75" thickBot="1" x14ac:dyDescent="0.3">
      <c r="A17" s="58"/>
      <c r="B17" s="70" t="s">
        <v>0</v>
      </c>
      <c r="C17" s="59"/>
      <c r="D17" s="60" t="s">
        <v>0</v>
      </c>
      <c r="E17" s="59"/>
      <c r="F17" s="70" t="s">
        <v>0</v>
      </c>
      <c r="G17" s="59"/>
      <c r="H17" s="70" t="s">
        <v>0</v>
      </c>
      <c r="I17" s="59"/>
      <c r="J17" s="70" t="s">
        <v>0</v>
      </c>
      <c r="K17" s="69"/>
      <c r="L17" s="69"/>
    </row>
    <row r="18" spans="1:12" ht="15.75" thickBot="1" x14ac:dyDescent="0.3">
      <c r="A18" s="62" t="s">
        <v>113</v>
      </c>
      <c r="B18" s="66">
        <v>445667511</v>
      </c>
      <c r="C18" s="63"/>
      <c r="D18" s="71">
        <v>-2137067</v>
      </c>
      <c r="E18" s="63"/>
      <c r="F18" s="66">
        <v>28423220</v>
      </c>
      <c r="G18" s="63"/>
      <c r="H18" s="66">
        <v>-43575816</v>
      </c>
      <c r="I18" s="63"/>
      <c r="J18" s="66">
        <f>SUM(B18:H18)</f>
        <v>428377848</v>
      </c>
      <c r="K18" s="69"/>
      <c r="L18" s="69"/>
    </row>
    <row r="19" spans="1:12" x14ac:dyDescent="0.25">
      <c r="A19" s="58" t="s">
        <v>117</v>
      </c>
      <c r="B19" s="65">
        <v>0</v>
      </c>
      <c r="C19" s="65"/>
      <c r="D19" s="65"/>
      <c r="E19" s="65"/>
      <c r="F19" s="65">
        <v>0</v>
      </c>
      <c r="G19" s="65"/>
      <c r="H19" s="65">
        <f>'ф 2 '!B26</f>
        <v>-1452701</v>
      </c>
      <c r="I19" s="65"/>
      <c r="J19" s="65">
        <f>SUM(B19:H19)</f>
        <v>-1452701</v>
      </c>
      <c r="K19" s="69"/>
      <c r="L19" s="69"/>
    </row>
    <row r="20" spans="1:12" x14ac:dyDescent="0.25">
      <c r="A20" s="62" t="s">
        <v>103</v>
      </c>
      <c r="B20" s="63"/>
      <c r="C20" s="63"/>
      <c r="D20" s="63"/>
      <c r="E20" s="63"/>
      <c r="F20" s="63"/>
      <c r="G20" s="63"/>
      <c r="H20" s="63"/>
      <c r="I20" s="63"/>
      <c r="J20" s="63"/>
      <c r="K20" s="69"/>
      <c r="L20" s="69"/>
    </row>
    <row r="21" spans="1:12" ht="36" x14ac:dyDescent="0.25">
      <c r="A21" s="67" t="s">
        <v>4</v>
      </c>
      <c r="B21" s="63"/>
      <c r="C21" s="63"/>
      <c r="D21" s="63"/>
      <c r="E21" s="63"/>
      <c r="F21" s="63"/>
      <c r="G21" s="63"/>
      <c r="H21" s="63"/>
      <c r="I21" s="63"/>
      <c r="J21" s="63"/>
      <c r="K21" s="69"/>
      <c r="L21" s="69"/>
    </row>
    <row r="22" spans="1:12" x14ac:dyDescent="0.25">
      <c r="A22" s="58" t="s">
        <v>104</v>
      </c>
      <c r="B22" s="65" t="s">
        <v>88</v>
      </c>
      <c r="C22" s="65"/>
      <c r="D22" s="65">
        <f>'ф 2 '!B31</f>
        <v>-485026</v>
      </c>
      <c r="E22" s="65"/>
      <c r="F22" s="65" t="s">
        <v>88</v>
      </c>
      <c r="G22" s="65"/>
      <c r="H22" s="65" t="s">
        <v>88</v>
      </c>
      <c r="I22" s="65"/>
      <c r="J22" s="65">
        <f>SUM(B22:H22)</f>
        <v>-485026</v>
      </c>
      <c r="K22" s="69"/>
      <c r="L22" s="69"/>
    </row>
    <row r="23" spans="1:12" ht="24" x14ac:dyDescent="0.25">
      <c r="A23" s="58" t="s">
        <v>105</v>
      </c>
      <c r="B23" s="65" t="s">
        <v>88</v>
      </c>
      <c r="C23" s="65"/>
      <c r="D23" s="65">
        <f>'ф 2 '!B32</f>
        <v>-2141470</v>
      </c>
      <c r="E23" s="65"/>
      <c r="F23" s="65" t="s">
        <v>88</v>
      </c>
      <c r="G23" s="65"/>
      <c r="H23" s="65" t="s">
        <v>88</v>
      </c>
      <c r="I23" s="65"/>
      <c r="J23" s="65">
        <f>SUM(B23:H23)</f>
        <v>-2141470</v>
      </c>
      <c r="K23" s="69"/>
      <c r="L23" s="69"/>
    </row>
    <row r="24" spans="1:12" ht="15.75" thickBot="1" x14ac:dyDescent="0.3">
      <c r="A24" s="62" t="s">
        <v>115</v>
      </c>
      <c r="B24" s="65">
        <f>SUM(B22:B23)</f>
        <v>0</v>
      </c>
      <c r="C24" s="73">
        <f t="shared" ref="C24:D24" si="1">SUM(C22:C23)</f>
        <v>0</v>
      </c>
      <c r="D24" s="63">
        <f t="shared" si="1"/>
        <v>-2626496</v>
      </c>
      <c r="E24" s="65"/>
      <c r="F24" s="65">
        <f>SUM(F22:F23)</f>
        <v>0</v>
      </c>
      <c r="G24" s="65"/>
      <c r="H24" s="65">
        <f>SUM(H22:H23)</f>
        <v>0</v>
      </c>
      <c r="I24" s="65"/>
      <c r="J24" s="63">
        <f>SUM(B24:H24)</f>
        <v>-2626496</v>
      </c>
      <c r="K24" s="69"/>
      <c r="L24" s="69"/>
    </row>
    <row r="25" spans="1:12" ht="15.75" thickBot="1" x14ac:dyDescent="0.3">
      <c r="A25" s="62" t="s">
        <v>116</v>
      </c>
      <c r="B25" s="71">
        <f>B24+B19</f>
        <v>0</v>
      </c>
      <c r="C25" s="74">
        <f t="shared" ref="C25:D25" si="2">C24+C19</f>
        <v>0</v>
      </c>
      <c r="D25" s="71">
        <f t="shared" si="2"/>
        <v>-2626496</v>
      </c>
      <c r="E25" s="63"/>
      <c r="F25" s="71">
        <f>F24+F19</f>
        <v>0</v>
      </c>
      <c r="G25" s="63"/>
      <c r="H25" s="71">
        <f>H24+H19</f>
        <v>-1452701</v>
      </c>
      <c r="I25" s="63"/>
      <c r="J25" s="71">
        <f>SUM(B25:H25)</f>
        <v>-4079197</v>
      </c>
      <c r="K25" s="69"/>
      <c r="L25" s="69"/>
    </row>
    <row r="26" spans="1:12" ht="15.75" thickBot="1" x14ac:dyDescent="0.3">
      <c r="A26" s="62" t="s">
        <v>114</v>
      </c>
      <c r="B26" s="68">
        <f>B18+B25</f>
        <v>445667511</v>
      </c>
      <c r="C26" s="68" t="e">
        <f>C18+C25+#REF!</f>
        <v>#REF!</v>
      </c>
      <c r="D26" s="68">
        <f>D18+D25</f>
        <v>-4763563</v>
      </c>
      <c r="E26" s="68"/>
      <c r="F26" s="68">
        <f>F18+F25</f>
        <v>28423220</v>
      </c>
      <c r="G26" s="68"/>
      <c r="H26" s="68">
        <f>H18+H25</f>
        <v>-45028517</v>
      </c>
      <c r="I26" s="68"/>
      <c r="J26" s="68">
        <f>J18+J25</f>
        <v>424298651</v>
      </c>
      <c r="K26" s="69"/>
      <c r="L26" s="69"/>
    </row>
    <row r="27" spans="1:12" ht="15.75" thickTop="1" x14ac:dyDescent="0.25"/>
    <row r="28" spans="1:12" x14ac:dyDescent="0.25">
      <c r="B28"/>
      <c r="C28"/>
      <c r="D28"/>
      <c r="E28"/>
      <c r="F28"/>
      <c r="G28"/>
      <c r="H28"/>
      <c r="I28"/>
      <c r="J28"/>
    </row>
    <row r="29" spans="1:12" x14ac:dyDescent="0.25">
      <c r="A29" s="53"/>
      <c r="B29" s="72"/>
      <c r="C29" s="72"/>
    </row>
    <row r="30" spans="1:12" x14ac:dyDescent="0.25">
      <c r="A30" s="56"/>
      <c r="B30" s="72"/>
      <c r="C30" s="72"/>
    </row>
    <row r="31" spans="1:12" x14ac:dyDescent="0.25">
      <c r="A31" s="53"/>
      <c r="B31" s="72"/>
      <c r="C31" s="72"/>
    </row>
  </sheetData>
  <mergeCells count="2">
    <mergeCell ref="A1:J1"/>
    <mergeCell ref="A2:J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ф 1</vt:lpstr>
      <vt:lpstr>ф 2 </vt:lpstr>
      <vt:lpstr>ф 3</vt:lpstr>
      <vt:lpstr>ф 4</vt:lpstr>
      <vt:lpstr>'ф 3'!_Hlk194221429</vt:lpstr>
      <vt:lpstr>'ф 1'!BalanceSheet</vt:lpstr>
      <vt:lpstr>'ф 3'!CashFlows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Zhulayeva Zhanara</dc:creator>
  <cp:lastModifiedBy>Amirova Bayan</cp:lastModifiedBy>
  <cp:lastPrinted>2020-05-12T04:51:36Z</cp:lastPrinted>
  <dcterms:created xsi:type="dcterms:W3CDTF">2017-02-27T03:37:51Z</dcterms:created>
  <dcterms:modified xsi:type="dcterms:W3CDTF">2020-05-12T04:52:19Z</dcterms:modified>
</cp:coreProperties>
</file>