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077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Toc261275983" localSheetId="0">'Форма 1'!$B$42</definedName>
    <definedName name="equity" localSheetId="2">'Форма 3'!#REF!</definedName>
  </definedNames>
  <calcPr calcId="145621"/>
</workbook>
</file>

<file path=xl/calcChain.xml><?xml version="1.0" encoding="utf-8"?>
<calcChain xmlns="http://schemas.openxmlformats.org/spreadsheetml/2006/main">
  <c r="L14" i="4" l="1"/>
  <c r="K14" i="4"/>
  <c r="J14" i="4"/>
  <c r="I14" i="4"/>
  <c r="H14" i="4"/>
  <c r="G14" i="4"/>
  <c r="F14" i="4"/>
  <c r="E14" i="4"/>
  <c r="D14" i="4"/>
  <c r="C14" i="4"/>
  <c r="D10" i="4"/>
  <c r="E10" i="4"/>
  <c r="F10" i="4"/>
  <c r="G10" i="4"/>
  <c r="H10" i="4"/>
  <c r="I10" i="4"/>
  <c r="J10" i="4"/>
  <c r="K10" i="4"/>
  <c r="L10" i="4"/>
  <c r="C10" i="4"/>
  <c r="D55" i="3"/>
  <c r="C55" i="3"/>
  <c r="D53" i="3"/>
  <c r="C53" i="3"/>
  <c r="D51" i="3"/>
  <c r="C51" i="3"/>
  <c r="D45" i="3"/>
  <c r="C45" i="3"/>
  <c r="D37" i="3"/>
  <c r="C37" i="3"/>
  <c r="D35" i="3"/>
  <c r="C35" i="3"/>
  <c r="D23" i="3"/>
  <c r="C23" i="3"/>
  <c r="D80" i="2"/>
  <c r="C80" i="2"/>
  <c r="D75" i="2"/>
  <c r="C75" i="2"/>
  <c r="D74" i="2"/>
  <c r="C74" i="2"/>
  <c r="D73" i="2"/>
  <c r="C73" i="2"/>
  <c r="D68" i="2"/>
  <c r="C68" i="2"/>
  <c r="D52" i="2"/>
  <c r="C52" i="2"/>
  <c r="D48" i="2"/>
  <c r="C48" i="2"/>
  <c r="D46" i="2"/>
  <c r="C46" i="2"/>
  <c r="D45" i="2"/>
  <c r="C45" i="2"/>
  <c r="D35" i="2"/>
  <c r="C35" i="2"/>
  <c r="D25" i="2"/>
  <c r="C25" i="2"/>
  <c r="D23" i="2"/>
  <c r="C23" i="2"/>
  <c r="D22" i="2"/>
  <c r="C22" i="2"/>
  <c r="D15" i="2"/>
  <c r="C15" i="2"/>
  <c r="D13" i="2"/>
  <c r="C13" i="2"/>
  <c r="C50" i="1"/>
  <c r="D50" i="1"/>
  <c r="D49" i="1"/>
  <c r="C49" i="1"/>
  <c r="C47" i="1"/>
  <c r="D47" i="1"/>
  <c r="D37" i="1"/>
  <c r="C37" i="1"/>
  <c r="D25" i="1"/>
  <c r="C25" i="1"/>
</calcChain>
</file>

<file path=xl/sharedStrings.xml><?xml version="1.0" encoding="utf-8"?>
<sst xmlns="http://schemas.openxmlformats.org/spreadsheetml/2006/main" count="239" uniqueCount="177">
  <si>
    <t>30 сентября</t>
  </si>
  <si>
    <t>2014 года (неаудировано)</t>
  </si>
  <si>
    <t>31 декабря</t>
  </si>
  <si>
    <t>2013 года</t>
  </si>
  <si>
    <t>Активы</t>
  </si>
  <si>
    <t>Денежные средства и их эквиваленты</t>
  </si>
  <si>
    <t>Обязательные резервы</t>
  </si>
  <si>
    <t>Финансовые активы, оцениваемые по справедливой стоимости через прибыль или убыток</t>
  </si>
  <si>
    <t>Средства в финансовых учреждениях</t>
  </si>
  <si>
    <t>Производные финансовые активы</t>
  </si>
  <si>
    <t>Активы, предназначенные для продажи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</si>
  <si>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</si>
  <si>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</si>
  <si>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−</t>
  </si>
  <si>
    <t>Займы клиентам</t>
  </si>
  <si>
    <r>
      <t>Облигации АО «Самрук-</t>
    </r>
    <r>
      <rPr>
        <sz val="9"/>
        <color rgb="FF000000"/>
        <rFont val="Times New Roman"/>
        <family val="1"/>
        <charset val="204"/>
      </rPr>
      <t>Қ</t>
    </r>
    <r>
      <rPr>
        <sz val="9"/>
        <color rgb="FF000000"/>
        <rFont val="Garamond"/>
        <family val="1"/>
        <charset val="204"/>
      </rPr>
      <t>азына»</t>
    </r>
  </si>
  <si>
    <r>
      <t>Облигации АО «Самрук-</t>
    </r>
    <r>
      <rPr>
        <sz val="9"/>
        <color rgb="FF000000"/>
        <rFont val="Times New Roman"/>
        <family val="1"/>
        <charset val="204"/>
      </rPr>
      <t>Қ</t>
    </r>
    <r>
      <rPr>
        <sz val="9"/>
        <color rgb="FF000000"/>
        <rFont val="Garamond"/>
        <family val="1"/>
        <charset val="204"/>
      </rPr>
      <t>азына», заложенные в качестве обеспечения по cредствам НБРК</t>
    </r>
  </si>
  <si>
    <t>Инвестиции в ассоциированные организации</t>
  </si>
  <si>
    <t>Основные средства</t>
  </si>
  <si>
    <t>Гудвил</t>
  </si>
  <si>
    <t>Активы по текущему корпоративному подоходному налогу</t>
  </si>
  <si>
    <t>Активы по отсроченному корпоративному подоходному налогу</t>
  </si>
  <si>
    <t>Прочие активы</t>
  </si>
  <si>
    <t>Итого активов</t>
  </si>
  <si>
    <t>Обязательства</t>
  </si>
  <si>
    <t>Средства Правительства и Национального Банка Республики Казахстан</t>
  </si>
  <si>
    <t>Средства кредитных учреждений</t>
  </si>
  <si>
    <t>Производные финансовые обязательства</t>
  </si>
  <si>
    <t>Обязательства, связанные с активами, предназначенными для продажи</t>
  </si>
  <si>
    <t>Средства клиентов</t>
  </si>
  <si>
    <t>Выпущенные долговые ценные бумаги</t>
  </si>
  <si>
    <r>
      <t xml:space="preserve">Заём от АО «Самрук </t>
    </r>
    <r>
      <rPr>
        <sz val="9"/>
        <color theme="1"/>
        <rFont val="Times New Roman"/>
        <family val="1"/>
        <charset val="204"/>
      </rPr>
      <t>Қ</t>
    </r>
    <r>
      <rPr>
        <sz val="9"/>
        <color theme="1"/>
        <rFont val="Garamond"/>
        <family val="1"/>
        <charset val="204"/>
      </rPr>
      <t>азына»</t>
    </r>
  </si>
  <si>
    <t>Резервы</t>
  </si>
  <si>
    <t>Обязательства по отсроченному корпоративному подоходному налогу</t>
  </si>
  <si>
    <t>Прочие обязательства</t>
  </si>
  <si>
    <t>Итого обязательств</t>
  </si>
  <si>
    <t>Капитал</t>
  </si>
  <si>
    <t>Выпущенный капитал: простые акции</t>
  </si>
  <si>
    <t>Дополнительный оплаченный капитал</t>
  </si>
  <si>
    <t>Собственные выкупленные акции</t>
  </si>
  <si>
    <t>Резерв переоценки инвестиционных ценных бумаг, имеющихся в наличии для продажи</t>
  </si>
  <si>
    <t>Резерв переоценки иностранной валюты</t>
  </si>
  <si>
    <t>Резерв переоценки основных средств</t>
  </si>
  <si>
    <t>Аккумулированный убыток</t>
  </si>
  <si>
    <t>Капитал, приходящийся на</t>
  </si>
  <si>
    <t>Акционеров родительской организации</t>
  </si>
  <si>
    <t>Неконтрольную долю</t>
  </si>
  <si>
    <t>Итого капитал</t>
  </si>
  <si>
    <t>Итого обязательств и капитала</t>
  </si>
  <si>
    <t>На 30 сентября 2014 года</t>
  </si>
  <si>
    <t>(В миллионах тенге)</t>
  </si>
  <si>
    <t>Промежуточный сокращённый консолидированный отчет о финансовом положении</t>
  </si>
  <si>
    <t>Девять месяцев,</t>
  </si>
  <si>
    <t>закончившиеся 30 сентября</t>
  </si>
  <si>
    <t>2014 года (неаудировано)</t>
  </si>
  <si>
    <t>2013 года (неаудировано)</t>
  </si>
  <si>
    <t>Процентный доход</t>
  </si>
  <si>
    <r>
      <t>Облигации АО «Самрук-</t>
    </r>
    <r>
      <rPr>
        <sz val="9.5"/>
        <color theme="1"/>
        <rFont val="Times New Roman"/>
        <family val="1"/>
        <charset val="204"/>
      </rPr>
      <t>Қ</t>
    </r>
    <r>
      <rPr>
        <sz val="9.5"/>
        <color theme="1"/>
        <rFont val="Garamond"/>
        <family val="1"/>
        <charset val="204"/>
      </rPr>
      <t>азына»</t>
    </r>
  </si>
  <si>
    <t>Инвестиционные ценные бумаги</t>
  </si>
  <si>
    <t>Процентный расход</t>
  </si>
  <si>
    <r>
      <t xml:space="preserve">Заем от АО «Самрук </t>
    </r>
    <r>
      <rPr>
        <sz val="9.5"/>
        <color theme="1"/>
        <rFont val="Times New Roman"/>
        <family val="1"/>
        <charset val="204"/>
      </rPr>
      <t>Қ</t>
    </r>
    <r>
      <rPr>
        <sz val="9.5"/>
        <color theme="1"/>
        <rFont val="Garamond"/>
        <family val="1"/>
        <charset val="204"/>
      </rPr>
      <t>азына»</t>
    </r>
  </si>
  <si>
    <t>Чистый процентный доход до обесценения</t>
  </si>
  <si>
    <t>Отчисления на обесценение</t>
  </si>
  <si>
    <t>Чистый процентный (убыток)/ доход</t>
  </si>
  <si>
    <t>Чистые доходы в виде комиссионных и сборов</t>
  </si>
  <si>
    <t>Чистый доход/ (убыток) от торговых операций</t>
  </si>
  <si>
    <t>Доходы, за минусом расходов по операциям с иностранной валютой:</t>
  </si>
  <si>
    <t>- дилинг</t>
  </si>
  <si>
    <t>- курсовые разницы</t>
  </si>
  <si>
    <t>Чистый доход от страховой деятельности</t>
  </si>
  <si>
    <t>Доля в чистом доходе/(убытке) ассоциированных организаций</t>
  </si>
  <si>
    <t>Доход от выгодной покупки</t>
  </si>
  <si>
    <t>Прочие доходы</t>
  </si>
  <si>
    <t>Непроцентный доход</t>
  </si>
  <si>
    <t>Расходы на персонал</t>
  </si>
  <si>
    <t>Прочие операционные расходы</t>
  </si>
  <si>
    <t>Износ и амортизация</t>
  </si>
  <si>
    <t>Налоги, помимо подоходного налога</t>
  </si>
  <si>
    <t>Отчисления на обесценение инвестиций</t>
  </si>
  <si>
    <t>Прочее обесценение и резервы</t>
  </si>
  <si>
    <t>Убыток от снижения стоимости залогового имущества</t>
  </si>
  <si>
    <t>Обязательное страхование депозитов физических лиц</t>
  </si>
  <si>
    <t>Прочие расходы</t>
  </si>
  <si>
    <t>Непроцентные расходы</t>
  </si>
  <si>
    <t>(Убыток)/доход до учёта расходов по корпоративному подоходному налогу</t>
  </si>
  <si>
    <t>(Расходы)/ льгота по корпоративному подоходному налогу</t>
  </si>
  <si>
    <t xml:space="preserve">Чистый (убыток)/доход </t>
  </si>
  <si>
    <t>Приходящийся на:</t>
  </si>
  <si>
    <t>Чистый (убыток)/доход</t>
  </si>
  <si>
    <t>Базовый и разводнённый (убыток)/доход на акцию (в тенге)</t>
  </si>
  <si>
    <t>За девять месяцев, закончившихся 30 сентября 2014 года</t>
  </si>
  <si>
    <t>Чистый (убыток)/доход за отчётный период</t>
  </si>
  <si>
    <t>Прочий совокупный доход/(убыток), подлежащий переклассификации в отчёт о прибылях и убытках в отчётном или в будущем периодах:</t>
  </si>
  <si>
    <t>Изменение справедливой стоимости инвестиционных ценных бумаг, имеющихся в наличии для продажи</t>
  </si>
  <si>
    <t>Освобождение резерва переоценки инвестиционных ценных бумаг, имеющихся в наличии для продажи, при выбытии ранее переоцененных активов</t>
  </si>
  <si>
    <t>Обесценение инвестиционных ценных бумаг, имеющихся в наличии для продажи</t>
  </si>
  <si>
    <t>Доля изменений, признанных непосредственно в капитале ассоциированной организации</t>
  </si>
  <si>
    <t>Переоценка валютных статей</t>
  </si>
  <si>
    <t>Прочий совокупный доход/ (убыток), не подлежащий переклассификации в отчёт о прибылях и убытках:</t>
  </si>
  <si>
    <t>Изменение справедливой стоимости основных средств</t>
  </si>
  <si>
    <t>Налог на прибыль, относящийся к компонентам прочего совокупного дохода</t>
  </si>
  <si>
    <t>Прочий совокупный (убыток)/доход за отчётный период, за вычётом налогов</t>
  </si>
  <si>
    <t>Итого совокупный (убыток)/доход за отчётный период</t>
  </si>
  <si>
    <t xml:space="preserve">  </t>
  </si>
  <si>
    <t>- Акционеров родительской организации</t>
  </si>
  <si>
    <t>- Неконтрольную долю</t>
  </si>
  <si>
    <t>Итого</t>
  </si>
  <si>
    <t>–</t>
  </si>
  <si>
    <t>Продажа собственных выкупленных акций (неаудировано)</t>
  </si>
  <si>
    <t>Распределение дивидендов (неаудировано)</t>
  </si>
  <si>
    <t>Дополни-тельный оплачен-ный капитал</t>
  </si>
  <si>
    <t>Собствен-ные выкуплен-ные акции</t>
  </si>
  <si>
    <t>Резерв переоценки инвестици-онных цен-ных бумаг, имеющихся в наличии для продажи</t>
  </si>
  <si>
    <t>Резерв переоценки иностран-ной валюты</t>
  </si>
  <si>
    <t>Аккумули-рованный убыток</t>
  </si>
  <si>
    <t>31 декабря 2013 года</t>
  </si>
  <si>
    <t>Чистый (убыток)/доход за период (неаудировано)</t>
  </si>
  <si>
    <t>Прочий совокупный (убыток)/ доход за период (неаудировано)</t>
  </si>
  <si>
    <t>Итого совокупный (убыток)/ доход за период (неаудировано)</t>
  </si>
  <si>
    <t>Выбытие неконтрольной доли (неаудировано)</t>
  </si>
  <si>
    <t>30 сентября 2014 года (неаудировано)</t>
  </si>
  <si>
    <t>2014 года</t>
  </si>
  <si>
    <t>(неаудировано)</t>
  </si>
  <si>
    <t>Движение денежных средств от операционной деятельности</t>
  </si>
  <si>
    <t>Проценты полученные</t>
  </si>
  <si>
    <t>Проценты уплаченные</t>
  </si>
  <si>
    <t>Доходы, полученные по операциям с иностранной валютой</t>
  </si>
  <si>
    <t>Доходы, полученные по сделкам с ценными бумагами</t>
  </si>
  <si>
    <t>Комиссионные и сборы полученные</t>
  </si>
  <si>
    <t>Комиссионные и сборы уплаченные</t>
  </si>
  <si>
    <t>Средства, полученные от страховой деятельности</t>
  </si>
  <si>
    <t>Средства, уплаченные по страховой деятельности</t>
  </si>
  <si>
    <t>Средства, выплаченные работникам</t>
  </si>
  <si>
    <t>Средства, уплаченные за обязательное страхование вкладов</t>
  </si>
  <si>
    <t>Операционные расходы уплаченные</t>
  </si>
  <si>
    <t>Чистое поступление денежных средств от операционной деятельности до изменений в операционных активах и обязательствах</t>
  </si>
  <si>
    <t>Чистое увеличение/уменьшение в денежных средствах от операционных активов и обязательств</t>
  </si>
  <si>
    <t>Чистое уменьшение/(увеличение) в обязательных резервах</t>
  </si>
  <si>
    <t>Чистое уменьшение в финансовых активах, оцениваемых по справедливой стоимости через прибыль или убыток</t>
  </si>
  <si>
    <t>Чистое (увеличение)/ уменьшение в средствах в финансовых учреждениях</t>
  </si>
  <si>
    <t>Чистое уменьшение в займах клиентам</t>
  </si>
  <si>
    <t>Чистое уменьшение/ (увеличение) в прочих активах</t>
  </si>
  <si>
    <t>Чистое уменьшение в средствах Правительства и Национального Банка Республики Казахстан</t>
  </si>
  <si>
    <t>Чистое изменение в производных финансовых инструментах</t>
  </si>
  <si>
    <t>Чистое уменьшение в средствах кредитных учреждений</t>
  </si>
  <si>
    <t>Чистое уменьшение в средствах клиентов</t>
  </si>
  <si>
    <t>Чистое уменьшение в прочих обязательствах</t>
  </si>
  <si>
    <t>Чистое поступление денежных средств от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</si>
  <si>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</si>
  <si>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 денежных средств от операционной деятельности</t>
  </si>
  <si>
    <t>Движение денежных средств от инвестиционной деятельности</t>
  </si>
  <si>
    <t>Приобретение инвестиционных ценных бумаг, имеющихся в наличии для продажи</t>
  </si>
  <si>
    <t>Выбытие инвестиционных ценных бумаг, имеющихся в наличии для продажи</t>
  </si>
  <si>
    <t>Приобретение основных средств</t>
  </si>
  <si>
    <t>Поступления от выбытия основных средств</t>
  </si>
  <si>
    <t>Приобретение дочерних организаций за вычетом полученных денежных средств</t>
  </si>
  <si>
    <t>Чистое поступление денежных средств от инвестиционной деятельности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</si>
  <si>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</si>
  <si>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</si>
  <si>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 выпущенных долговых ценных бумаг</t>
  </si>
  <si>
    <t>Выплата дивидендов неконтролирующим акционерам</t>
  </si>
  <si>
    <t>Поступления от реализации собственных выкупленных акций</t>
  </si>
  <si>
    <t>Чистое расходование денежных средств в финансовой деятельности</t>
  </si>
  <si>
    <t>Влияние изменения курсов обмена на денежные средства и их эквиваленты</t>
  </si>
  <si>
    <t>Чистое увеличение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</si>
  <si>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</si>
  <si>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</si>
  <si>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>Неденежные сделки:</t>
  </si>
  <si>
    <t>Обеспечение, полученное в счёт погашения займов клиентам</t>
  </si>
  <si>
    <t>Ценные бумаги, полученные в счёт погашения займов клиентам</t>
  </si>
  <si>
    <t>Инвестиции в ассоциированные компании, полученные в счёт погашения займов клиентам</t>
  </si>
  <si>
    <t>Промежуточный сокращённый консолидированный отчет о прибылях и убытках</t>
  </si>
  <si>
    <t>Промежуточный сокращённый консолидированный отчёт о прочем совокупном доходе</t>
  </si>
  <si>
    <t>Промежуточный сокращённый консолидированный отчёт о движении денежных средств</t>
  </si>
  <si>
    <t xml:space="preserve">Промежуточный сокращённый консолидированный отчёт об изменениях в капитале </t>
  </si>
  <si>
    <t>Выпущен-ный капитал − простые акции</t>
  </si>
  <si>
    <t>Неконтрольная доля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</si>
</sst>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9" formatCode="_-* #,##0_р_._-;\-* #,##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rgb="FF000000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sz val="9"/>
      <color rgb="FF000000"/>
      <name val="Garamond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color rgb="FF000000"/>
      <name val="Garamond"/>
      <family val="1"/>
      <charset val="204"/>
    </font>
    <font>
      <sz val="9.5"/>
      <color theme="1"/>
      <name val="Garamond"/>
      <family val="1"/>
      <charset val="204"/>
    </font>
    <font>
      <b/>
      <i/>
      <sz val="9.5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9.5"/>
      <color theme="1"/>
      <name val="Garamond"/>
      <family val="1"/>
      <charset val="204"/>
    </font>
    <font>
      <sz val="9.5"/>
      <color theme="1"/>
      <name val="Times New Roman"/>
      <family val="1"/>
      <charset val="204"/>
    </font>
    <font>
      <vertAlign val="superscript"/>
      <sz val="9.5"/>
      <color theme="1"/>
      <name val="Garamond"/>
      <family val="1"/>
      <charset val="204"/>
    </font>
    <font>
      <b/>
      <sz val="10"/>
      <color rgb="FF000000"/>
      <name val="Garamond"/>
      <family val="1"/>
      <charset val="204"/>
    </font>
    <font>
      <sz val="10"/>
      <color rgb="FF000000"/>
      <name val="Garamond"/>
      <family val="1"/>
      <charset val="204"/>
    </font>
    <font>
      <b/>
      <sz val="12"/>
      <color rgb="FF000000"/>
      <name val="Garamond"/>
      <family val="1"/>
      <charset val="204"/>
    </font>
    <font>
      <i/>
      <sz val="12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0" fillId="0" borderId="0" xfId="0" applyNumberFormat="1"/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169" fontId="8" fillId="0" borderId="0" xfId="1" applyNumberFormat="1" applyFont="1" applyAlignment="1">
      <alignment horizontal="right" vertical="center" wrapText="1"/>
    </xf>
    <xf numFmtId="169" fontId="9" fillId="0" borderId="0" xfId="1" applyNumberFormat="1" applyFont="1" applyAlignment="1">
      <alignment horizontal="right" vertical="center" wrapText="1"/>
    </xf>
    <xf numFmtId="169" fontId="9" fillId="0" borderId="1" xfId="1" applyNumberFormat="1" applyFont="1" applyBorder="1" applyAlignment="1">
      <alignment horizontal="right" vertical="center" wrapText="1"/>
    </xf>
    <xf numFmtId="169" fontId="8" fillId="0" borderId="2" xfId="1" applyNumberFormat="1" applyFont="1" applyBorder="1" applyAlignment="1">
      <alignment horizontal="right" vertical="center" wrapText="1"/>
    </xf>
    <xf numFmtId="169" fontId="9" fillId="0" borderId="2" xfId="1" applyNumberFormat="1" applyFont="1" applyBorder="1" applyAlignment="1">
      <alignment horizontal="right" vertical="center" wrapText="1"/>
    </xf>
    <xf numFmtId="169" fontId="8" fillId="0" borderId="1" xfId="1" applyNumberFormat="1" applyFont="1" applyBorder="1" applyAlignment="1">
      <alignment horizontal="right" vertical="center" wrapText="1"/>
    </xf>
    <xf numFmtId="0" fontId="2" fillId="0" borderId="0" xfId="0" applyFont="1"/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3" fontId="21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 indent="5"/>
    </xf>
    <xf numFmtId="3" fontId="2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21" fillId="0" borderId="3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3" fontId="21" fillId="0" borderId="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3" fontId="18" fillId="0" borderId="3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22" fillId="0" borderId="3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1"/>
  <sheetViews>
    <sheetView tabSelected="1" workbookViewId="0">
      <selection activeCell="J10" sqref="J10"/>
    </sheetView>
  </sheetViews>
  <sheetFormatPr defaultRowHeight="15" x14ac:dyDescent="0.25"/>
  <cols>
    <col min="2" max="2" width="80.42578125" customWidth="1"/>
    <col min="3" max="3" width="15" customWidth="1"/>
    <col min="4" max="4" width="14.42578125" customWidth="1"/>
  </cols>
  <sheetData>
    <row r="2" spans="2:4" ht="15.75" x14ac:dyDescent="0.25">
      <c r="B2" s="24" t="s">
        <v>51</v>
      </c>
    </row>
    <row r="3" spans="2:4" ht="15.75" x14ac:dyDescent="0.25">
      <c r="B3" s="25" t="s">
        <v>49</v>
      </c>
    </row>
    <row r="4" spans="2:4" ht="15.75" x14ac:dyDescent="0.25">
      <c r="B4" s="26" t="s">
        <v>50</v>
      </c>
    </row>
    <row r="5" spans="2:4" x14ac:dyDescent="0.25">
      <c r="B5" s="10"/>
      <c r="C5" s="1" t="s">
        <v>0</v>
      </c>
      <c r="D5" s="1" t="s">
        <v>2</v>
      </c>
    </row>
    <row r="6" spans="2:4" ht="24.75" thickBot="1" x14ac:dyDescent="0.3">
      <c r="B6" s="10"/>
      <c r="C6" s="27" t="s">
        <v>1</v>
      </c>
      <c r="D6" s="27" t="s">
        <v>3</v>
      </c>
    </row>
    <row r="7" spans="2:4" x14ac:dyDescent="0.25">
      <c r="B7" s="3" t="s">
        <v>4</v>
      </c>
      <c r="C7" s="4"/>
      <c r="D7" s="4"/>
    </row>
    <row r="8" spans="2:4" x14ac:dyDescent="0.25">
      <c r="B8" s="5" t="s">
        <v>5</v>
      </c>
      <c r="C8" s="18">
        <v>82501</v>
      </c>
      <c r="D8" s="19">
        <v>60657</v>
      </c>
    </row>
    <row r="9" spans="2:4" x14ac:dyDescent="0.25">
      <c r="B9" s="5" t="s">
        <v>6</v>
      </c>
      <c r="C9" s="18">
        <v>122</v>
      </c>
      <c r="D9" s="19">
        <v>158</v>
      </c>
    </row>
    <row r="10" spans="2:4" x14ac:dyDescent="0.25">
      <c r="B10" s="5" t="s">
        <v>7</v>
      </c>
      <c r="C10" s="18">
        <v>57811</v>
      </c>
      <c r="D10" s="19">
        <v>59953</v>
      </c>
    </row>
    <row r="11" spans="2:4" x14ac:dyDescent="0.25">
      <c r="B11" s="5" t="s">
        <v>8</v>
      </c>
      <c r="C11" s="18">
        <v>43481</v>
      </c>
      <c r="D11" s="19">
        <v>34231</v>
      </c>
    </row>
    <row r="12" spans="2:4" x14ac:dyDescent="0.25">
      <c r="B12" s="7" t="s">
        <v>9</v>
      </c>
      <c r="C12" s="18">
        <v>1683</v>
      </c>
      <c r="D12" s="19">
        <v>1654</v>
      </c>
    </row>
    <row r="13" spans="2:4" x14ac:dyDescent="0.25">
      <c r="B13" s="7" t="s">
        <v>10</v>
      </c>
      <c r="C13" s="18">
        <v>2970</v>
      </c>
      <c r="D13" s="19">
        <v>5198</v>
      </c>
    </row>
    <row r="14" spans="2:4" x14ac:dyDescent="0.25">
      <c r="B14" s="5" t="s">
        <v>11</v>
      </c>
      <c r="C14" s="18">
        <v>24233</v>
      </c>
      <c r="D14" s="19">
        <v>41491</v>
      </c>
    </row>
    <row r="15" spans="2:4" x14ac:dyDescent="0.25">
      <c r="B15" s="5" t="s">
        <v>12</v>
      </c>
      <c r="C15" s="18">
        <v>7242</v>
      </c>
      <c r="D15" s="19" t="s">
        <v>13</v>
      </c>
    </row>
    <row r="16" spans="2:4" x14ac:dyDescent="0.25">
      <c r="B16" s="5" t="s">
        <v>14</v>
      </c>
      <c r="C16" s="18">
        <v>560675</v>
      </c>
      <c r="D16" s="19">
        <v>616439</v>
      </c>
    </row>
    <row r="17" spans="2:4" x14ac:dyDescent="0.25">
      <c r="B17" s="7" t="s">
        <v>15</v>
      </c>
      <c r="C17" s="18">
        <v>165281</v>
      </c>
      <c r="D17" s="19">
        <v>147981</v>
      </c>
    </row>
    <row r="18" spans="2:4" x14ac:dyDescent="0.25">
      <c r="B18" s="7" t="s">
        <v>16</v>
      </c>
      <c r="C18" s="18">
        <v>481259</v>
      </c>
      <c r="D18" s="19">
        <v>508235</v>
      </c>
    </row>
    <row r="19" spans="2:4" x14ac:dyDescent="0.25">
      <c r="B19" s="5" t="s">
        <v>17</v>
      </c>
      <c r="C19" s="18">
        <v>10822</v>
      </c>
      <c r="D19" s="19">
        <v>16233</v>
      </c>
    </row>
    <row r="20" spans="2:4" x14ac:dyDescent="0.25">
      <c r="B20" s="5" t="s">
        <v>18</v>
      </c>
      <c r="C20" s="18">
        <v>15473</v>
      </c>
      <c r="D20" s="19">
        <v>8829</v>
      </c>
    </row>
    <row r="21" spans="2:4" x14ac:dyDescent="0.25">
      <c r="B21" s="8" t="s">
        <v>19</v>
      </c>
      <c r="C21" s="18">
        <v>998</v>
      </c>
      <c r="D21" s="19">
        <v>998</v>
      </c>
    </row>
    <row r="22" spans="2:4" x14ac:dyDescent="0.25">
      <c r="B22" s="8" t="s">
        <v>20</v>
      </c>
      <c r="C22" s="18">
        <v>3123</v>
      </c>
      <c r="D22" s="19">
        <v>3438</v>
      </c>
    </row>
    <row r="23" spans="2:4" x14ac:dyDescent="0.25">
      <c r="B23" s="7" t="s">
        <v>21</v>
      </c>
      <c r="C23" s="18">
        <v>235</v>
      </c>
      <c r="D23" s="19">
        <v>8808</v>
      </c>
    </row>
    <row r="24" spans="2:4" ht="15.75" thickBot="1" x14ac:dyDescent="0.3">
      <c r="B24" s="7" t="s">
        <v>22</v>
      </c>
      <c r="C24" s="23">
        <v>86951</v>
      </c>
      <c r="D24" s="20">
        <v>88653</v>
      </c>
    </row>
    <row r="25" spans="2:4" ht="15.75" thickBot="1" x14ac:dyDescent="0.3">
      <c r="B25" s="4" t="s">
        <v>23</v>
      </c>
      <c r="C25" s="21">
        <f>SUM(C8:C24)</f>
        <v>1544860</v>
      </c>
      <c r="D25" s="22">
        <f>SUM(D8:D24)</f>
        <v>1602956</v>
      </c>
    </row>
    <row r="26" spans="2:4" ht="15.75" thickTop="1" x14ac:dyDescent="0.25">
      <c r="B26" s="3" t="s">
        <v>24</v>
      </c>
      <c r="C26" s="18"/>
      <c r="D26" s="19"/>
    </row>
    <row r="27" spans="2:4" x14ac:dyDescent="0.25">
      <c r="B27" s="5" t="s">
        <v>25</v>
      </c>
      <c r="C27" s="18">
        <v>456845</v>
      </c>
      <c r="D27" s="19">
        <v>475439</v>
      </c>
    </row>
    <row r="28" spans="2:4" x14ac:dyDescent="0.25">
      <c r="B28" s="8" t="s">
        <v>26</v>
      </c>
      <c r="C28" s="18">
        <v>25959</v>
      </c>
      <c r="D28" s="19">
        <v>42410</v>
      </c>
    </row>
    <row r="29" spans="2:4" x14ac:dyDescent="0.25">
      <c r="B29" s="5" t="s">
        <v>27</v>
      </c>
      <c r="C29" s="18">
        <v>8459</v>
      </c>
      <c r="D29" s="19">
        <v>8343</v>
      </c>
    </row>
    <row r="30" spans="2:4" x14ac:dyDescent="0.25">
      <c r="B30" s="7" t="s">
        <v>28</v>
      </c>
      <c r="C30" s="18" t="s">
        <v>13</v>
      </c>
      <c r="D30" s="19">
        <v>1866</v>
      </c>
    </row>
    <row r="31" spans="2:4" x14ac:dyDescent="0.25">
      <c r="B31" s="5" t="s">
        <v>29</v>
      </c>
      <c r="C31" s="18">
        <v>542209</v>
      </c>
      <c r="D31" s="19">
        <v>550592</v>
      </c>
    </row>
    <row r="32" spans="2:4" x14ac:dyDescent="0.25">
      <c r="B32" s="5" t="s">
        <v>30</v>
      </c>
      <c r="C32" s="18">
        <v>90294</v>
      </c>
      <c r="D32" s="19">
        <v>74493</v>
      </c>
    </row>
    <row r="33" spans="2:4" x14ac:dyDescent="0.25">
      <c r="B33" s="5" t="s">
        <v>31</v>
      </c>
      <c r="C33" s="18">
        <v>116702</v>
      </c>
      <c r="D33" s="19">
        <v>114537</v>
      </c>
    </row>
    <row r="34" spans="2:4" x14ac:dyDescent="0.25">
      <c r="B34" s="5" t="s">
        <v>32</v>
      </c>
      <c r="C34" s="18">
        <v>1230</v>
      </c>
      <c r="D34" s="19">
        <v>756</v>
      </c>
    </row>
    <row r="35" spans="2:4" x14ac:dyDescent="0.25">
      <c r="B35" s="5" t="s">
        <v>33</v>
      </c>
      <c r="C35" s="18">
        <v>439</v>
      </c>
      <c r="D35" s="19">
        <v>79</v>
      </c>
    </row>
    <row r="36" spans="2:4" ht="15.75" thickBot="1" x14ac:dyDescent="0.3">
      <c r="B36" s="5" t="s">
        <v>34</v>
      </c>
      <c r="C36" s="23">
        <v>58547</v>
      </c>
      <c r="D36" s="20">
        <v>54235</v>
      </c>
    </row>
    <row r="37" spans="2:4" ht="15.75" thickBot="1" x14ac:dyDescent="0.3">
      <c r="B37" s="4" t="s">
        <v>35</v>
      </c>
      <c r="C37" s="23">
        <f>SUM(C27:C36)</f>
        <v>1300684</v>
      </c>
      <c r="D37" s="20">
        <f>SUM(D27:D36)</f>
        <v>1322750</v>
      </c>
    </row>
    <row r="38" spans="2:4" x14ac:dyDescent="0.25">
      <c r="B38" s="4" t="s">
        <v>36</v>
      </c>
      <c r="C38" s="18"/>
      <c r="D38" s="19"/>
    </row>
    <row r="39" spans="2:4" x14ac:dyDescent="0.25">
      <c r="B39" s="8" t="s">
        <v>37</v>
      </c>
      <c r="C39" s="18">
        <v>1366771</v>
      </c>
      <c r="D39" s="19">
        <v>1366771</v>
      </c>
    </row>
    <row r="40" spans="2:4" x14ac:dyDescent="0.25">
      <c r="B40" s="5" t="s">
        <v>38</v>
      </c>
      <c r="C40" s="18">
        <v>117295</v>
      </c>
      <c r="D40" s="19">
        <v>117295</v>
      </c>
    </row>
    <row r="41" spans="2:4" x14ac:dyDescent="0.25">
      <c r="B41" s="5" t="s">
        <v>39</v>
      </c>
      <c r="C41" s="18">
        <v>-8495</v>
      </c>
      <c r="D41" s="19">
        <v>-8513</v>
      </c>
    </row>
    <row r="42" spans="2:4" x14ac:dyDescent="0.25">
      <c r="B42" s="5" t="s">
        <v>40</v>
      </c>
      <c r="C42" s="18">
        <v>1878</v>
      </c>
      <c r="D42" s="19">
        <v>2407</v>
      </c>
    </row>
    <row r="43" spans="2:4" x14ac:dyDescent="0.25">
      <c r="B43" s="8" t="s">
        <v>41</v>
      </c>
      <c r="C43" s="18">
        <v>-4609</v>
      </c>
      <c r="D43" s="19">
        <v>-2159</v>
      </c>
    </row>
    <row r="44" spans="2:4" x14ac:dyDescent="0.25">
      <c r="B44" s="8" t="s">
        <v>42</v>
      </c>
      <c r="C44" s="18">
        <v>4523</v>
      </c>
      <c r="D44" s="19">
        <v>2545</v>
      </c>
    </row>
    <row r="45" spans="2:4" ht="15.75" thickBot="1" x14ac:dyDescent="0.3">
      <c r="B45" s="8" t="s">
        <v>43</v>
      </c>
      <c r="C45" s="23">
        <v>-1235432</v>
      </c>
      <c r="D45" s="20">
        <v>-1202067</v>
      </c>
    </row>
    <row r="46" spans="2:4" x14ac:dyDescent="0.25">
      <c r="B46" s="3" t="s">
        <v>44</v>
      </c>
      <c r="C46" s="18"/>
      <c r="D46" s="19"/>
    </row>
    <row r="47" spans="2:4" x14ac:dyDescent="0.25">
      <c r="B47" s="5" t="s">
        <v>45</v>
      </c>
      <c r="C47" s="18">
        <f>SUM(C39:C45)</f>
        <v>241931</v>
      </c>
      <c r="D47" s="19">
        <f>SUM(D39:D45)</f>
        <v>276279</v>
      </c>
    </row>
    <row r="48" spans="2:4" ht="15.75" thickBot="1" x14ac:dyDescent="0.3">
      <c r="B48" s="5" t="s">
        <v>46</v>
      </c>
      <c r="C48" s="23">
        <v>2245</v>
      </c>
      <c r="D48" s="20">
        <v>3927</v>
      </c>
    </row>
    <row r="49" spans="2:4" ht="15.75" thickBot="1" x14ac:dyDescent="0.3">
      <c r="B49" s="4" t="s">
        <v>47</v>
      </c>
      <c r="C49" s="23">
        <f>SUM(C47:C48)</f>
        <v>244176</v>
      </c>
      <c r="D49" s="20">
        <f>SUM(D47:D48)</f>
        <v>280206</v>
      </c>
    </row>
    <row r="50" spans="2:4" ht="15.75" thickBot="1" x14ac:dyDescent="0.3">
      <c r="B50" s="4" t="s">
        <v>48</v>
      </c>
      <c r="C50" s="21">
        <f>C37+C49</f>
        <v>1544860</v>
      </c>
      <c r="D50" s="22">
        <f>D49+D37</f>
        <v>1602956</v>
      </c>
    </row>
    <row r="51" spans="2:4" ht="15.75" thickTop="1" x14ac:dyDescent="0.25"/>
  </sheetData>
  <mergeCells count="1"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1"/>
  <sheetViews>
    <sheetView workbookViewId="0">
      <selection activeCell="H21" sqref="H21"/>
    </sheetView>
  </sheetViews>
  <sheetFormatPr defaultRowHeight="15" x14ac:dyDescent="0.25"/>
  <cols>
    <col min="2" max="2" width="81" customWidth="1"/>
    <col min="3" max="3" width="17" customWidth="1"/>
    <col min="4" max="4" width="16.5703125" customWidth="1"/>
  </cols>
  <sheetData>
    <row r="2" spans="2:4" ht="31.5" x14ac:dyDescent="0.25">
      <c r="B2" s="25" t="s">
        <v>171</v>
      </c>
    </row>
    <row r="3" spans="2:4" ht="15.75" x14ac:dyDescent="0.25">
      <c r="B3" s="25" t="s">
        <v>90</v>
      </c>
    </row>
    <row r="4" spans="2:4" ht="15.75" x14ac:dyDescent="0.25">
      <c r="B4" s="26" t="s">
        <v>50</v>
      </c>
    </row>
    <row r="5" spans="2:4" x14ac:dyDescent="0.25">
      <c r="B5" s="35"/>
      <c r="C5" s="36" t="s">
        <v>52</v>
      </c>
      <c r="D5" s="36"/>
    </row>
    <row r="6" spans="2:4" ht="15.75" thickBot="1" x14ac:dyDescent="0.3">
      <c r="B6" s="35"/>
      <c r="C6" s="37" t="s">
        <v>53</v>
      </c>
      <c r="D6" s="37"/>
    </row>
    <row r="7" spans="2:4" ht="26.25" thickBot="1" x14ac:dyDescent="0.3">
      <c r="B7" s="28"/>
      <c r="C7" s="29" t="s">
        <v>54</v>
      </c>
      <c r="D7" s="29" t="s">
        <v>55</v>
      </c>
    </row>
    <row r="8" spans="2:4" x14ac:dyDescent="0.25">
      <c r="B8" s="30" t="s">
        <v>56</v>
      </c>
      <c r="C8" s="32"/>
      <c r="D8" s="28"/>
    </row>
    <row r="9" spans="2:4" x14ac:dyDescent="0.25">
      <c r="B9" s="28" t="s">
        <v>14</v>
      </c>
      <c r="C9" s="64">
        <v>67912</v>
      </c>
      <c r="D9" s="12">
        <v>67170</v>
      </c>
    </row>
    <row r="10" spans="2:4" x14ac:dyDescent="0.25">
      <c r="B10" s="28" t="s">
        <v>57</v>
      </c>
      <c r="C10" s="64">
        <v>29025</v>
      </c>
      <c r="D10" s="12">
        <v>29025</v>
      </c>
    </row>
    <row r="11" spans="2:4" x14ac:dyDescent="0.25">
      <c r="B11" s="28" t="s">
        <v>58</v>
      </c>
      <c r="C11" s="64">
        <v>1919</v>
      </c>
      <c r="D11" s="12">
        <v>2091</v>
      </c>
    </row>
    <row r="12" spans="2:4" ht="15.75" thickBot="1" x14ac:dyDescent="0.3">
      <c r="B12" s="28" t="s">
        <v>8</v>
      </c>
      <c r="C12" s="65">
        <v>2489</v>
      </c>
      <c r="D12" s="15">
        <v>1879</v>
      </c>
    </row>
    <row r="13" spans="2:4" x14ac:dyDescent="0.25">
      <c r="B13" s="28"/>
      <c r="C13" s="64">
        <f>SUM(C9:C12)</f>
        <v>101345</v>
      </c>
      <c r="D13" s="73">
        <f>SUM(D9:D12)</f>
        <v>100165</v>
      </c>
    </row>
    <row r="14" spans="2:4" ht="15.75" thickBot="1" x14ac:dyDescent="0.3">
      <c r="B14" s="28" t="s">
        <v>7</v>
      </c>
      <c r="C14" s="65">
        <v>1216</v>
      </c>
      <c r="D14" s="15">
        <v>1383</v>
      </c>
    </row>
    <row r="15" spans="2:4" ht="15.75" thickBot="1" x14ac:dyDescent="0.3">
      <c r="B15" s="28"/>
      <c r="C15" s="65">
        <f>C13+C14</f>
        <v>102561</v>
      </c>
      <c r="D15" s="74">
        <f>D13+D14</f>
        <v>101548</v>
      </c>
    </row>
    <row r="16" spans="2:4" x14ac:dyDescent="0.25">
      <c r="B16" s="30" t="s">
        <v>59</v>
      </c>
      <c r="C16" s="66"/>
      <c r="D16" s="67"/>
    </row>
    <row r="17" spans="2:4" x14ac:dyDescent="0.25">
      <c r="B17" s="28" t="s">
        <v>25</v>
      </c>
      <c r="C17" s="64">
        <v>-20205</v>
      </c>
      <c r="D17" s="12">
        <v>-19264</v>
      </c>
    </row>
    <row r="18" spans="2:4" x14ac:dyDescent="0.25">
      <c r="B18" s="28" t="s">
        <v>26</v>
      </c>
      <c r="C18" s="64">
        <v>-2871</v>
      </c>
      <c r="D18" s="12">
        <v>-4603</v>
      </c>
    </row>
    <row r="19" spans="2:4" x14ac:dyDescent="0.25">
      <c r="B19" s="28" t="s">
        <v>29</v>
      </c>
      <c r="C19" s="64">
        <v>-21488</v>
      </c>
      <c r="D19" s="12">
        <v>-22155</v>
      </c>
    </row>
    <row r="20" spans="2:4" x14ac:dyDescent="0.25">
      <c r="B20" s="28" t="s">
        <v>30</v>
      </c>
      <c r="C20" s="64">
        <v>-8274</v>
      </c>
      <c r="D20" s="12">
        <v>-7022</v>
      </c>
    </row>
    <row r="21" spans="2:4" ht="15.75" thickBot="1" x14ac:dyDescent="0.3">
      <c r="B21" s="28" t="s">
        <v>60</v>
      </c>
      <c r="C21" s="64">
        <v>-11755</v>
      </c>
      <c r="D21" s="12">
        <v>-10752</v>
      </c>
    </row>
    <row r="22" spans="2:4" ht="15.75" thickBot="1" x14ac:dyDescent="0.3">
      <c r="B22" s="33"/>
      <c r="C22" s="68">
        <f>SUM(C17:C21)</f>
        <v>-64593</v>
      </c>
      <c r="D22" s="75">
        <f>SUM(D17:D21)</f>
        <v>-63796</v>
      </c>
    </row>
    <row r="23" spans="2:4" x14ac:dyDescent="0.25">
      <c r="B23" s="30" t="s">
        <v>61</v>
      </c>
      <c r="C23" s="64">
        <f>C15+C22</f>
        <v>37968</v>
      </c>
      <c r="D23" s="73">
        <f>D15+D22</f>
        <v>37752</v>
      </c>
    </row>
    <row r="24" spans="2:4" ht="15.75" thickBot="1" x14ac:dyDescent="0.3">
      <c r="B24" s="34" t="s">
        <v>62</v>
      </c>
      <c r="C24" s="65">
        <v>-49494</v>
      </c>
      <c r="D24" s="15">
        <v>-10952</v>
      </c>
    </row>
    <row r="25" spans="2:4" ht="15.75" thickBot="1" x14ac:dyDescent="0.3">
      <c r="B25" s="30" t="s">
        <v>63</v>
      </c>
      <c r="C25" s="65">
        <f>SUM(C23:C24)</f>
        <v>-11526</v>
      </c>
      <c r="D25" s="74">
        <f>SUM(D23:D24)</f>
        <v>26800</v>
      </c>
    </row>
    <row r="26" spans="2:4" x14ac:dyDescent="0.25">
      <c r="B26" s="34" t="s">
        <v>64</v>
      </c>
      <c r="C26" s="64">
        <v>10620</v>
      </c>
      <c r="D26" s="12">
        <v>13210</v>
      </c>
    </row>
    <row r="27" spans="2:4" x14ac:dyDescent="0.25">
      <c r="B27" s="34" t="s">
        <v>65</v>
      </c>
      <c r="C27" s="64">
        <v>3088</v>
      </c>
      <c r="D27" s="12">
        <v>-4635</v>
      </c>
    </row>
    <row r="28" spans="2:4" x14ac:dyDescent="0.25">
      <c r="B28" s="34" t="s">
        <v>66</v>
      </c>
      <c r="C28" s="66"/>
      <c r="D28" s="67"/>
    </row>
    <row r="29" spans="2:4" x14ac:dyDescent="0.25">
      <c r="B29" s="34" t="s">
        <v>67</v>
      </c>
      <c r="C29" s="64">
        <v>4166</v>
      </c>
      <c r="D29" s="12">
        <v>2770</v>
      </c>
    </row>
    <row r="30" spans="2:4" x14ac:dyDescent="0.25">
      <c r="B30" s="34" t="s">
        <v>68</v>
      </c>
      <c r="C30" s="64">
        <v>6728</v>
      </c>
      <c r="D30" s="14">
        <v>200</v>
      </c>
    </row>
    <row r="31" spans="2:4" x14ac:dyDescent="0.25">
      <c r="B31" s="34" t="s">
        <v>69</v>
      </c>
      <c r="C31" s="64">
        <v>2263</v>
      </c>
      <c r="D31" s="12">
        <v>3576</v>
      </c>
    </row>
    <row r="32" spans="2:4" x14ac:dyDescent="0.25">
      <c r="B32" s="34" t="s">
        <v>70</v>
      </c>
      <c r="C32" s="66">
        <v>189</v>
      </c>
      <c r="D32" s="12">
        <v>-1530</v>
      </c>
    </row>
    <row r="33" spans="2:4" x14ac:dyDescent="0.25">
      <c r="B33" s="34" t="s">
        <v>71</v>
      </c>
      <c r="C33" s="66" t="s">
        <v>13</v>
      </c>
      <c r="D33" s="12">
        <v>1007</v>
      </c>
    </row>
    <row r="34" spans="2:4" ht="15.75" thickBot="1" x14ac:dyDescent="0.3">
      <c r="B34" s="34" t="s">
        <v>72</v>
      </c>
      <c r="C34" s="65">
        <v>8477</v>
      </c>
      <c r="D34" s="15">
        <v>7287</v>
      </c>
    </row>
    <row r="35" spans="2:4" ht="15.75" thickBot="1" x14ac:dyDescent="0.3">
      <c r="B35" s="30" t="s">
        <v>73</v>
      </c>
      <c r="C35" s="65">
        <f>SUM(C26:C34)</f>
        <v>35531</v>
      </c>
      <c r="D35" s="74">
        <f>SUM(D26:D34)</f>
        <v>21885</v>
      </c>
    </row>
    <row r="36" spans="2:4" x14ac:dyDescent="0.25">
      <c r="B36" s="34" t="s">
        <v>74</v>
      </c>
      <c r="C36" s="64">
        <v>-13289</v>
      </c>
      <c r="D36" s="12">
        <v>-13130</v>
      </c>
    </row>
    <row r="37" spans="2:4" x14ac:dyDescent="0.25">
      <c r="B37" s="34" t="s">
        <v>75</v>
      </c>
      <c r="C37" s="64">
        <v>-17180</v>
      </c>
      <c r="D37" s="12">
        <v>-12358</v>
      </c>
    </row>
    <row r="38" spans="2:4" x14ac:dyDescent="0.25">
      <c r="B38" s="34" t="s">
        <v>76</v>
      </c>
      <c r="C38" s="64">
        <v>-1189</v>
      </c>
      <c r="D38" s="12">
        <v>-1409</v>
      </c>
    </row>
    <row r="39" spans="2:4" x14ac:dyDescent="0.25">
      <c r="B39" s="34" t="s">
        <v>77</v>
      </c>
      <c r="C39" s="64">
        <v>-1884</v>
      </c>
      <c r="D39" s="12">
        <v>-2076</v>
      </c>
    </row>
    <row r="40" spans="2:4" x14ac:dyDescent="0.25">
      <c r="B40" s="34" t="s">
        <v>78</v>
      </c>
      <c r="C40" s="64">
        <v>-5799</v>
      </c>
      <c r="D40" s="14">
        <v>-58</v>
      </c>
    </row>
    <row r="41" spans="2:4" x14ac:dyDescent="0.25">
      <c r="B41" s="34" t="s">
        <v>79</v>
      </c>
      <c r="C41" s="66">
        <v>-942</v>
      </c>
      <c r="D41" s="12">
        <v>1389</v>
      </c>
    </row>
    <row r="42" spans="2:4" x14ac:dyDescent="0.25">
      <c r="B42" s="34" t="s">
        <v>80</v>
      </c>
      <c r="C42" s="64">
        <v>-1351</v>
      </c>
      <c r="D42" s="67" t="s">
        <v>13</v>
      </c>
    </row>
    <row r="43" spans="2:4" x14ac:dyDescent="0.25">
      <c r="B43" s="34" t="s">
        <v>81</v>
      </c>
      <c r="C43" s="64">
        <v>-3338</v>
      </c>
      <c r="D43" s="12">
        <v>-3253</v>
      </c>
    </row>
    <row r="44" spans="2:4" ht="15.75" thickBot="1" x14ac:dyDescent="0.3">
      <c r="B44" s="34" t="s">
        <v>82</v>
      </c>
      <c r="C44" s="65">
        <v>-2950</v>
      </c>
      <c r="D44" s="15">
        <v>-1747</v>
      </c>
    </row>
    <row r="45" spans="2:4" ht="15.75" thickBot="1" x14ac:dyDescent="0.3">
      <c r="B45" s="30" t="s">
        <v>83</v>
      </c>
      <c r="C45" s="65">
        <f>SUM(C36:C44)</f>
        <v>-47922</v>
      </c>
      <c r="D45" s="74">
        <f>SUM(D36:D44)</f>
        <v>-32642</v>
      </c>
    </row>
    <row r="46" spans="2:4" x14ac:dyDescent="0.25">
      <c r="B46" s="30" t="s">
        <v>84</v>
      </c>
      <c r="C46" s="64">
        <f>C45+C35+C25</f>
        <v>-23917</v>
      </c>
      <c r="D46" s="73">
        <f>D45+D35+D25</f>
        <v>16043</v>
      </c>
    </row>
    <row r="47" spans="2:4" ht="15.75" thickBot="1" x14ac:dyDescent="0.3">
      <c r="B47" s="34" t="s">
        <v>85</v>
      </c>
      <c r="C47" s="65">
        <v>-9393</v>
      </c>
      <c r="D47" s="15">
        <v>8096</v>
      </c>
    </row>
    <row r="48" spans="2:4" ht="15.75" thickBot="1" x14ac:dyDescent="0.3">
      <c r="B48" s="30" t="s">
        <v>86</v>
      </c>
      <c r="C48" s="69">
        <f>C46+C47</f>
        <v>-33310</v>
      </c>
      <c r="D48" s="76">
        <f>D46+D47</f>
        <v>24139</v>
      </c>
    </row>
    <row r="49" spans="2:4" ht="15.75" thickTop="1" x14ac:dyDescent="0.25">
      <c r="B49" s="30" t="s">
        <v>87</v>
      </c>
      <c r="C49" s="66"/>
      <c r="D49" s="67"/>
    </row>
    <row r="50" spans="2:4" x14ac:dyDescent="0.25">
      <c r="B50" s="34" t="s">
        <v>45</v>
      </c>
      <c r="C50" s="64">
        <v>-33365</v>
      </c>
      <c r="D50" s="12">
        <v>23983</v>
      </c>
    </row>
    <row r="51" spans="2:4" ht="15.75" thickBot="1" x14ac:dyDescent="0.3">
      <c r="B51" s="34" t="s">
        <v>46</v>
      </c>
      <c r="C51" s="70">
        <v>55</v>
      </c>
      <c r="D51" s="71">
        <v>156</v>
      </c>
    </row>
    <row r="52" spans="2:4" ht="15.75" thickBot="1" x14ac:dyDescent="0.3">
      <c r="B52" s="30" t="s">
        <v>88</v>
      </c>
      <c r="C52" s="69">
        <f>SUM(C50:C51)</f>
        <v>-33310</v>
      </c>
      <c r="D52" s="76">
        <f>SUM(D50:D51)</f>
        <v>24139</v>
      </c>
    </row>
    <row r="53" spans="2:4" ht="15.75" thickTop="1" x14ac:dyDescent="0.25">
      <c r="B53" s="30" t="s">
        <v>89</v>
      </c>
      <c r="C53" s="66">
        <v>-0.05</v>
      </c>
      <c r="D53" s="14">
        <v>0.04</v>
      </c>
    </row>
    <row r="57" spans="2:4" ht="15.75" x14ac:dyDescent="0.25">
      <c r="B57" s="24" t="s">
        <v>172</v>
      </c>
    </row>
    <row r="58" spans="2:4" ht="15.75" x14ac:dyDescent="0.25">
      <c r="B58" s="24"/>
    </row>
    <row r="59" spans="2:4" ht="15.75" x14ac:dyDescent="0.25">
      <c r="B59" s="24"/>
    </row>
    <row r="60" spans="2:4" x14ac:dyDescent="0.25">
      <c r="B60" s="38" t="s">
        <v>91</v>
      </c>
      <c r="C60" s="52">
        <v>-33310</v>
      </c>
      <c r="D60" s="53">
        <v>24139</v>
      </c>
    </row>
    <row r="61" spans="2:4" x14ac:dyDescent="0.25">
      <c r="B61" s="38"/>
    </row>
    <row r="62" spans="2:4" ht="25.5" x14ac:dyDescent="0.25">
      <c r="B62" s="38" t="s">
        <v>92</v>
      </c>
    </row>
    <row r="63" spans="2:4" ht="25.5" x14ac:dyDescent="0.25">
      <c r="B63" s="9" t="s">
        <v>93</v>
      </c>
      <c r="C63" s="52">
        <v>-2479</v>
      </c>
      <c r="D63" s="54">
        <v>463</v>
      </c>
    </row>
    <row r="64" spans="2:4" ht="25.5" x14ac:dyDescent="0.25">
      <c r="B64" s="9" t="s">
        <v>94</v>
      </c>
      <c r="C64" s="52">
        <v>-1140</v>
      </c>
      <c r="D64" s="54">
        <v>-1</v>
      </c>
    </row>
    <row r="65" spans="2:4" x14ac:dyDescent="0.25">
      <c r="B65" s="9" t="s">
        <v>95</v>
      </c>
      <c r="C65" s="52">
        <v>3117</v>
      </c>
      <c r="D65" s="54">
        <v>30</v>
      </c>
    </row>
    <row r="66" spans="2:4" x14ac:dyDescent="0.25">
      <c r="B66" s="9" t="s">
        <v>96</v>
      </c>
      <c r="C66" s="55">
        <v>42</v>
      </c>
      <c r="D66" s="56" t="s">
        <v>13</v>
      </c>
    </row>
    <row r="67" spans="2:4" ht="15.75" thickBot="1" x14ac:dyDescent="0.3">
      <c r="B67" s="9" t="s">
        <v>97</v>
      </c>
      <c r="C67" s="57">
        <v>-2450</v>
      </c>
      <c r="D67" s="58">
        <v>49</v>
      </c>
    </row>
    <row r="68" spans="2:4" ht="15.75" thickBot="1" x14ac:dyDescent="0.3">
      <c r="B68" s="9"/>
      <c r="C68" s="57">
        <f>SUM(C63:C67)</f>
        <v>-2910</v>
      </c>
      <c r="D68" s="77">
        <f>SUM(D63:D67)</f>
        <v>541</v>
      </c>
    </row>
    <row r="69" spans="2:4" ht="25.5" x14ac:dyDescent="0.25">
      <c r="B69" s="38" t="s">
        <v>98</v>
      </c>
      <c r="C69" s="55"/>
      <c r="D69" s="54"/>
    </row>
    <row r="70" spans="2:4" x14ac:dyDescent="0.25">
      <c r="B70" s="9" t="s">
        <v>99</v>
      </c>
      <c r="C70" s="52">
        <v>2266</v>
      </c>
      <c r="D70" s="54">
        <v>407</v>
      </c>
    </row>
    <row r="71" spans="2:4" x14ac:dyDescent="0.25">
      <c r="B71" s="9" t="s">
        <v>96</v>
      </c>
      <c r="C71" s="55">
        <v>12</v>
      </c>
      <c r="D71" s="54" t="s">
        <v>13</v>
      </c>
    </row>
    <row r="72" spans="2:4" ht="15.75" thickBot="1" x14ac:dyDescent="0.3">
      <c r="B72" s="9" t="s">
        <v>100</v>
      </c>
      <c r="C72" s="55">
        <v>-310</v>
      </c>
      <c r="D72" s="54">
        <v>-101</v>
      </c>
    </row>
    <row r="73" spans="2:4" ht="15.75" thickBot="1" x14ac:dyDescent="0.3">
      <c r="B73" s="39"/>
      <c r="C73" s="59">
        <f>SUM(C70:C72)</f>
        <v>1968</v>
      </c>
      <c r="D73" s="78">
        <f>SUM(D70:D72)</f>
        <v>306</v>
      </c>
    </row>
    <row r="74" spans="2:4" ht="15.75" thickBot="1" x14ac:dyDescent="0.3">
      <c r="B74" s="39" t="s">
        <v>101</v>
      </c>
      <c r="C74" s="57">
        <f>C68+C73</f>
        <v>-942</v>
      </c>
      <c r="D74" s="77">
        <f>D68+D73</f>
        <v>847</v>
      </c>
    </row>
    <row r="75" spans="2:4" ht="15.75" thickBot="1" x14ac:dyDescent="0.3">
      <c r="B75" s="38" t="s">
        <v>102</v>
      </c>
      <c r="C75" s="61">
        <f>C60+C74</f>
        <v>-34252</v>
      </c>
      <c r="D75" s="79">
        <f>D60+D74</f>
        <v>24986</v>
      </c>
    </row>
    <row r="76" spans="2:4" ht="15.75" thickTop="1" x14ac:dyDescent="0.25">
      <c r="B76" s="9" t="s">
        <v>103</v>
      </c>
      <c r="C76" s="55"/>
      <c r="D76" s="54"/>
    </row>
    <row r="77" spans="2:4" x14ac:dyDescent="0.25">
      <c r="B77" s="38" t="s">
        <v>87</v>
      </c>
      <c r="C77" s="55"/>
      <c r="D77" s="62"/>
    </row>
    <row r="78" spans="2:4" x14ac:dyDescent="0.25">
      <c r="B78" s="9" t="s">
        <v>104</v>
      </c>
      <c r="C78" s="52">
        <v>-34366</v>
      </c>
      <c r="D78" s="63">
        <v>24794</v>
      </c>
    </row>
    <row r="79" spans="2:4" ht="15.75" thickBot="1" x14ac:dyDescent="0.3">
      <c r="B79" s="9" t="s">
        <v>105</v>
      </c>
      <c r="C79" s="60">
        <v>114</v>
      </c>
      <c r="D79" s="58">
        <v>192</v>
      </c>
    </row>
    <row r="80" spans="2:4" ht="15.75" thickBot="1" x14ac:dyDescent="0.3">
      <c r="B80" s="9"/>
      <c r="C80" s="61">
        <f>SUM(C78:C79)</f>
        <v>-34252</v>
      </c>
      <c r="D80" s="79">
        <f>SUM(D78:D79)</f>
        <v>24986</v>
      </c>
    </row>
    <row r="81" ht="15.75" thickTop="1" x14ac:dyDescent="0.25"/>
  </sheetData>
  <mergeCells count="3">
    <mergeCell ref="B5:B6"/>
    <mergeCell ref="C5:D5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0"/>
  <sheetViews>
    <sheetView workbookViewId="0">
      <selection activeCell="I53" sqref="I53"/>
    </sheetView>
  </sheetViews>
  <sheetFormatPr defaultRowHeight="15" x14ac:dyDescent="0.25"/>
  <cols>
    <col min="2" max="2" width="90.42578125" customWidth="1"/>
    <col min="3" max="3" width="20.42578125" customWidth="1"/>
    <col min="4" max="4" width="19.85546875" customWidth="1"/>
  </cols>
  <sheetData>
    <row r="2" spans="2:4" ht="31.5" x14ac:dyDescent="0.25">
      <c r="B2" s="50" t="s">
        <v>173</v>
      </c>
    </row>
    <row r="3" spans="2:4" ht="15.75" x14ac:dyDescent="0.25">
      <c r="B3" s="50" t="s">
        <v>90</v>
      </c>
    </row>
    <row r="4" spans="2:4" ht="15.75" x14ac:dyDescent="0.25">
      <c r="B4" s="51" t="s">
        <v>50</v>
      </c>
    </row>
    <row r="7" spans="2:4" x14ac:dyDescent="0.25">
      <c r="B7" s="45"/>
      <c r="C7" s="46" t="s">
        <v>52</v>
      </c>
      <c r="D7" s="46"/>
    </row>
    <row r="8" spans="2:4" ht="15.75" thickBot="1" x14ac:dyDescent="0.3">
      <c r="B8" s="45"/>
      <c r="C8" s="47" t="s">
        <v>53</v>
      </c>
      <c r="D8" s="47"/>
    </row>
    <row r="9" spans="2:4" x14ac:dyDescent="0.25">
      <c r="B9" s="45"/>
      <c r="C9" s="41" t="s">
        <v>121</v>
      </c>
      <c r="D9" s="41" t="s">
        <v>3</v>
      </c>
    </row>
    <row r="10" spans="2:4" ht="15.75" thickBot="1" x14ac:dyDescent="0.3">
      <c r="B10" s="45"/>
      <c r="C10" s="42" t="s">
        <v>122</v>
      </c>
      <c r="D10" s="42" t="s">
        <v>122</v>
      </c>
    </row>
    <row r="11" spans="2:4" x14ac:dyDescent="0.25">
      <c r="B11" s="43" t="s">
        <v>123</v>
      </c>
      <c r="C11" s="40"/>
      <c r="D11" s="40"/>
    </row>
    <row r="12" spans="2:4" x14ac:dyDescent="0.25">
      <c r="B12" s="40" t="s">
        <v>124</v>
      </c>
      <c r="C12" s="87">
        <v>90775</v>
      </c>
      <c r="D12" s="80">
        <v>76047</v>
      </c>
    </row>
    <row r="13" spans="2:4" x14ac:dyDescent="0.25">
      <c r="B13" s="40" t="s">
        <v>125</v>
      </c>
      <c r="C13" s="87">
        <v>-51985</v>
      </c>
      <c r="D13" s="80">
        <v>-48020</v>
      </c>
    </row>
    <row r="14" spans="2:4" x14ac:dyDescent="0.25">
      <c r="B14" s="40" t="s">
        <v>126</v>
      </c>
      <c r="C14" s="87">
        <v>3060</v>
      </c>
      <c r="D14" s="80">
        <v>2548</v>
      </c>
    </row>
    <row r="15" spans="2:4" x14ac:dyDescent="0.25">
      <c r="B15" s="40" t="s">
        <v>127</v>
      </c>
      <c r="C15" s="44">
        <v>4167</v>
      </c>
      <c r="D15" s="81">
        <v>42</v>
      </c>
    </row>
    <row r="16" spans="2:4" x14ac:dyDescent="0.25">
      <c r="B16" s="40" t="s">
        <v>128</v>
      </c>
      <c r="C16" s="87">
        <v>12156</v>
      </c>
      <c r="D16" s="80">
        <v>14895</v>
      </c>
    </row>
    <row r="17" spans="2:4" x14ac:dyDescent="0.25">
      <c r="B17" s="40" t="s">
        <v>129</v>
      </c>
      <c r="C17" s="87">
        <v>-1396</v>
      </c>
      <c r="D17" s="80">
        <v>-1752</v>
      </c>
    </row>
    <row r="18" spans="2:4" x14ac:dyDescent="0.25">
      <c r="B18" s="40" t="s">
        <v>130</v>
      </c>
      <c r="C18" s="87">
        <v>6408</v>
      </c>
      <c r="D18" s="80">
        <v>10566</v>
      </c>
    </row>
    <row r="19" spans="2:4" x14ac:dyDescent="0.25">
      <c r="B19" s="40" t="s">
        <v>131</v>
      </c>
      <c r="C19" s="87">
        <v>-2909</v>
      </c>
      <c r="D19" s="80">
        <v>-2325</v>
      </c>
    </row>
    <row r="20" spans="2:4" x14ac:dyDescent="0.25">
      <c r="B20" s="40" t="s">
        <v>132</v>
      </c>
      <c r="C20" s="87">
        <v>-10218</v>
      </c>
      <c r="D20" s="80">
        <v>-10629</v>
      </c>
    </row>
    <row r="21" spans="2:4" x14ac:dyDescent="0.25">
      <c r="B21" s="40" t="s">
        <v>133</v>
      </c>
      <c r="C21" s="87">
        <v>-3370</v>
      </c>
      <c r="D21" s="80">
        <v>-3259</v>
      </c>
    </row>
    <row r="22" spans="2:4" ht="15.75" thickBot="1" x14ac:dyDescent="0.3">
      <c r="B22" s="40" t="s">
        <v>134</v>
      </c>
      <c r="C22" s="89">
        <v>-15385</v>
      </c>
      <c r="D22" s="82">
        <v>-20718</v>
      </c>
    </row>
    <row r="23" spans="2:4" x14ac:dyDescent="0.25">
      <c r="B23" s="43" t="s">
        <v>135</v>
      </c>
      <c r="C23" s="87">
        <f>SUM(C12:C22)</f>
        <v>31303</v>
      </c>
      <c r="D23" s="80">
        <f>SUM(D12:D22)</f>
        <v>17395</v>
      </c>
    </row>
    <row r="24" spans="2:4" x14ac:dyDescent="0.25">
      <c r="B24" s="43" t="s">
        <v>136</v>
      </c>
      <c r="C24" s="44"/>
      <c r="D24" s="81"/>
    </row>
    <row r="25" spans="2:4" x14ac:dyDescent="0.25">
      <c r="B25" s="40" t="s">
        <v>137</v>
      </c>
      <c r="C25" s="44">
        <v>36</v>
      </c>
      <c r="D25" s="81">
        <v>-53</v>
      </c>
    </row>
    <row r="26" spans="2:4" x14ac:dyDescent="0.25">
      <c r="B26" s="40" t="s">
        <v>138</v>
      </c>
      <c r="C26" s="87">
        <v>6055</v>
      </c>
      <c r="D26" s="80">
        <v>4117</v>
      </c>
    </row>
    <row r="27" spans="2:4" x14ac:dyDescent="0.25">
      <c r="B27" s="40" t="s">
        <v>139</v>
      </c>
      <c r="C27" s="87">
        <v>-3732</v>
      </c>
      <c r="D27" s="80">
        <v>1160</v>
      </c>
    </row>
    <row r="28" spans="2:4" x14ac:dyDescent="0.25">
      <c r="B28" s="40" t="s">
        <v>140</v>
      </c>
      <c r="C28" s="87">
        <v>51590</v>
      </c>
      <c r="D28" s="80">
        <v>25987</v>
      </c>
    </row>
    <row r="29" spans="2:4" x14ac:dyDescent="0.25">
      <c r="B29" s="40" t="s">
        <v>141</v>
      </c>
      <c r="C29" s="87">
        <v>7221</v>
      </c>
      <c r="D29" s="80">
        <v>-1711</v>
      </c>
    </row>
    <row r="30" spans="2:4" x14ac:dyDescent="0.25">
      <c r="B30" s="40" t="s">
        <v>142</v>
      </c>
      <c r="C30" s="87">
        <v>-18430</v>
      </c>
      <c r="D30" s="80">
        <v>-18219</v>
      </c>
    </row>
    <row r="31" spans="2:4" x14ac:dyDescent="0.25">
      <c r="B31" s="40" t="s">
        <v>143</v>
      </c>
      <c r="C31" s="44">
        <v>1020</v>
      </c>
      <c r="D31" s="81">
        <v>-236</v>
      </c>
    </row>
    <row r="32" spans="2:4" x14ac:dyDescent="0.25">
      <c r="B32" s="40" t="s">
        <v>144</v>
      </c>
      <c r="C32" s="87">
        <v>-23259</v>
      </c>
      <c r="D32" s="80">
        <v>-22536</v>
      </c>
    </row>
    <row r="33" spans="2:4" x14ac:dyDescent="0.25">
      <c r="B33" s="40" t="s">
        <v>145</v>
      </c>
      <c r="C33" s="87">
        <v>-33736</v>
      </c>
      <c r="D33" s="80">
        <v>-1499</v>
      </c>
    </row>
    <row r="34" spans="2:4" ht="15.75" thickBot="1" x14ac:dyDescent="0.3">
      <c r="B34" s="40" t="s">
        <v>146</v>
      </c>
      <c r="C34" s="89">
        <v>-1818</v>
      </c>
      <c r="D34" s="82">
        <v>-1463</v>
      </c>
    </row>
    <row r="35" spans="2:4" x14ac:dyDescent="0.25">
      <c r="B35" s="43" t="s">
        <v>147</v>
      </c>
      <c r="C35" s="87">
        <f>SUM(C23:C34)</f>
        <v>16250</v>
      </c>
      <c r="D35" s="80">
        <f>SUM(D23:D34)</f>
        <v>2942</v>
      </c>
    </row>
    <row r="36" spans="2:4" ht="15.75" thickBot="1" x14ac:dyDescent="0.3">
      <c r="B36" s="40" t="s">
        <v>148</v>
      </c>
      <c r="C36" s="44">
        <v>-491</v>
      </c>
      <c r="D36" s="81">
        <v>-299</v>
      </c>
    </row>
    <row r="37" spans="2:4" ht="15.75" thickBot="1" x14ac:dyDescent="0.3">
      <c r="B37" s="43" t="s">
        <v>149</v>
      </c>
      <c r="C37" s="86">
        <f>C35+C36</f>
        <v>15759</v>
      </c>
      <c r="D37" s="83">
        <f>D35+D36</f>
        <v>2643</v>
      </c>
    </row>
    <row r="38" spans="2:4" x14ac:dyDescent="0.25">
      <c r="B38" s="43"/>
      <c r="C38" s="49"/>
      <c r="D38" s="84"/>
    </row>
    <row r="39" spans="2:4" x14ac:dyDescent="0.25">
      <c r="B39" s="43" t="s">
        <v>150</v>
      </c>
      <c r="C39" s="48"/>
      <c r="D39" s="85"/>
    </row>
    <row r="40" spans="2:4" x14ac:dyDescent="0.25">
      <c r="B40" s="40" t="s">
        <v>151</v>
      </c>
      <c r="C40" s="87">
        <v>-2077</v>
      </c>
      <c r="D40" s="80">
        <v>-5534</v>
      </c>
    </row>
    <row r="41" spans="2:4" x14ac:dyDescent="0.25">
      <c r="B41" s="40" t="s">
        <v>152</v>
      </c>
      <c r="C41" s="87">
        <v>9724</v>
      </c>
      <c r="D41" s="80">
        <v>6201</v>
      </c>
    </row>
    <row r="42" spans="2:4" x14ac:dyDescent="0.25">
      <c r="B42" s="40" t="s">
        <v>153</v>
      </c>
      <c r="C42" s="44">
        <v>-4406</v>
      </c>
      <c r="D42" s="81">
        <v>-591</v>
      </c>
    </row>
    <row r="43" spans="2:4" x14ac:dyDescent="0.25">
      <c r="B43" s="40" t="s">
        <v>154</v>
      </c>
      <c r="C43" s="44">
        <v>413</v>
      </c>
      <c r="D43" s="81">
        <v>194</v>
      </c>
    </row>
    <row r="44" spans="2:4" ht="15.75" thickBot="1" x14ac:dyDescent="0.3">
      <c r="B44" s="40" t="s">
        <v>155</v>
      </c>
      <c r="C44" s="44" t="s">
        <v>13</v>
      </c>
      <c r="D44" s="81">
        <v>58</v>
      </c>
    </row>
    <row r="45" spans="2:4" ht="15.75" thickBot="1" x14ac:dyDescent="0.3">
      <c r="B45" s="43" t="s">
        <v>156</v>
      </c>
      <c r="C45" s="86">
        <f>SUM(C40:C44)</f>
        <v>3654</v>
      </c>
      <c r="D45" s="83">
        <f>SUM(D40:D44)</f>
        <v>328</v>
      </c>
    </row>
    <row r="46" spans="2:4" x14ac:dyDescent="0.25">
      <c r="B46" s="39" t="s">
        <v>157</v>
      </c>
      <c r="C46" s="44"/>
      <c r="D46" s="81"/>
    </row>
    <row r="47" spans="2:4" x14ac:dyDescent="0.25">
      <c r="B47" s="31" t="s">
        <v>158</v>
      </c>
      <c r="C47" s="87">
        <v>1292</v>
      </c>
      <c r="D47" s="80">
        <v>1095</v>
      </c>
    </row>
    <row r="48" spans="2:4" x14ac:dyDescent="0.25">
      <c r="B48" s="31" t="s">
        <v>159</v>
      </c>
      <c r="C48" s="87">
        <v>-2044</v>
      </c>
      <c r="D48" s="80">
        <v>-4442</v>
      </c>
    </row>
    <row r="49" spans="2:4" x14ac:dyDescent="0.25">
      <c r="B49" s="31" t="s">
        <v>160</v>
      </c>
      <c r="C49" s="44">
        <v>-80</v>
      </c>
      <c r="D49" s="81">
        <v>-29</v>
      </c>
    </row>
    <row r="50" spans="2:4" ht="15.75" thickBot="1" x14ac:dyDescent="0.3">
      <c r="B50" s="31" t="s">
        <v>161</v>
      </c>
      <c r="C50" s="44">
        <v>18</v>
      </c>
      <c r="D50" s="81">
        <v>1</v>
      </c>
    </row>
    <row r="51" spans="2:4" x14ac:dyDescent="0.25">
      <c r="B51" s="39" t="s">
        <v>162</v>
      </c>
      <c r="C51" s="94">
        <f>SUM(C47:C50)</f>
        <v>-814</v>
      </c>
      <c r="D51" s="88">
        <f>SUM(D47:D50)</f>
        <v>-3375</v>
      </c>
    </row>
    <row r="52" spans="2:4" x14ac:dyDescent="0.25">
      <c r="B52" s="31" t="s">
        <v>163</v>
      </c>
      <c r="C52" s="44">
        <v>3245</v>
      </c>
      <c r="D52" s="81">
        <v>500</v>
      </c>
    </row>
    <row r="53" spans="2:4" x14ac:dyDescent="0.25">
      <c r="B53" s="39" t="s">
        <v>164</v>
      </c>
      <c r="C53" s="87">
        <f>C52+C51+C45+C37</f>
        <v>21844</v>
      </c>
      <c r="D53" s="80">
        <f>D52+D51+D45+D37</f>
        <v>96</v>
      </c>
    </row>
    <row r="54" spans="2:4" ht="15.75" thickBot="1" x14ac:dyDescent="0.3">
      <c r="B54" s="31" t="s">
        <v>165</v>
      </c>
      <c r="C54" s="89">
        <v>60657</v>
      </c>
      <c r="D54" s="82">
        <v>50375</v>
      </c>
    </row>
    <row r="55" spans="2:4" ht="15.75" thickBot="1" x14ac:dyDescent="0.3">
      <c r="B55" s="39" t="s">
        <v>166</v>
      </c>
      <c r="C55" s="90">
        <f>SUM(C53:C54)</f>
        <v>82501</v>
      </c>
      <c r="D55" s="91">
        <f>SUM(D53:D54)</f>
        <v>50471</v>
      </c>
    </row>
    <row r="56" spans="2:4" ht="15.75" thickTop="1" x14ac:dyDescent="0.25">
      <c r="B56" s="43"/>
      <c r="C56" s="92"/>
      <c r="D56" s="93"/>
    </row>
    <row r="57" spans="2:4" x14ac:dyDescent="0.25">
      <c r="B57" s="43" t="s">
        <v>167</v>
      </c>
      <c r="C57" s="48"/>
      <c r="D57" s="85"/>
    </row>
    <row r="58" spans="2:4" x14ac:dyDescent="0.25">
      <c r="B58" s="40" t="s">
        <v>168</v>
      </c>
      <c r="C58" s="87">
        <v>5489</v>
      </c>
      <c r="D58" s="80">
        <v>7726</v>
      </c>
    </row>
    <row r="59" spans="2:4" x14ac:dyDescent="0.25">
      <c r="B59" s="40" t="s">
        <v>169</v>
      </c>
      <c r="C59" s="44" t="s">
        <v>107</v>
      </c>
      <c r="D59" s="81">
        <v>857</v>
      </c>
    </row>
    <row r="60" spans="2:4" x14ac:dyDescent="0.25">
      <c r="B60" s="40" t="s">
        <v>170</v>
      </c>
      <c r="C60" s="44" t="s">
        <v>107</v>
      </c>
      <c r="D60" s="81">
        <v>46</v>
      </c>
    </row>
  </sheetData>
  <mergeCells count="8">
    <mergeCell ref="C56:C57"/>
    <mergeCell ref="D56:D57"/>
    <mergeCell ref="B7:B8"/>
    <mergeCell ref="C7:D7"/>
    <mergeCell ref="C8:D8"/>
    <mergeCell ref="B9:B10"/>
    <mergeCell ref="C38:C39"/>
    <mergeCell ref="D38:D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>
      <selection activeCell="B27" sqref="B27"/>
    </sheetView>
  </sheetViews>
  <sheetFormatPr defaultRowHeight="15" x14ac:dyDescent="0.25"/>
  <cols>
    <col min="2" max="2" width="57.140625" customWidth="1"/>
    <col min="3" max="3" width="12.5703125" customWidth="1"/>
    <col min="4" max="5" width="9.28515625" bestFit="1" customWidth="1"/>
    <col min="6" max="6" width="11.140625" customWidth="1"/>
    <col min="7" max="7" width="9.28515625" bestFit="1" customWidth="1"/>
    <col min="8" max="8" width="12.85546875" customWidth="1"/>
    <col min="9" max="10" width="9.7109375" bestFit="1" customWidth="1"/>
    <col min="11" max="11" width="9.28515625" bestFit="1" customWidth="1"/>
    <col min="12" max="12" width="9.7109375" bestFit="1" customWidth="1"/>
  </cols>
  <sheetData>
    <row r="2" spans="2:12" ht="31.5" x14ac:dyDescent="0.25">
      <c r="B2" s="25" t="s">
        <v>174</v>
      </c>
    </row>
    <row r="3" spans="2:12" ht="15.75" x14ac:dyDescent="0.25">
      <c r="B3" s="25" t="s">
        <v>90</v>
      </c>
    </row>
    <row r="4" spans="2:12" ht="15.75" x14ac:dyDescent="0.25">
      <c r="B4" s="26" t="s">
        <v>50</v>
      </c>
    </row>
    <row r="6" spans="2:12" ht="48" customHeight="1" x14ac:dyDescent="0.25">
      <c r="B6" s="4"/>
      <c r="C6" s="2" t="s">
        <v>175</v>
      </c>
      <c r="D6" s="2" t="s">
        <v>110</v>
      </c>
      <c r="E6" s="2" t="s">
        <v>111</v>
      </c>
      <c r="F6" s="2" t="s">
        <v>112</v>
      </c>
      <c r="G6" s="2" t="s">
        <v>113</v>
      </c>
      <c r="H6" s="2" t="s">
        <v>42</v>
      </c>
      <c r="I6" s="2" t="s">
        <v>114</v>
      </c>
      <c r="J6" s="2" t="s">
        <v>106</v>
      </c>
      <c r="K6" s="2" t="s">
        <v>176</v>
      </c>
      <c r="L6" s="2" t="s">
        <v>47</v>
      </c>
    </row>
    <row r="7" spans="2:12" x14ac:dyDescent="0.25">
      <c r="B7" s="4" t="s">
        <v>115</v>
      </c>
      <c r="C7" s="12">
        <v>1366771</v>
      </c>
      <c r="D7" s="12">
        <v>117295</v>
      </c>
      <c r="E7" s="12">
        <v>-8513</v>
      </c>
      <c r="F7" s="12">
        <v>2407</v>
      </c>
      <c r="G7" s="12">
        <v>-2159</v>
      </c>
      <c r="H7" s="12">
        <v>2545</v>
      </c>
      <c r="I7" s="12">
        <v>-1202067</v>
      </c>
      <c r="J7" s="12">
        <v>276279</v>
      </c>
      <c r="K7" s="12">
        <v>3927</v>
      </c>
      <c r="L7" s="12">
        <v>280206</v>
      </c>
    </row>
    <row r="8" spans="2:12" x14ac:dyDescent="0.25">
      <c r="B8" s="5" t="s">
        <v>116</v>
      </c>
      <c r="C8" s="13" t="s">
        <v>13</v>
      </c>
      <c r="D8" s="13" t="s">
        <v>13</v>
      </c>
      <c r="E8" s="13" t="s">
        <v>13</v>
      </c>
      <c r="F8" s="13" t="s">
        <v>13</v>
      </c>
      <c r="G8" s="13" t="s">
        <v>13</v>
      </c>
      <c r="H8" s="13" t="s">
        <v>13</v>
      </c>
      <c r="I8" s="11">
        <v>-33365</v>
      </c>
      <c r="J8" s="11">
        <v>-33365</v>
      </c>
      <c r="K8" s="13">
        <v>55</v>
      </c>
      <c r="L8" s="11">
        <v>-33310</v>
      </c>
    </row>
    <row r="9" spans="2:12" ht="15.75" thickBot="1" x14ac:dyDescent="0.3">
      <c r="B9" s="5" t="s">
        <v>117</v>
      </c>
      <c r="C9" s="72" t="s">
        <v>13</v>
      </c>
      <c r="D9" s="72" t="s">
        <v>13</v>
      </c>
      <c r="E9" s="72" t="s">
        <v>13</v>
      </c>
      <c r="F9" s="17">
        <v>-529</v>
      </c>
      <c r="G9" s="17">
        <v>-2450</v>
      </c>
      <c r="H9" s="17">
        <v>1978</v>
      </c>
      <c r="I9" s="72" t="s">
        <v>13</v>
      </c>
      <c r="J9" s="17">
        <v>-1001</v>
      </c>
      <c r="K9" s="72">
        <v>59</v>
      </c>
      <c r="L9" s="72">
        <v>-942</v>
      </c>
    </row>
    <row r="10" spans="2:12" ht="15.75" thickBot="1" x14ac:dyDescent="0.3">
      <c r="B10" s="4" t="s">
        <v>118</v>
      </c>
      <c r="C10" s="23">
        <f>SUM(C8:C9)</f>
        <v>0</v>
      </c>
      <c r="D10" s="23">
        <f t="shared" ref="D10:L10" si="0">SUM(D8:D9)</f>
        <v>0</v>
      </c>
      <c r="E10" s="23">
        <f t="shared" si="0"/>
        <v>0</v>
      </c>
      <c r="F10" s="23">
        <f t="shared" si="0"/>
        <v>-529</v>
      </c>
      <c r="G10" s="23">
        <f t="shared" si="0"/>
        <v>-2450</v>
      </c>
      <c r="H10" s="23">
        <f t="shared" si="0"/>
        <v>1978</v>
      </c>
      <c r="I10" s="23">
        <f t="shared" si="0"/>
        <v>-33365</v>
      </c>
      <c r="J10" s="23">
        <f t="shared" si="0"/>
        <v>-34366</v>
      </c>
      <c r="K10" s="23">
        <f t="shared" si="0"/>
        <v>114</v>
      </c>
      <c r="L10" s="23">
        <f t="shared" si="0"/>
        <v>-34252</v>
      </c>
    </row>
    <row r="11" spans="2:12" x14ac:dyDescent="0.25">
      <c r="B11" s="5" t="s">
        <v>119</v>
      </c>
      <c r="C11" s="13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13</v>
      </c>
      <c r="K11" s="11">
        <v>-1716</v>
      </c>
      <c r="L11" s="11">
        <v>-1716</v>
      </c>
    </row>
    <row r="12" spans="2:12" x14ac:dyDescent="0.25">
      <c r="B12" s="5" t="s">
        <v>108</v>
      </c>
      <c r="C12" s="13" t="s">
        <v>13</v>
      </c>
      <c r="D12" s="13" t="s">
        <v>13</v>
      </c>
      <c r="E12" s="13">
        <v>18</v>
      </c>
      <c r="F12" s="13" t="s">
        <v>13</v>
      </c>
      <c r="G12" s="13" t="s">
        <v>13</v>
      </c>
      <c r="H12" s="13" t="s">
        <v>13</v>
      </c>
      <c r="I12" s="13" t="s">
        <v>13</v>
      </c>
      <c r="J12" s="13">
        <v>18</v>
      </c>
      <c r="K12" s="13" t="s">
        <v>13</v>
      </c>
      <c r="L12" s="13">
        <v>18</v>
      </c>
    </row>
    <row r="13" spans="2:12" ht="15.75" thickBot="1" x14ac:dyDescent="0.3">
      <c r="B13" s="5" t="s">
        <v>109</v>
      </c>
      <c r="C13" s="72" t="s">
        <v>13</v>
      </c>
      <c r="D13" s="72" t="s">
        <v>13</v>
      </c>
      <c r="E13" s="72" t="s">
        <v>13</v>
      </c>
      <c r="F13" s="72" t="s">
        <v>13</v>
      </c>
      <c r="G13" s="72" t="s">
        <v>13</v>
      </c>
      <c r="H13" s="72" t="s">
        <v>13</v>
      </c>
      <c r="I13" s="72" t="s">
        <v>13</v>
      </c>
      <c r="J13" s="72" t="s">
        <v>13</v>
      </c>
      <c r="K13" s="72">
        <v>-80</v>
      </c>
      <c r="L13" s="72">
        <v>-80</v>
      </c>
    </row>
    <row r="14" spans="2:12" ht="15.75" thickBot="1" x14ac:dyDescent="0.3">
      <c r="B14" s="4" t="s">
        <v>120</v>
      </c>
      <c r="C14" s="16">
        <f>SUM(C7,C10,C11:C13)</f>
        <v>1366771</v>
      </c>
      <c r="D14" s="16">
        <f t="shared" ref="D14:L14" si="1">SUM(D7,D10,D11:D13)</f>
        <v>117295</v>
      </c>
      <c r="E14" s="16">
        <f t="shared" si="1"/>
        <v>-8495</v>
      </c>
      <c r="F14" s="16">
        <f t="shared" si="1"/>
        <v>1878</v>
      </c>
      <c r="G14" s="16">
        <f t="shared" si="1"/>
        <v>-4609</v>
      </c>
      <c r="H14" s="16">
        <f t="shared" si="1"/>
        <v>4523</v>
      </c>
      <c r="I14" s="16">
        <f t="shared" si="1"/>
        <v>-1235432</v>
      </c>
      <c r="J14" s="16">
        <f t="shared" si="1"/>
        <v>241931</v>
      </c>
      <c r="K14" s="16">
        <f t="shared" si="1"/>
        <v>2245</v>
      </c>
      <c r="L14" s="16">
        <f t="shared" si="1"/>
        <v>244176</v>
      </c>
    </row>
    <row r="15" spans="2:12" ht="15.75" thickTop="1" x14ac:dyDescent="0.25"/>
    <row r="17" spans="3:12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1'!_Toc261275983</vt:lpstr>
    </vt:vector>
  </TitlesOfParts>
  <Company>BTA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Курмангалиева Гульнара Даулетовна</dc:creator>
  <cp:lastModifiedBy>Курмангалиева Гульнара Даулетовна</cp:lastModifiedBy>
  <dcterms:created xsi:type="dcterms:W3CDTF">2014-11-26T08:31:50Z</dcterms:created>
  <dcterms:modified xsi:type="dcterms:W3CDTF">2014-11-26T08:50:52Z</dcterms:modified>
</cp:coreProperties>
</file>