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0" windowWidth="15135" windowHeight="4665" activeTab="1"/>
  </bookViews>
  <sheets>
    <sheet name="ОПУ" sheetId="1" r:id="rId1"/>
    <sheet name="Баланс" sheetId="2" r:id="rId2"/>
    <sheet name="деньги" sheetId="3" r:id="rId3"/>
    <sheet name="капитал" sheetId="4" r:id="rId4"/>
  </sheets>
  <externalReferences>
    <externalReference r:id="rId7"/>
  </externalReferences>
  <definedNames>
    <definedName name="_Hlk222634923" localSheetId="1">'Баланс'!$A$36</definedName>
    <definedName name="_Hlk239143240" localSheetId="1">'Баланс'!$A$4</definedName>
    <definedName name="_xlnm.Print_Area" localSheetId="1">'Баланс'!$A$4:$F$43</definedName>
  </definedNames>
  <calcPr fullCalcOnLoad="1"/>
</workbook>
</file>

<file path=xl/sharedStrings.xml><?xml version="1.0" encoding="utf-8"?>
<sst xmlns="http://schemas.openxmlformats.org/spreadsheetml/2006/main" count="121" uniqueCount="96">
  <si>
    <t>тыс. тенге</t>
  </si>
  <si>
    <t>Административные расходы</t>
  </si>
  <si>
    <t>На конец отчетного периода</t>
  </si>
  <si>
    <t>На начало отчетного периода</t>
  </si>
  <si>
    <t>Денежные средства и их эквиваленты</t>
  </si>
  <si>
    <t>Запасы</t>
  </si>
  <si>
    <t>Основные средства</t>
  </si>
  <si>
    <t>Нематериальные активы</t>
  </si>
  <si>
    <t>Отложенные налоговые обязательства</t>
  </si>
  <si>
    <t>Нераспределенная прибыль</t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</si>
  <si>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</si>
  <si>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</si>
  <si>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</si>
  <si>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Дополнительно оплаченный капитал</t>
  </si>
  <si>
    <t>Налоги к оплате</t>
  </si>
  <si>
    <t>Итого долгосрочных активов</t>
  </si>
  <si>
    <t>за период, закончившийся  " 31" марта 2016 года</t>
  </si>
  <si>
    <t>Прочие резервы</t>
  </si>
  <si>
    <t xml:space="preserve">Приме-чание </t>
  </si>
  <si>
    <t>АКТИВЫ</t>
  </si>
  <si>
    <t>Долгосрочные активы</t>
  </si>
  <si>
    <t>Депозиты в банках</t>
  </si>
  <si>
    <t>Краткосрочные активы</t>
  </si>
  <si>
    <t>Торговая и прочая дебиторская задолженность</t>
  </si>
  <si>
    <t xml:space="preserve">Авансы выданные </t>
  </si>
  <si>
    <t>Переплата по подоходному налогу</t>
  </si>
  <si>
    <t>Итого краткосрочных активов</t>
  </si>
  <si>
    <t>Итого активов</t>
  </si>
  <si>
    <t xml:space="preserve">КАПИТАЛ И ОБЯЗАТЕЛЬСТВА </t>
  </si>
  <si>
    <t>Капитал</t>
  </si>
  <si>
    <t>Акционерный капитал</t>
  </si>
  <si>
    <t>Итого капитала</t>
  </si>
  <si>
    <t>Долгосрочные обязательства</t>
  </si>
  <si>
    <t xml:space="preserve">Облигации </t>
  </si>
  <si>
    <t>Кредиты и займы</t>
  </si>
  <si>
    <t>-</t>
  </si>
  <si>
    <t>Итого долгосрочных обязательств</t>
  </si>
  <si>
    <t xml:space="preserve">Краткосрочные обязательства </t>
  </si>
  <si>
    <t>Торговая и прочая кредиторская задолженность</t>
  </si>
  <si>
    <t>Итого краткосрочных обязательств</t>
  </si>
  <si>
    <t>Итого обязательств</t>
  </si>
  <si>
    <t>Всего капитала и обязательств</t>
  </si>
  <si>
    <t xml:space="preserve">ОПЕРАЦИОННАЯ ДЕЯТЕЛЬНОСТЬ </t>
  </si>
  <si>
    <t>Поступления от покупателей, включая авансы полученные</t>
  </si>
  <si>
    <t>Денежные средства, уплаченные поставщикам и в бюджет</t>
  </si>
  <si>
    <t>Денежные средства, уплаченные работникам</t>
  </si>
  <si>
    <t>Прочие поступления</t>
  </si>
  <si>
    <t xml:space="preserve">Потоки денежных средств от операционной деятельности до уплаты подоходного налога и вознаграждения </t>
  </si>
  <si>
    <t>Вознаграждение по займам и облигациям уплаченное</t>
  </si>
  <si>
    <t xml:space="preserve">Процентный доход полученный </t>
  </si>
  <si>
    <r>
      <t>Подоходный налог уплаченный</t>
    </r>
    <r>
      <rPr>
        <b/>
        <sz val="10"/>
        <color indexed="8"/>
        <rFont val="Times New Roman"/>
        <family val="1"/>
      </rPr>
      <t xml:space="preserve"> </t>
    </r>
  </si>
  <si>
    <t>Чистый поток денежных средств от операционной деятельности</t>
  </si>
  <si>
    <t>ИНВЕСТИЦИОННАЯ ДЕЯТЕЛЬНОСТЬ</t>
  </si>
  <si>
    <t>Приобретение основных средств</t>
  </si>
  <si>
    <t>Приобретение нематериальных активов</t>
  </si>
  <si>
    <t>Размещение банковских депозитов</t>
  </si>
  <si>
    <t>Изъятие банковского вклада</t>
  </si>
  <si>
    <t>Чистый/(ое) поток/(использование потоков) денежных средств в инвестиционной деятельности</t>
  </si>
  <si>
    <t xml:space="preserve">ФИНАНСОВАЯ ДЕЯТЕЛЬНОСТЬ </t>
  </si>
  <si>
    <t>Погашение заемных средств</t>
  </si>
  <si>
    <t>Продажа собственных облигаций</t>
  </si>
  <si>
    <t>Чистое использование потоков денежных средств в финансовой деятельности</t>
  </si>
  <si>
    <t xml:space="preserve">Нетто увеличение/(уменьшение) денежных средств и их эквивалентов  </t>
  </si>
  <si>
    <t>Влияние курсовых разниц на денежные средства и их эквиваленты</t>
  </si>
  <si>
    <t xml:space="preserve">Денежные средства и их эквиваленты на начало года </t>
  </si>
  <si>
    <t>Денежные средства и их эквиваленты на конец года</t>
  </si>
  <si>
    <t>31.03.2016 г.</t>
  </si>
  <si>
    <t>31.03.2015г.</t>
  </si>
  <si>
    <t>Финансовые доходы</t>
  </si>
  <si>
    <t>Финансовые расходы</t>
  </si>
  <si>
    <t>Чистые финансовые расходы</t>
  </si>
  <si>
    <t>Приме-чание</t>
  </si>
  <si>
    <t>31.03.2015 г.</t>
  </si>
  <si>
    <t>Себестоимость оказанных услуг</t>
  </si>
  <si>
    <t>Валовая прибыль</t>
  </si>
  <si>
    <t>Прочие доходы (расходы)</t>
  </si>
  <si>
    <t xml:space="preserve">Результаты операционной деятельности </t>
  </si>
  <si>
    <t>Прибыль до налогообложения</t>
  </si>
  <si>
    <t>Расход по подоходному налогу</t>
  </si>
  <si>
    <t>Прибыль и общий совокупный доход за год</t>
  </si>
  <si>
    <t>Прибыль на акцию</t>
  </si>
  <si>
    <t>Базовая прибыль на акцию (тенге)</t>
  </si>
  <si>
    <t>Отчет о  прибыли и убытке  и прочем совокупном  доходе за период, закончившийся  " 31" марта 2016 года</t>
  </si>
  <si>
    <t>Прибыль и общий совокупный доход за период</t>
  </si>
  <si>
    <r>
      <t xml:space="preserve">Доход </t>
    </r>
    <r>
      <rPr>
        <sz val="11"/>
        <color indexed="8"/>
        <rFont val="Times New Roman"/>
        <family val="1"/>
      </rPr>
      <t>от оказания услуг</t>
    </r>
  </si>
  <si>
    <r>
      <t>по состоянию  на "</t>
    </r>
    <r>
      <rPr>
        <b/>
        <u val="single"/>
        <sz val="10"/>
        <rFont val="Times New Roman"/>
        <family val="1"/>
      </rPr>
      <t xml:space="preserve"> 31 </t>
    </r>
    <r>
      <rPr>
        <b/>
        <sz val="10"/>
        <rFont val="Times New Roman"/>
        <family val="1"/>
      </rPr>
      <t>" марта 2016 года</t>
    </r>
  </si>
  <si>
    <t xml:space="preserve">тыс. тенге </t>
  </si>
  <si>
    <t xml:space="preserve">Уставный капитал </t>
  </si>
  <si>
    <t xml:space="preserve">Нераспреде-ленная прибыль </t>
  </si>
  <si>
    <t>Итого</t>
  </si>
  <si>
    <t>Остаток на 1 января 2015 г.</t>
  </si>
  <si>
    <t>Перевод в прочие резервы (Примечание 18)</t>
  </si>
  <si>
    <t>Остаток на 31 декабря 2015 г.</t>
  </si>
  <si>
    <t>Остаток на 1 января 2016 г.</t>
  </si>
  <si>
    <t>Остаток на 31 марта     2016 г.</t>
  </si>
  <si>
    <t>Балансовая стоимость  1 простой акции  на 31 марта 2016г.  (-507,290) тенге.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</si>
</sst>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0;[Red]\-0"/>
    <numFmt numFmtId="174" formatCode="0.0;[Red]\-0.0"/>
    <numFmt numFmtId="175" formatCode="_-* #,##0.0_р_._-;\-* #,##0.0_р_._-;_-* &quot;-&quot;??_р_._-;_-@_-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0&quot;р.&quot;_-;\(* #,##0.00&quot;р.&quot;_-\);_-* &quot;-&quot;??&quot;р.&quot;_-;_-@_-"/>
    <numFmt numFmtId="183" formatCode="_-* #,##0.00&quot;р.&quot;_-;\(\ #,##0.00_-\);_-* &quot;-&quot;??&quot;р.&quot;_-;_-@_-"/>
    <numFmt numFmtId="184" formatCode="_-* #,##0.0&quot;р.&quot;_-;\(\ #,##0.0_-\);_-* &quot;-&quot;??&quot;р.&quot;_-;_-@_-"/>
    <numFmt numFmtId="185" formatCode="_-* #,##0&quot;р.&quot;_-;\(\ #,##0_-\);_-* &quot;-&quot;??&quot;р.&quot;_-;_-@_-"/>
    <numFmt numFmtId="186" formatCode="_-* #,##0_-;\(\ #,##0_-\);_-* &quot;-&quot;??_-;_-@_-"/>
    <numFmt numFmtId="187" formatCode="#,##0.00_ ;[Red]\-#,##0.00\ "/>
    <numFmt numFmtId="188" formatCode="0.00_ ;[Red]\-0.00\ "/>
    <numFmt numFmtId="189" formatCode="#,##0.000_ ;[Red]\-#,##0.000\ "/>
    <numFmt numFmtId="190" formatCode="#,##0.00;[Red]\-#,##0.00"/>
    <numFmt numFmtId="191" formatCode="dd/mm/yy;@"/>
    <numFmt numFmtId="192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/>
      <right>
        <color indexed="63"/>
      </right>
      <top style="thin"/>
      <bottom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 horizontal="left"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86" fontId="5" fillId="33" borderId="0" xfId="53" applyNumberFormat="1" applyFont="1" applyFill="1" applyBorder="1" applyAlignment="1">
      <alignment horizontal="right" vertical="center" wrapText="1"/>
      <protection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192" fontId="51" fillId="0" borderId="0" xfId="0" applyNumberFormat="1" applyFont="1" applyAlignment="1">
      <alignment horizontal="center" vertical="center" wrapText="1"/>
    </xf>
    <xf numFmtId="192" fontId="51" fillId="0" borderId="10" xfId="0" applyNumberFormat="1" applyFont="1" applyBorder="1" applyAlignment="1">
      <alignment horizontal="center" vertical="center" wrapText="1"/>
    </xf>
    <xf numFmtId="192" fontId="51" fillId="0" borderId="0" xfId="0" applyNumberFormat="1" applyFont="1" applyAlignment="1">
      <alignment horizontal="right" vertical="center" wrapText="1"/>
    </xf>
    <xf numFmtId="192" fontId="51" fillId="0" borderId="0" xfId="0" applyNumberFormat="1" applyFont="1" applyAlignment="1">
      <alignment vertical="center" wrapText="1"/>
    </xf>
    <xf numFmtId="192" fontId="50" fillId="0" borderId="0" xfId="0" applyNumberFormat="1" applyFont="1" applyAlignment="1">
      <alignment vertical="center" wrapText="1"/>
    </xf>
    <xf numFmtId="192" fontId="50" fillId="0" borderId="0" xfId="0" applyNumberFormat="1" applyFont="1" applyAlignment="1">
      <alignment horizontal="right" vertical="center" wrapText="1"/>
    </xf>
    <xf numFmtId="192" fontId="52" fillId="0" borderId="0" xfId="0" applyNumberFormat="1" applyFont="1" applyAlignment="1">
      <alignment vertical="center" wrapText="1"/>
    </xf>
    <xf numFmtId="192" fontId="0" fillId="0" borderId="0" xfId="0" applyNumberFormat="1" applyAlignment="1">
      <alignment horizontal="right"/>
    </xf>
    <xf numFmtId="192" fontId="0" fillId="0" borderId="0" xfId="0" applyNumberFormat="1" applyAlignment="1">
      <alignment/>
    </xf>
    <xf numFmtId="0" fontId="9" fillId="0" borderId="0" xfId="42" applyFont="1" applyAlignment="1" applyProtection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50" fillId="0" borderId="0" xfId="0" applyFont="1" applyAlignment="1">
      <alignment horizontal="justify" vertical="center" wrapText="1"/>
    </xf>
    <xf numFmtId="0" fontId="54" fillId="0" borderId="0" xfId="0" applyFont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3" fontId="5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/>
    </xf>
    <xf numFmtId="3" fontId="51" fillId="0" borderId="0" xfId="0" applyNumberFormat="1" applyFont="1" applyAlignment="1">
      <alignment horizontal="right" vertical="center"/>
    </xf>
    <xf numFmtId="3" fontId="51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right" vertical="center"/>
    </xf>
    <xf numFmtId="3" fontId="51" fillId="0" borderId="12" xfId="0" applyNumberFormat="1" applyFont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/>
    </xf>
    <xf numFmtId="3" fontId="50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Border="1" applyAlignment="1">
      <alignment horizontal="right" vertical="center"/>
    </xf>
    <xf numFmtId="186" fontId="6" fillId="33" borderId="0" xfId="53" applyNumberFormat="1" applyFont="1" applyFill="1" applyBorder="1" applyAlignment="1">
      <alignment horizontal="right" vertical="center" wrapText="1"/>
      <protection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186" fontId="6" fillId="33" borderId="10" xfId="53" applyNumberFormat="1" applyFont="1" applyFill="1" applyBorder="1" applyAlignment="1">
      <alignment horizontal="righ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/>
    </xf>
    <xf numFmtId="0" fontId="51" fillId="0" borderId="0" xfId="0" applyFont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186" fontId="7" fillId="33" borderId="0" xfId="53" applyNumberFormat="1" applyFont="1" applyFill="1" applyBorder="1" applyAlignment="1">
      <alignment horizontal="right" vertical="center" wrapText="1"/>
      <protection/>
    </xf>
    <xf numFmtId="3" fontId="52" fillId="0" borderId="0" xfId="0" applyNumberFormat="1" applyFont="1" applyAlignment="1">
      <alignment vertical="center" wrapText="1"/>
    </xf>
    <xf numFmtId="3" fontId="53" fillId="0" borderId="0" xfId="0" applyNumberFormat="1" applyFont="1" applyAlignment="1">
      <alignment vertical="center" wrapText="1"/>
    </xf>
    <xf numFmtId="0" fontId="52" fillId="0" borderId="0" xfId="0" applyFont="1" applyBorder="1" applyAlignment="1">
      <alignment horizontal="right" vertical="center" wrapText="1"/>
    </xf>
    <xf numFmtId="186" fontId="7" fillId="33" borderId="13" xfId="53" applyNumberFormat="1" applyFont="1" applyFill="1" applyBorder="1" applyAlignment="1">
      <alignment horizontal="right" vertical="center" wrapText="1"/>
      <protection/>
    </xf>
    <xf numFmtId="3" fontId="53" fillId="0" borderId="13" xfId="0" applyNumberFormat="1" applyFont="1" applyBorder="1" applyAlignment="1">
      <alignment vertical="center" wrapText="1"/>
    </xf>
    <xf numFmtId="3" fontId="50" fillId="0" borderId="14" xfId="0" applyNumberFormat="1" applyFont="1" applyBorder="1" applyAlignment="1">
      <alignment horizontal="right" vertical="center"/>
    </xf>
    <xf numFmtId="186" fontId="6" fillId="33" borderId="14" xfId="53" applyNumberFormat="1" applyFont="1" applyFill="1" applyBorder="1" applyAlignment="1">
      <alignment horizontal="right" vertical="center" wrapText="1"/>
      <protection/>
    </xf>
    <xf numFmtId="3" fontId="57" fillId="0" borderId="15" xfId="0" applyNumberFormat="1" applyFont="1" applyBorder="1" applyAlignment="1">
      <alignment vertical="center" wrapText="1"/>
    </xf>
    <xf numFmtId="3" fontId="53" fillId="0" borderId="15" xfId="0" applyNumberFormat="1" applyFont="1" applyBorder="1" applyAlignment="1">
      <alignment vertical="center" wrapText="1"/>
    </xf>
    <xf numFmtId="186" fontId="7" fillId="33" borderId="16" xfId="53" applyNumberFormat="1" applyFont="1" applyFill="1" applyBorder="1" applyAlignment="1">
      <alignment horizontal="right" vertical="center" wrapText="1"/>
      <protection/>
    </xf>
    <xf numFmtId="0" fontId="7" fillId="33" borderId="0" xfId="53" applyFont="1" applyFill="1" applyAlignment="1">
      <alignment horizontal="center"/>
      <protection/>
    </xf>
    <xf numFmtId="0" fontId="51" fillId="0" borderId="0" xfId="0" applyFont="1" applyAlignment="1">
      <alignment horizontal="left" vertical="center" wrapText="1"/>
    </xf>
    <xf numFmtId="3" fontId="50" fillId="0" borderId="0" xfId="0" applyNumberFormat="1" applyFont="1" applyAlignment="1">
      <alignment horizontal="right" vertical="center" wrapText="1"/>
    </xf>
    <xf numFmtId="3" fontId="51" fillId="0" borderId="17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1" fillId="0" borderId="0" xfId="0" applyNumberFormat="1" applyFont="1" applyBorder="1" applyAlignment="1">
      <alignment horizontal="right" vertical="center" wrapText="1"/>
    </xf>
    <xf numFmtId="3" fontId="53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3" fontId="51" fillId="0" borderId="16" xfId="0" applyNumberFormat="1" applyFont="1" applyBorder="1" applyAlignment="1">
      <alignment horizontal="right" vertical="center" wrapText="1"/>
    </xf>
    <xf numFmtId="3" fontId="51" fillId="0" borderId="18" xfId="0" applyNumberFormat="1" applyFont="1" applyBorder="1" applyAlignment="1">
      <alignment horizontal="right" vertical="center" wrapText="1"/>
    </xf>
    <xf numFmtId="3" fontId="51" fillId="0" borderId="14" xfId="0" applyNumberFormat="1" applyFont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33" borderId="0" xfId="53" applyFont="1" applyFill="1" applyAlignment="1">
      <alignment horizontal="center"/>
      <protection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92" fontId="51" fillId="0" borderId="19" xfId="0" applyNumberFormat="1" applyFont="1" applyBorder="1" applyAlignment="1">
      <alignment horizontal="right" vertical="center" wrapText="1"/>
    </xf>
    <xf numFmtId="192" fontId="51" fillId="0" borderId="0" xfId="0" applyNumberFormat="1" applyFont="1" applyAlignment="1">
      <alignment horizontal="right" vertical="center" wrapText="1"/>
    </xf>
    <xf numFmtId="192" fontId="51" fillId="0" borderId="0" xfId="0" applyNumberFormat="1" applyFont="1" applyAlignment="1">
      <alignment vertical="center" wrapText="1"/>
    </xf>
    <xf numFmtId="192" fontId="51" fillId="0" borderId="19" xfId="0" applyNumberFormat="1" applyFont="1" applyBorder="1" applyAlignment="1">
      <alignment vertical="center" wrapText="1"/>
    </xf>
    <xf numFmtId="0" fontId="12" fillId="33" borderId="0" xfId="54" applyFont="1" applyFill="1" applyAlignment="1">
      <alignment horizontal="center"/>
      <protection/>
    </xf>
    <xf numFmtId="0" fontId="12" fillId="0" borderId="0" xfId="53" applyFont="1" applyAlignment="1">
      <alignment horizontal="center"/>
      <protection/>
    </xf>
    <xf numFmtId="3" fontId="51" fillId="0" borderId="11" xfId="0" applyNumberFormat="1" applyFont="1" applyBorder="1" applyAlignment="1">
      <alignment horizontal="right" vertical="center"/>
    </xf>
    <xf numFmtId="3" fontId="51" fillId="0" borderId="18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186" fontId="7" fillId="33" borderId="11" xfId="53" applyNumberFormat="1" applyFont="1" applyFill="1" applyBorder="1" applyAlignment="1">
      <alignment horizontal="right" vertical="center" wrapText="1"/>
      <protection/>
    </xf>
    <xf numFmtId="186" fontId="7" fillId="33" borderId="10" xfId="53" applyNumberFormat="1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45;&#1056;&#1053;&#1054;&#1042;&#1048;&#1050;%20&#1055;&#1054;%20&#1044;&#1045;&#1053;&#1068;&#1043;&#1040;&#1052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C19">
            <v>1259924.72281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Property,_plant_and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35.00390625" style="0" customWidth="1"/>
    <col min="3" max="3" width="14.57421875" style="0" customWidth="1"/>
    <col min="5" max="5" width="14.00390625" style="0" customWidth="1"/>
  </cols>
  <sheetData>
    <row r="1" spans="1:5" ht="38.25" customHeight="1">
      <c r="A1" s="78" t="s">
        <v>82</v>
      </c>
      <c r="B1" s="78"/>
      <c r="C1" s="78"/>
      <c r="D1" s="78"/>
      <c r="E1" s="78"/>
    </row>
    <row r="2" spans="1:5" ht="25.5" customHeight="1">
      <c r="A2" s="78"/>
      <c r="B2" s="78"/>
      <c r="C2" s="78"/>
      <c r="D2" s="78"/>
      <c r="E2" s="78"/>
    </row>
    <row r="3" spans="1:5" ht="15">
      <c r="A3" s="32"/>
      <c r="B3" s="77" t="s">
        <v>71</v>
      </c>
      <c r="C3" s="33" t="s">
        <v>66</v>
      </c>
      <c r="D3" s="33"/>
      <c r="E3" s="33" t="s">
        <v>72</v>
      </c>
    </row>
    <row r="4" spans="1:5" ht="15.75" thickBot="1">
      <c r="A4" s="35"/>
      <c r="B4" s="77"/>
      <c r="C4" s="49" t="s">
        <v>0</v>
      </c>
      <c r="D4" s="33"/>
      <c r="E4" s="49" t="s">
        <v>0</v>
      </c>
    </row>
    <row r="5" spans="1:5" ht="15">
      <c r="A5" s="52" t="s">
        <v>84</v>
      </c>
      <c r="B5" s="34">
        <v>5</v>
      </c>
      <c r="C5" s="43">
        <v>1089425</v>
      </c>
      <c r="D5" s="43"/>
      <c r="E5" s="43">
        <v>1595877</v>
      </c>
    </row>
    <row r="6" spans="1:5" ht="15">
      <c r="A6" s="52" t="s">
        <v>73</v>
      </c>
      <c r="B6" s="34">
        <v>6</v>
      </c>
      <c r="C6" s="45">
        <v>-749495</v>
      </c>
      <c r="D6" s="52"/>
      <c r="E6" s="45">
        <v>-855917</v>
      </c>
    </row>
    <row r="7" spans="1:5" ht="15">
      <c r="A7" s="53" t="s">
        <v>74</v>
      </c>
      <c r="B7" s="34"/>
      <c r="C7" s="63">
        <f>SUM(C5:C6)</f>
        <v>339930</v>
      </c>
      <c r="D7" s="52"/>
      <c r="E7" s="63">
        <f>SUM(E5:E6)</f>
        <v>739960</v>
      </c>
    </row>
    <row r="8" spans="1:5" ht="15">
      <c r="A8" s="52" t="s">
        <v>1</v>
      </c>
      <c r="B8" s="34">
        <v>7</v>
      </c>
      <c r="C8" s="62">
        <v>-70646</v>
      </c>
      <c r="D8" s="45"/>
      <c r="E8" s="62">
        <v>-54247</v>
      </c>
    </row>
    <row r="9" spans="1:5" ht="15">
      <c r="A9" s="52" t="s">
        <v>75</v>
      </c>
      <c r="B9" s="34">
        <v>8</v>
      </c>
      <c r="C9" s="45">
        <v>-15</v>
      </c>
      <c r="D9" s="54"/>
      <c r="E9" s="56">
        <v>8738</v>
      </c>
    </row>
    <row r="10" spans="1:5" ht="28.5">
      <c r="A10" s="53" t="s">
        <v>76</v>
      </c>
      <c r="B10" s="34"/>
      <c r="C10" s="64">
        <f>SUM(C7:C9)</f>
        <v>269269</v>
      </c>
      <c r="D10" s="32"/>
      <c r="E10" s="64">
        <f>SUM(E7:E9)</f>
        <v>694451</v>
      </c>
    </row>
    <row r="11" spans="1:5" ht="15">
      <c r="A11" s="52" t="s">
        <v>68</v>
      </c>
      <c r="B11" s="34">
        <v>9</v>
      </c>
      <c r="C11" s="61">
        <v>47200</v>
      </c>
      <c r="D11" s="43"/>
      <c r="E11" s="61">
        <v>26971</v>
      </c>
    </row>
    <row r="12" spans="1:5" ht="15">
      <c r="A12" s="52" t="s">
        <v>69</v>
      </c>
      <c r="B12" s="34">
        <v>9</v>
      </c>
      <c r="C12" s="45">
        <v>-416157</v>
      </c>
      <c r="D12" s="35"/>
      <c r="E12" s="45">
        <v>-342483</v>
      </c>
    </row>
    <row r="13" spans="1:5" ht="15.75" thickBot="1">
      <c r="A13" s="53" t="s">
        <v>70</v>
      </c>
      <c r="B13" s="34"/>
      <c r="C13" s="65">
        <f>SUM(C11:C12)</f>
        <v>-368957</v>
      </c>
      <c r="D13" s="57"/>
      <c r="E13" s="65">
        <f>SUM(E11:E12)</f>
        <v>-315512</v>
      </c>
    </row>
    <row r="14" spans="1:5" ht="15">
      <c r="A14" s="53" t="s">
        <v>77</v>
      </c>
      <c r="B14" s="34"/>
      <c r="C14" s="55">
        <v>-99688</v>
      </c>
      <c r="D14" s="55"/>
      <c r="E14" s="55">
        <v>378939</v>
      </c>
    </row>
    <row r="15" spans="1:5" ht="15">
      <c r="A15" s="52" t="s">
        <v>78</v>
      </c>
      <c r="B15" s="34"/>
      <c r="C15" s="58" t="s">
        <v>35</v>
      </c>
      <c r="D15" s="50"/>
      <c r="E15" s="58" t="s">
        <v>35</v>
      </c>
    </row>
    <row r="16" spans="1:8" ht="29.25" thickBot="1">
      <c r="A16" s="53" t="s">
        <v>83</v>
      </c>
      <c r="B16" s="34"/>
      <c r="C16" s="59">
        <v>-99688</v>
      </c>
      <c r="D16" s="32"/>
      <c r="E16" s="60">
        <v>378939</v>
      </c>
      <c r="H16" s="55"/>
    </row>
    <row r="17" spans="1:5" ht="15.75" thickTop="1">
      <c r="A17" s="53"/>
      <c r="B17" s="34"/>
      <c r="C17" s="9"/>
      <c r="D17" s="32"/>
      <c r="E17" s="9"/>
    </row>
    <row r="18" spans="1:5" ht="15">
      <c r="A18" s="53" t="s">
        <v>80</v>
      </c>
      <c r="B18" s="34"/>
      <c r="C18" s="9"/>
      <c r="D18" s="32"/>
      <c r="E18" s="9"/>
    </row>
    <row r="19" spans="1:5" ht="15.75" thickBot="1">
      <c r="A19" s="52" t="s">
        <v>81</v>
      </c>
      <c r="B19" s="34"/>
      <c r="C19" s="47">
        <v>-3323</v>
      </c>
      <c r="D19" s="32"/>
      <c r="E19" s="72">
        <v>12631</v>
      </c>
    </row>
  </sheetData>
  <sheetProtection/>
  <mergeCells count="3">
    <mergeCell ref="B3:B4"/>
    <mergeCell ref="A2:E2"/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8">
      <selection activeCell="H54" sqref="H54"/>
    </sheetView>
  </sheetViews>
  <sheetFormatPr defaultColWidth="9.140625" defaultRowHeight="15"/>
  <cols>
    <col min="1" max="1" width="29.8515625" style="0" customWidth="1"/>
    <col min="4" max="4" width="16.00390625" style="19" customWidth="1"/>
    <col min="5" max="5" width="9.140625" style="20" customWidth="1"/>
    <col min="6" max="6" width="16.57421875" style="20" customWidth="1"/>
  </cols>
  <sheetData>
    <row r="1" spans="1:6" ht="15">
      <c r="A1" s="79" t="s">
        <v>10</v>
      </c>
      <c r="B1" s="79"/>
      <c r="C1" s="79"/>
      <c r="D1" s="79"/>
      <c r="E1" s="79"/>
      <c r="F1" s="79"/>
    </row>
    <row r="2" spans="1:6" ht="15">
      <c r="A2" s="79" t="s">
        <v>85</v>
      </c>
      <c r="B2" s="79"/>
      <c r="C2" s="79"/>
      <c r="D2" s="79"/>
      <c r="E2" s="79"/>
      <c r="F2" s="79"/>
    </row>
    <row r="3" spans="1:6" ht="15">
      <c r="A3" s="66"/>
      <c r="B3" s="66"/>
      <c r="C3" s="66"/>
      <c r="D3" s="66"/>
      <c r="E3" s="66"/>
      <c r="F3" s="66"/>
    </row>
    <row r="4" spans="1:7" ht="25.5">
      <c r="A4" s="5"/>
      <c r="B4" s="77" t="s">
        <v>18</v>
      </c>
      <c r="C4" s="6"/>
      <c r="D4" s="12" t="s">
        <v>2</v>
      </c>
      <c r="E4" s="12"/>
      <c r="F4" s="12" t="s">
        <v>3</v>
      </c>
      <c r="G4" s="6"/>
    </row>
    <row r="5" spans="1:7" ht="15.75" thickBot="1">
      <c r="A5" s="4"/>
      <c r="B5" s="77"/>
      <c r="C5" s="6"/>
      <c r="D5" s="13" t="s">
        <v>0</v>
      </c>
      <c r="E5" s="12"/>
      <c r="F5" s="13" t="s">
        <v>0</v>
      </c>
      <c r="G5" s="6"/>
    </row>
    <row r="6" spans="1:7" ht="15">
      <c r="A6" s="5" t="s">
        <v>19</v>
      </c>
      <c r="B6" s="7"/>
      <c r="C6" s="6"/>
      <c r="D6" s="14"/>
      <c r="E6" s="15"/>
      <c r="F6" s="15"/>
      <c r="G6" s="5"/>
    </row>
    <row r="7" spans="1:7" ht="15">
      <c r="A7" s="5" t="s">
        <v>20</v>
      </c>
      <c r="B7" s="7"/>
      <c r="C7" s="7"/>
      <c r="D7" s="14"/>
      <c r="E7" s="16"/>
      <c r="F7" s="15"/>
      <c r="G7" s="5"/>
    </row>
    <row r="8" spans="1:7" ht="15">
      <c r="A8" s="4" t="s">
        <v>7</v>
      </c>
      <c r="B8" s="7">
        <v>10</v>
      </c>
      <c r="C8" s="7"/>
      <c r="D8" s="68">
        <v>16416692</v>
      </c>
      <c r="E8" s="16"/>
      <c r="F8" s="68">
        <v>16694941</v>
      </c>
      <c r="G8" s="4"/>
    </row>
    <row r="9" spans="1:7" ht="15">
      <c r="A9" s="4" t="s">
        <v>6</v>
      </c>
      <c r="B9" s="21">
        <v>11</v>
      </c>
      <c r="C9" s="7"/>
      <c r="D9" s="68">
        <v>3803959</v>
      </c>
      <c r="E9" s="16"/>
      <c r="F9" s="68">
        <v>3840041</v>
      </c>
      <c r="G9" s="4"/>
    </row>
    <row r="10" spans="1:7" ht="15">
      <c r="A10" s="4" t="s">
        <v>21</v>
      </c>
      <c r="B10" s="7"/>
      <c r="C10" s="7"/>
      <c r="D10" s="68">
        <v>10000</v>
      </c>
      <c r="E10" s="16"/>
      <c r="F10" s="68">
        <v>10000</v>
      </c>
      <c r="G10" s="4"/>
    </row>
    <row r="11" spans="1:7" ht="15.75" thickBot="1">
      <c r="A11" s="5" t="s">
        <v>15</v>
      </c>
      <c r="B11" s="7"/>
      <c r="C11" s="7"/>
      <c r="D11" s="74">
        <f>SUM(D8:D10)</f>
        <v>20230651</v>
      </c>
      <c r="E11" s="16"/>
      <c r="F11" s="74">
        <f>SUM(F8:F10)</f>
        <v>20544982</v>
      </c>
      <c r="G11" s="5"/>
    </row>
    <row r="12" spans="1:7" ht="15">
      <c r="A12" s="4"/>
      <c r="B12" s="7"/>
      <c r="C12" s="7"/>
      <c r="D12" s="14"/>
      <c r="E12" s="16"/>
      <c r="F12" s="15"/>
      <c r="G12" s="5"/>
    </row>
    <row r="13" spans="1:7" ht="15">
      <c r="A13" s="5" t="s">
        <v>22</v>
      </c>
      <c r="B13" s="7"/>
      <c r="C13" s="7"/>
      <c r="D13" s="14"/>
      <c r="E13" s="16"/>
      <c r="F13" s="15"/>
      <c r="G13" s="5"/>
    </row>
    <row r="14" spans="1:7" ht="15">
      <c r="A14" s="4" t="s">
        <v>5</v>
      </c>
      <c r="B14" s="7"/>
      <c r="C14" s="7"/>
      <c r="D14" s="68">
        <v>2776</v>
      </c>
      <c r="E14" s="16"/>
      <c r="F14" s="68">
        <v>1993</v>
      </c>
      <c r="G14" s="4"/>
    </row>
    <row r="15" spans="1:7" ht="25.5">
      <c r="A15" s="4" t="s">
        <v>23</v>
      </c>
      <c r="B15" s="7">
        <v>12</v>
      </c>
      <c r="C15" s="7"/>
      <c r="D15" s="68">
        <v>386159</v>
      </c>
      <c r="E15" s="16"/>
      <c r="F15" s="68">
        <v>420564</v>
      </c>
      <c r="G15" s="4"/>
    </row>
    <row r="16" spans="1:7" ht="15">
      <c r="A16" s="4" t="s">
        <v>24</v>
      </c>
      <c r="B16" s="7">
        <v>13</v>
      </c>
      <c r="C16" s="7"/>
      <c r="D16" s="68">
        <v>59658</v>
      </c>
      <c r="E16" s="16"/>
      <c r="F16" s="68">
        <v>350048</v>
      </c>
      <c r="G16" s="4"/>
    </row>
    <row r="17" spans="1:7" ht="15">
      <c r="A17" s="4" t="s">
        <v>25</v>
      </c>
      <c r="B17" s="7"/>
      <c r="C17" s="7"/>
      <c r="D17" s="68">
        <v>54168</v>
      </c>
      <c r="E17" s="16"/>
      <c r="F17" s="68">
        <v>48771</v>
      </c>
      <c r="G17" s="4"/>
    </row>
    <row r="18" spans="1:7" ht="15">
      <c r="A18" s="4" t="s">
        <v>21</v>
      </c>
      <c r="B18" s="7">
        <v>14</v>
      </c>
      <c r="C18" s="7"/>
      <c r="D18" s="68">
        <v>1370393</v>
      </c>
      <c r="E18" s="16"/>
      <c r="F18" s="68">
        <v>688965</v>
      </c>
      <c r="G18" s="4"/>
    </row>
    <row r="19" spans="1:7" ht="25.5">
      <c r="A19" s="4" t="s">
        <v>4</v>
      </c>
      <c r="B19" s="7">
        <v>15</v>
      </c>
      <c r="C19" s="7"/>
      <c r="D19" s="68">
        <v>59051</v>
      </c>
      <c r="E19" s="16"/>
      <c r="F19" s="68">
        <v>224284</v>
      </c>
      <c r="G19" s="4"/>
    </row>
    <row r="20" spans="1:7" ht="15.75" thickBot="1">
      <c r="A20" s="5" t="s">
        <v>26</v>
      </c>
      <c r="B20" s="7"/>
      <c r="C20" s="7"/>
      <c r="D20" s="74">
        <f>SUM(D14:D19)</f>
        <v>1932205</v>
      </c>
      <c r="E20" s="16"/>
      <c r="F20" s="74">
        <f>SUM(F14:F19)</f>
        <v>1734625</v>
      </c>
      <c r="G20" s="5"/>
    </row>
    <row r="21" spans="1:7" ht="15.75" thickBot="1">
      <c r="A21" s="5" t="s">
        <v>27</v>
      </c>
      <c r="B21" s="7"/>
      <c r="C21" s="7"/>
      <c r="D21" s="75">
        <f>D11+D20</f>
        <v>22162856</v>
      </c>
      <c r="E21" s="16"/>
      <c r="F21" s="75">
        <f>F11+F20</f>
        <v>22279607</v>
      </c>
      <c r="G21" s="5"/>
    </row>
    <row r="22" spans="1:7" ht="15.75" thickTop="1">
      <c r="A22" s="5"/>
      <c r="B22" s="81"/>
      <c r="C22" s="82"/>
      <c r="D22" s="83"/>
      <c r="E22" s="85"/>
      <c r="F22" s="86"/>
      <c r="G22" s="80"/>
    </row>
    <row r="23" spans="1:7" ht="15">
      <c r="A23" s="5" t="s">
        <v>28</v>
      </c>
      <c r="B23" s="81"/>
      <c r="C23" s="82"/>
      <c r="D23" s="84"/>
      <c r="E23" s="85"/>
      <c r="F23" s="85"/>
      <c r="G23" s="80"/>
    </row>
    <row r="24" spans="1:7" ht="15">
      <c r="A24" s="5" t="s">
        <v>29</v>
      </c>
      <c r="B24" s="7">
        <v>16</v>
      </c>
      <c r="C24" s="4"/>
      <c r="D24" s="14"/>
      <c r="E24" s="15"/>
      <c r="F24" s="16"/>
      <c r="G24" s="4"/>
    </row>
    <row r="25" spans="1:7" ht="15">
      <c r="A25" s="4" t="s">
        <v>30</v>
      </c>
      <c r="B25" s="7"/>
      <c r="C25" s="4"/>
      <c r="D25" s="68">
        <v>300000</v>
      </c>
      <c r="E25" s="16"/>
      <c r="F25" s="68">
        <v>300000</v>
      </c>
      <c r="G25" s="4"/>
    </row>
    <row r="26" spans="1:7" ht="25.5">
      <c r="A26" s="4" t="s">
        <v>13</v>
      </c>
      <c r="B26" s="7"/>
      <c r="C26" s="4"/>
      <c r="D26" s="68">
        <v>182606</v>
      </c>
      <c r="E26" s="16"/>
      <c r="F26" s="68">
        <v>182606</v>
      </c>
      <c r="G26" s="4"/>
    </row>
    <row r="27" spans="1:7" ht="15">
      <c r="A27" s="4" t="s">
        <v>17</v>
      </c>
      <c r="B27" s="7"/>
      <c r="C27" s="4"/>
      <c r="D27" s="68">
        <v>611796</v>
      </c>
      <c r="E27" s="16"/>
      <c r="F27" s="68">
        <v>611796</v>
      </c>
      <c r="G27" s="4"/>
    </row>
    <row r="28" spans="1:7" ht="15">
      <c r="A28" s="4" t="s">
        <v>9</v>
      </c>
      <c r="B28" s="7"/>
      <c r="C28" s="4"/>
      <c r="D28" s="68">
        <v>103583</v>
      </c>
      <c r="E28" s="16"/>
      <c r="F28" s="68">
        <v>203271</v>
      </c>
      <c r="G28" s="8"/>
    </row>
    <row r="29" spans="1:7" ht="15.75" thickBot="1">
      <c r="A29" s="5" t="s">
        <v>31</v>
      </c>
      <c r="B29" s="7"/>
      <c r="C29" s="4"/>
      <c r="D29" s="74">
        <f>SUM(D25:D28)</f>
        <v>1197985</v>
      </c>
      <c r="E29" s="16"/>
      <c r="F29" s="74">
        <f>SUM(F25:F28)</f>
        <v>1297673</v>
      </c>
      <c r="G29" s="9"/>
    </row>
    <row r="30" spans="1:7" ht="15">
      <c r="A30" s="4"/>
      <c r="B30" s="7"/>
      <c r="C30" s="4"/>
      <c r="D30" s="17"/>
      <c r="E30" s="16"/>
      <c r="F30" s="16"/>
      <c r="G30" s="4"/>
    </row>
    <row r="31" spans="1:7" ht="15">
      <c r="A31" s="5" t="s">
        <v>32</v>
      </c>
      <c r="B31" s="7"/>
      <c r="C31" s="4"/>
      <c r="D31" s="17"/>
      <c r="E31" s="16"/>
      <c r="F31" s="16"/>
      <c r="G31" s="4"/>
    </row>
    <row r="32" spans="1:7" ht="15">
      <c r="A32" s="4" t="s">
        <v>33</v>
      </c>
      <c r="B32" s="7">
        <v>18</v>
      </c>
      <c r="C32" s="4"/>
      <c r="D32" s="68">
        <v>18329488</v>
      </c>
      <c r="E32" s="16"/>
      <c r="F32" s="68">
        <v>18287779</v>
      </c>
      <c r="G32" s="4"/>
    </row>
    <row r="33" spans="1:7" ht="15">
      <c r="A33" s="4" t="s">
        <v>34</v>
      </c>
      <c r="B33" s="7"/>
      <c r="C33" s="4"/>
      <c r="D33" s="68" t="s">
        <v>35</v>
      </c>
      <c r="E33" s="16"/>
      <c r="F33" s="68" t="s">
        <v>35</v>
      </c>
      <c r="G33" s="4"/>
    </row>
    <row r="34" spans="1:7" ht="25.5">
      <c r="A34" s="4" t="s">
        <v>8</v>
      </c>
      <c r="B34" s="7">
        <v>19</v>
      </c>
      <c r="C34" s="4"/>
      <c r="D34" s="68">
        <v>421764</v>
      </c>
      <c r="E34" s="16"/>
      <c r="F34" s="68">
        <v>421764</v>
      </c>
      <c r="G34" s="4"/>
    </row>
    <row r="35" spans="1:7" ht="15.75" thickBot="1">
      <c r="A35" s="5" t="s">
        <v>36</v>
      </c>
      <c r="B35" s="7"/>
      <c r="C35" s="4"/>
      <c r="D35" s="74">
        <f>SUM(D32:D34)</f>
        <v>18751252</v>
      </c>
      <c r="E35" s="16"/>
      <c r="F35" s="74">
        <f>SUM(F32:F34)</f>
        <v>18709543</v>
      </c>
      <c r="G35" s="5"/>
    </row>
    <row r="36" spans="1:7" ht="15">
      <c r="A36" s="5"/>
      <c r="B36" s="7"/>
      <c r="C36" s="4"/>
      <c r="D36" s="17"/>
      <c r="E36" s="16"/>
      <c r="F36" s="16"/>
      <c r="G36" s="4"/>
    </row>
    <row r="37" spans="1:7" ht="15">
      <c r="A37" s="5" t="s">
        <v>37</v>
      </c>
      <c r="B37" s="7"/>
      <c r="C37" s="4"/>
      <c r="D37" s="17"/>
      <c r="E37" s="16"/>
      <c r="F37" s="16"/>
      <c r="G37" s="4"/>
    </row>
    <row r="38" spans="1:7" ht="15">
      <c r="A38" s="4" t="s">
        <v>34</v>
      </c>
      <c r="B38" s="7">
        <v>20</v>
      </c>
      <c r="C38" s="4"/>
      <c r="D38" s="68">
        <v>530042</v>
      </c>
      <c r="E38" s="16"/>
      <c r="F38" s="68">
        <v>858842</v>
      </c>
      <c r="G38" s="4"/>
    </row>
    <row r="39" spans="1:7" ht="25.5">
      <c r="A39" s="4" t="s">
        <v>38</v>
      </c>
      <c r="B39" s="7">
        <v>21</v>
      </c>
      <c r="C39" s="4"/>
      <c r="D39" s="68">
        <v>1597968</v>
      </c>
      <c r="E39" s="16"/>
      <c r="F39" s="68">
        <v>1267719</v>
      </c>
      <c r="G39" s="4"/>
    </row>
    <row r="40" spans="1:7" ht="15">
      <c r="A40" s="4" t="s">
        <v>14</v>
      </c>
      <c r="B40" s="7">
        <v>22</v>
      </c>
      <c r="C40" s="4"/>
      <c r="D40" s="68">
        <v>85609</v>
      </c>
      <c r="E40" s="18"/>
      <c r="F40" s="68">
        <v>145830</v>
      </c>
      <c r="G40" s="8"/>
    </row>
    <row r="41" spans="1:7" ht="25.5">
      <c r="A41" s="5" t="s">
        <v>39</v>
      </c>
      <c r="B41" s="7"/>
      <c r="C41" s="4"/>
      <c r="D41" s="76">
        <f>SUM(D38:D40)</f>
        <v>2213619</v>
      </c>
      <c r="E41" s="16"/>
      <c r="F41" s="76">
        <f>SUM(F38:F40)</f>
        <v>2272391</v>
      </c>
      <c r="G41" s="5"/>
    </row>
    <row r="42" spans="1:7" ht="15.75" thickBot="1">
      <c r="A42" s="5" t="s">
        <v>40</v>
      </c>
      <c r="B42" s="7"/>
      <c r="C42" s="4"/>
      <c r="D42" s="74">
        <f>D35+D41</f>
        <v>20964871</v>
      </c>
      <c r="E42" s="16"/>
      <c r="F42" s="74">
        <f>F35+F41</f>
        <v>20981934</v>
      </c>
      <c r="G42" s="5"/>
    </row>
    <row r="43" spans="1:7" ht="15.75" thickBot="1">
      <c r="A43" s="5" t="s">
        <v>41</v>
      </c>
      <c r="B43" s="7"/>
      <c r="C43" s="4"/>
      <c r="D43" s="75">
        <f>D29+D42</f>
        <v>22162856</v>
      </c>
      <c r="E43" s="16"/>
      <c r="F43" s="75">
        <f>F29+F42</f>
        <v>22279607</v>
      </c>
      <c r="G43" s="5"/>
    </row>
    <row r="44" ht="15.75" thickTop="1"/>
    <row r="45" ht="15">
      <c r="A45" s="73"/>
    </row>
    <row r="46" ht="15">
      <c r="A46" s="73" t="s">
        <v>95</v>
      </c>
    </row>
  </sheetData>
  <sheetProtection/>
  <mergeCells count="9">
    <mergeCell ref="A1:F1"/>
    <mergeCell ref="A2:F2"/>
    <mergeCell ref="G22:G23"/>
    <mergeCell ref="B4:B5"/>
    <mergeCell ref="B22:B23"/>
    <mergeCell ref="C22:C23"/>
    <mergeCell ref="D22:D23"/>
    <mergeCell ref="E22:E23"/>
    <mergeCell ref="F22:F23"/>
  </mergeCells>
  <hyperlinks>
    <hyperlink ref="B9" r:id="rId1" display="_Property,_plant_and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K30" sqref="K30"/>
    </sheetView>
  </sheetViews>
  <sheetFormatPr defaultColWidth="9.140625" defaultRowHeight="15"/>
  <cols>
    <col min="1" max="1" width="46.140625" style="1" customWidth="1"/>
    <col min="2" max="2" width="16.7109375" style="37" customWidth="1"/>
    <col min="3" max="3" width="6.57421875" style="0" customWidth="1"/>
    <col min="4" max="4" width="17.421875" style="2" customWidth="1"/>
  </cols>
  <sheetData>
    <row r="1" spans="1:4" ht="15.75">
      <c r="A1" s="87" t="s">
        <v>11</v>
      </c>
      <c r="B1" s="87"/>
      <c r="C1" s="87"/>
      <c r="D1" s="87"/>
    </row>
    <row r="2" spans="1:4" ht="15.75">
      <c r="A2" s="88" t="s">
        <v>16</v>
      </c>
      <c r="B2" s="88"/>
      <c r="C2" s="88"/>
      <c r="D2" s="88"/>
    </row>
    <row r="3" spans="1:4" ht="15">
      <c r="A3" s="82"/>
      <c r="C3" s="92"/>
      <c r="D3" s="24"/>
    </row>
    <row r="4" spans="1:4" ht="15">
      <c r="A4" s="82"/>
      <c r="B4" s="38" t="s">
        <v>66</v>
      </c>
      <c r="C4" s="92"/>
      <c r="D4" s="24" t="s">
        <v>67</v>
      </c>
    </row>
    <row r="5" spans="1:4" ht="15.75" thickBot="1">
      <c r="A5" s="10"/>
      <c r="B5" s="39" t="s">
        <v>0</v>
      </c>
      <c r="C5" s="23"/>
      <c r="D5" s="26" t="s">
        <v>0</v>
      </c>
    </row>
    <row r="6" spans="1:4" ht="15">
      <c r="A6" s="11" t="s">
        <v>42</v>
      </c>
      <c r="B6" s="36"/>
      <c r="C6" s="22"/>
      <c r="D6" s="27"/>
    </row>
    <row r="7" spans="1:4" ht="25.5">
      <c r="A7" s="10" t="s">
        <v>43</v>
      </c>
      <c r="B7" s="43">
        <f>'[1]Лист1'!$C$19</f>
        <v>1259924.72281</v>
      </c>
      <c r="C7" s="22"/>
      <c r="D7" s="36">
        <v>863591</v>
      </c>
    </row>
    <row r="8" spans="1:4" ht="25.5">
      <c r="A8" s="10" t="s">
        <v>44</v>
      </c>
      <c r="B8" s="45">
        <f>-194705-205677-8607+5394</f>
        <v>-403595</v>
      </c>
      <c r="C8" s="22"/>
      <c r="D8" s="45">
        <f>-503678-231337-7361+4048</f>
        <v>-738328</v>
      </c>
    </row>
    <row r="9" spans="1:4" ht="15">
      <c r="A9" s="10" t="s">
        <v>45</v>
      </c>
      <c r="B9" s="45">
        <v>-49589</v>
      </c>
      <c r="C9" s="22"/>
      <c r="D9" s="45">
        <v>-35807</v>
      </c>
    </row>
    <row r="10" spans="1:4" ht="15.75" thickBot="1">
      <c r="A10" s="10" t="s">
        <v>46</v>
      </c>
      <c r="B10" s="40"/>
      <c r="C10" s="22"/>
      <c r="D10" s="40"/>
    </row>
    <row r="11" spans="1:4" ht="38.25">
      <c r="A11" s="9" t="s">
        <v>47</v>
      </c>
      <c r="B11" s="38">
        <f>SUM(B7:B10)</f>
        <v>806740.72281</v>
      </c>
      <c r="C11" s="38"/>
      <c r="D11" s="38">
        <f>SUM(D7:D10)</f>
        <v>89456</v>
      </c>
    </row>
    <row r="12" spans="1:7" ht="15">
      <c r="A12" s="10" t="s">
        <v>48</v>
      </c>
      <c r="B12" s="36"/>
      <c r="C12" s="22"/>
      <c r="D12" s="27"/>
      <c r="G12" s="3"/>
    </row>
    <row r="13" spans="1:4" ht="15">
      <c r="A13" s="10" t="s">
        <v>49</v>
      </c>
      <c r="B13" s="43">
        <v>37684</v>
      </c>
      <c r="C13" s="22"/>
      <c r="D13" s="36">
        <v>4600</v>
      </c>
    </row>
    <row r="14" spans="1:4" ht="15.75" thickBot="1">
      <c r="A14" s="10" t="s">
        <v>50</v>
      </c>
      <c r="B14" s="48">
        <v>-5394</v>
      </c>
      <c r="C14" s="25"/>
      <c r="D14" s="48">
        <v>-4048</v>
      </c>
    </row>
    <row r="15" spans="1:4" ht="26.25" thickBot="1">
      <c r="A15" s="11" t="s">
        <v>51</v>
      </c>
      <c r="B15" s="39">
        <f>SUM(B11:B14)</f>
        <v>839030.72281</v>
      </c>
      <c r="C15" s="22"/>
      <c r="D15" s="39">
        <f>SUM(D11:D14)</f>
        <v>90008</v>
      </c>
    </row>
    <row r="16" spans="1:4" ht="15">
      <c r="A16" s="11"/>
      <c r="B16" s="38"/>
      <c r="C16" s="25"/>
      <c r="D16" s="24"/>
    </row>
    <row r="17" spans="1:4" ht="15">
      <c r="A17" s="11" t="s">
        <v>52</v>
      </c>
      <c r="B17" s="44"/>
      <c r="C17" s="25"/>
      <c r="D17" s="24"/>
    </row>
    <row r="18" spans="1:4" ht="15">
      <c r="A18" s="10" t="s">
        <v>53</v>
      </c>
      <c r="B18" s="45">
        <v>-310</v>
      </c>
      <c r="C18" s="22"/>
      <c r="D18" s="45">
        <v>-569</v>
      </c>
    </row>
    <row r="19" spans="1:4" ht="15">
      <c r="A19" s="10" t="s">
        <v>54</v>
      </c>
      <c r="B19" s="43"/>
      <c r="C19" s="22"/>
      <c r="D19" s="36"/>
    </row>
    <row r="20" spans="1:4" ht="15">
      <c r="A20" s="10" t="s">
        <v>55</v>
      </c>
      <c r="B20" s="45">
        <v>-2961227</v>
      </c>
      <c r="C20" s="22"/>
      <c r="D20" s="45">
        <v>-137681</v>
      </c>
    </row>
    <row r="21" spans="1:4" ht="15.75" thickBot="1">
      <c r="A21" s="10" t="s">
        <v>56</v>
      </c>
      <c r="B21" s="40">
        <v>2283920</v>
      </c>
      <c r="C21" s="22"/>
      <c r="D21" s="28"/>
    </row>
    <row r="22" spans="1:4" ht="26.25" thickBot="1">
      <c r="A22" s="11" t="s">
        <v>57</v>
      </c>
      <c r="B22" s="46">
        <f>SUM(B18:B21)</f>
        <v>-677617</v>
      </c>
      <c r="C22" s="25"/>
      <c r="D22" s="46">
        <f>SUM(D18:D21)</f>
        <v>-138250</v>
      </c>
    </row>
    <row r="23" spans="1:4" ht="15">
      <c r="A23" s="10"/>
      <c r="B23" s="36"/>
      <c r="C23" s="22"/>
      <c r="D23" s="27"/>
    </row>
    <row r="24" spans="1:4" ht="15">
      <c r="A24" s="11" t="s">
        <v>58</v>
      </c>
      <c r="B24" s="36"/>
      <c r="C24" s="22"/>
      <c r="D24" s="27"/>
    </row>
    <row r="25" spans="1:4" ht="15">
      <c r="A25" s="10" t="s">
        <v>59</v>
      </c>
      <c r="B25" s="45">
        <v>-328800</v>
      </c>
      <c r="C25" s="22"/>
      <c r="D25" s="27"/>
    </row>
    <row r="26" spans="1:4" ht="15.75" thickBot="1">
      <c r="A26" s="10" t="s">
        <v>60</v>
      </c>
      <c r="B26" s="40">
        <v>2153</v>
      </c>
      <c r="C26" s="22"/>
      <c r="D26" s="27"/>
    </row>
    <row r="27" spans="1:4" ht="26.25" thickBot="1">
      <c r="A27" s="11" t="s">
        <v>61</v>
      </c>
      <c r="B27" s="46">
        <f>SUM(B25:B26)</f>
        <v>-326647</v>
      </c>
      <c r="C27" s="25"/>
      <c r="D27" s="41"/>
    </row>
    <row r="28" spans="1:4" ht="15">
      <c r="A28" s="11"/>
      <c r="B28" s="93">
        <f>B15+B22+B27</f>
        <v>-165233.27719000005</v>
      </c>
      <c r="C28" s="91"/>
      <c r="D28" s="93">
        <f>D15+D22+D27</f>
        <v>-48242</v>
      </c>
    </row>
    <row r="29" spans="1:4" ht="26.25" thickBot="1">
      <c r="A29" s="11" t="s">
        <v>62</v>
      </c>
      <c r="B29" s="94"/>
      <c r="C29" s="91"/>
      <c r="D29" s="94"/>
    </row>
    <row r="30" spans="1:4" ht="25.5">
      <c r="A30" s="10" t="s">
        <v>63</v>
      </c>
      <c r="B30" s="42"/>
      <c r="C30" s="25"/>
      <c r="D30" s="29"/>
    </row>
    <row r="31" spans="1:4" ht="15.75" thickBot="1">
      <c r="A31" s="10" t="s">
        <v>64</v>
      </c>
      <c r="B31" s="40">
        <v>224284</v>
      </c>
      <c r="C31" s="22"/>
      <c r="D31" s="40">
        <v>77411</v>
      </c>
    </row>
    <row r="32" spans="1:4" ht="15">
      <c r="A32" s="11" t="s">
        <v>65</v>
      </c>
      <c r="B32" s="89">
        <f>B28+B31</f>
        <v>59050.72280999995</v>
      </c>
      <c r="C32" s="91"/>
      <c r="D32" s="89">
        <f>D28+D31</f>
        <v>29169</v>
      </c>
    </row>
    <row r="33" spans="1:4" ht="15.75" thickBot="1">
      <c r="A33" s="10"/>
      <c r="B33" s="90"/>
      <c r="C33" s="91"/>
      <c r="D33" s="90"/>
    </row>
    <row r="34" ht="15.75" thickTop="1">
      <c r="A34" s="30"/>
    </row>
    <row r="35" ht="15">
      <c r="A35" s="31"/>
    </row>
  </sheetData>
  <sheetProtection/>
  <mergeCells count="10">
    <mergeCell ref="A1:D1"/>
    <mergeCell ref="A2:D2"/>
    <mergeCell ref="B32:B33"/>
    <mergeCell ref="C32:C33"/>
    <mergeCell ref="D32:D33"/>
    <mergeCell ref="A3:A4"/>
    <mergeCell ref="C3:C4"/>
    <mergeCell ref="B28:B29"/>
    <mergeCell ref="C28:C29"/>
    <mergeCell ref="D28:D29"/>
  </mergeCells>
  <printOptions/>
  <pageMargins left="0.7" right="0.7" top="0.75" bottom="0.75" header="0.3" footer="0.3"/>
  <pageSetup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25.8515625" style="0" customWidth="1"/>
    <col min="4" max="4" width="10.00390625" style="0" customWidth="1"/>
    <col min="6" max="6" width="14.421875" style="0" customWidth="1"/>
    <col min="8" max="8" width="12.7109375" style="0" customWidth="1"/>
    <col min="10" max="10" width="11.8515625" style="0" customWidth="1"/>
  </cols>
  <sheetData>
    <row r="1" spans="1:10" ht="15">
      <c r="A1" s="95" t="s">
        <v>12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</row>
    <row r="4" spans="1:10" ht="39" thickBot="1">
      <c r="A4" s="67" t="s">
        <v>86</v>
      </c>
      <c r="B4" s="49" t="s">
        <v>87</v>
      </c>
      <c r="C4" s="33"/>
      <c r="D4" s="49" t="s">
        <v>88</v>
      </c>
      <c r="E4" s="33"/>
      <c r="F4" s="49" t="s">
        <v>13</v>
      </c>
      <c r="G4" s="33"/>
      <c r="H4" s="49" t="s">
        <v>17</v>
      </c>
      <c r="I4" s="33"/>
      <c r="J4" s="49" t="s">
        <v>89</v>
      </c>
    </row>
    <row r="5" spans="1:10" ht="15">
      <c r="A5" s="35" t="s">
        <v>90</v>
      </c>
      <c r="B5" s="68">
        <v>300000</v>
      </c>
      <c r="C5" s="50"/>
      <c r="D5" s="68">
        <v>203271</v>
      </c>
      <c r="E5" s="68"/>
      <c r="F5" s="68">
        <v>182606</v>
      </c>
      <c r="G5" s="50"/>
      <c r="H5" s="50" t="s">
        <v>35</v>
      </c>
      <c r="I5" s="50"/>
      <c r="J5" s="68">
        <f>B5+D5+F5</f>
        <v>685877</v>
      </c>
    </row>
    <row r="6" spans="1:10" ht="25.5">
      <c r="A6" s="35" t="s">
        <v>79</v>
      </c>
      <c r="B6" s="50" t="s">
        <v>35</v>
      </c>
      <c r="C6" s="50"/>
      <c r="D6" s="68">
        <v>611796</v>
      </c>
      <c r="E6" s="50"/>
      <c r="F6" s="50" t="s">
        <v>35</v>
      </c>
      <c r="G6" s="50"/>
      <c r="H6" s="50" t="s">
        <v>35</v>
      </c>
      <c r="I6" s="50"/>
      <c r="J6" s="68">
        <f>D6</f>
        <v>611796</v>
      </c>
    </row>
    <row r="7" spans="1:10" ht="26.25" thickBot="1">
      <c r="A7" s="35" t="s">
        <v>91</v>
      </c>
      <c r="B7" s="50" t="s">
        <v>35</v>
      </c>
      <c r="C7" s="50"/>
      <c r="D7" s="45">
        <v>-611796</v>
      </c>
      <c r="E7" s="50"/>
      <c r="F7" s="50" t="s">
        <v>35</v>
      </c>
      <c r="G7" s="50"/>
      <c r="H7" s="70">
        <v>611796</v>
      </c>
      <c r="I7" s="50"/>
      <c r="J7" s="50" t="s">
        <v>35</v>
      </c>
    </row>
    <row r="8" spans="1:10" ht="26.25" thickBot="1">
      <c r="A8" s="32" t="s">
        <v>92</v>
      </c>
      <c r="B8" s="69">
        <v>300000</v>
      </c>
      <c r="C8" s="50"/>
      <c r="D8" s="69">
        <f>SUM(D5:D7)</f>
        <v>203271</v>
      </c>
      <c r="E8" s="71"/>
      <c r="F8" s="69">
        <f>SUM(F5:F7)</f>
        <v>182606</v>
      </c>
      <c r="G8" s="51"/>
      <c r="H8" s="69">
        <f>SUM(H5:H7)</f>
        <v>611796</v>
      </c>
      <c r="I8" s="51"/>
      <c r="J8" s="69">
        <f>SUM(J5:J7)</f>
        <v>1297673</v>
      </c>
    </row>
    <row r="9" spans="1:10" ht="15.75" thickTop="1">
      <c r="A9" s="35"/>
      <c r="B9" s="50"/>
      <c r="C9" s="50"/>
      <c r="D9" s="50"/>
      <c r="E9" s="50"/>
      <c r="F9" s="50"/>
      <c r="G9" s="50"/>
      <c r="H9" s="50"/>
      <c r="I9" s="50"/>
      <c r="J9" s="50"/>
    </row>
    <row r="10" spans="1:10" ht="15">
      <c r="A10" s="35" t="s">
        <v>93</v>
      </c>
      <c r="B10" s="68">
        <v>300000</v>
      </c>
      <c r="C10" s="50"/>
      <c r="D10" s="68">
        <f>D8</f>
        <v>203271</v>
      </c>
      <c r="E10" s="68"/>
      <c r="F10" s="68">
        <f>F8</f>
        <v>182606</v>
      </c>
      <c r="G10" s="68"/>
      <c r="H10" s="68">
        <f>H8</f>
        <v>611796</v>
      </c>
      <c r="I10" s="50"/>
      <c r="J10" s="68">
        <f>B10+D10+F10+H10</f>
        <v>1297673</v>
      </c>
    </row>
    <row r="11" spans="1:10" ht="26.25" thickBot="1">
      <c r="A11" s="35" t="s">
        <v>83</v>
      </c>
      <c r="B11" s="50" t="s">
        <v>35</v>
      </c>
      <c r="C11" s="50"/>
      <c r="D11" s="45">
        <v>-99688</v>
      </c>
      <c r="E11" s="50"/>
      <c r="F11" s="50" t="s">
        <v>35</v>
      </c>
      <c r="G11" s="50"/>
      <c r="H11" s="50" t="s">
        <v>35</v>
      </c>
      <c r="I11" s="50"/>
      <c r="J11" s="45">
        <v>-99688</v>
      </c>
    </row>
    <row r="12" spans="1:10" ht="26.25" thickBot="1">
      <c r="A12" s="32" t="s">
        <v>94</v>
      </c>
      <c r="B12" s="69">
        <v>300000</v>
      </c>
      <c r="C12" s="50"/>
      <c r="D12" s="69">
        <f>SUM(D10:D11)</f>
        <v>103583</v>
      </c>
      <c r="E12" s="71"/>
      <c r="F12" s="69">
        <f>SUM(F10:F11)</f>
        <v>182606</v>
      </c>
      <c r="G12" s="71"/>
      <c r="H12" s="69">
        <f>SUM(H10:H11)</f>
        <v>611796</v>
      </c>
      <c r="I12" s="71"/>
      <c r="J12" s="69">
        <f>SUM(J10:J11)</f>
        <v>1197985</v>
      </c>
    </row>
    <row r="13" ht="15.75" thickTop="1"/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Saltanat</cp:lastModifiedBy>
  <cp:lastPrinted>2016-04-24T14:07:51Z</cp:lastPrinted>
  <dcterms:created xsi:type="dcterms:W3CDTF">2010-04-07T05:06:39Z</dcterms:created>
  <dcterms:modified xsi:type="dcterms:W3CDTF">2016-04-27T12:45:54Z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