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0" yWindow="3000" windowWidth="14805" windowHeight="8010" activeTab="2"/>
  </bookViews>
  <sheets>
    <sheet name="ф.2" sheetId="1" r:id="rId1"/>
    <sheet name="ф.1" sheetId="2" r:id="rId2"/>
    <sheet name="ф.4" sheetId="3" r:id="rId3"/>
    <sheet name="ф.3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24" i="3" l="1"/>
  <c r="F18" i="3"/>
  <c r="E24" i="3"/>
  <c r="H20" i="3"/>
  <c r="H21" i="3"/>
  <c r="F20" i="3"/>
  <c r="F21" i="3"/>
  <c r="I58" i="4" l="1"/>
  <c r="H58" i="4"/>
  <c r="I52" i="4"/>
  <c r="I64" i="4" s="1"/>
  <c r="H52" i="4"/>
  <c r="H64" i="4" s="1"/>
  <c r="I40" i="4"/>
  <c r="H40" i="4"/>
  <c r="I31" i="4"/>
  <c r="I49" i="4" s="1"/>
  <c r="H31" i="4"/>
  <c r="H49" i="4" s="1"/>
  <c r="I20" i="4"/>
  <c r="H20" i="4"/>
  <c r="I13" i="4"/>
  <c r="I29" i="4" s="1"/>
  <c r="I65" i="4" s="1"/>
  <c r="I67" i="4" s="1"/>
  <c r="H13" i="4"/>
  <c r="H29" i="4" s="1"/>
  <c r="I50" i="4"/>
  <c r="H50" i="4"/>
  <c r="H65" i="4" l="1"/>
  <c r="H67" i="4" s="1"/>
  <c r="H55" i="2"/>
  <c r="I14" i="1"/>
  <c r="I22" i="1" s="1"/>
  <c r="H23" i="2"/>
  <c r="H22" i="2"/>
  <c r="H14" i="1" l="1"/>
  <c r="D42" i="3" l="1"/>
  <c r="F38" i="3"/>
  <c r="E38" i="3"/>
  <c r="E42" i="3" s="1"/>
  <c r="E12" i="3" s="1"/>
  <c r="H37" i="3"/>
  <c r="H36" i="3"/>
  <c r="H38" i="3" s="1"/>
  <c r="F34" i="3"/>
  <c r="H34" i="3" s="1"/>
  <c r="F30" i="3"/>
  <c r="F42" i="3" s="1"/>
  <c r="F19" i="3"/>
  <c r="D12" i="3"/>
  <c r="C12" i="3"/>
  <c r="H18" i="3" l="1"/>
  <c r="H24" i="3" s="1"/>
  <c r="F24" i="3"/>
  <c r="F12" i="3"/>
  <c r="H19" i="3"/>
  <c r="H30" i="3"/>
  <c r="H42" i="3" s="1"/>
  <c r="H12" i="3" l="1"/>
  <c r="I61" i="2" l="1"/>
  <c r="I51" i="2"/>
  <c r="I44" i="2"/>
  <c r="I62" i="2" s="1"/>
  <c r="I33" i="2"/>
  <c r="I20" i="2"/>
  <c r="I34" i="2" s="1"/>
  <c r="H20" i="2" l="1"/>
  <c r="H51" i="2"/>
  <c r="H61" i="2"/>
  <c r="H44" i="2"/>
  <c r="H33" i="2"/>
  <c r="H62" i="2" l="1"/>
  <c r="H34" i="2"/>
  <c r="I24" i="1"/>
  <c r="I26" i="1" s="1"/>
  <c r="I28" i="1" s="1"/>
  <c r="I29" i="1" s="1"/>
  <c r="H22" i="1" l="1"/>
  <c r="H24" i="1" s="1"/>
  <c r="H26" i="1" s="1"/>
  <c r="H28" i="1" s="1"/>
  <c r="H29" i="1" s="1"/>
</calcChain>
</file>

<file path=xl/sharedStrings.xml><?xml version="1.0" encoding="utf-8"?>
<sst xmlns="http://schemas.openxmlformats.org/spreadsheetml/2006/main" count="359" uniqueCount="237">
  <si>
    <t>(Форма 2)</t>
  </si>
  <si>
    <r>
      <t xml:space="preserve">Наименование организации АО </t>
    </r>
    <r>
      <rPr>
        <b/>
        <sz val="10"/>
        <rFont val="Arial Cyr"/>
        <family val="2"/>
        <charset val="204"/>
      </rPr>
      <t>"Central Asia Cement"</t>
    </r>
  </si>
  <si>
    <r>
      <t xml:space="preserve">Вид деятельности организации </t>
    </r>
    <r>
      <rPr>
        <b/>
        <sz val="10"/>
        <rFont val="Arial Cyr"/>
        <family val="2"/>
        <charset val="204"/>
      </rPr>
      <t>Производство цемента</t>
    </r>
  </si>
  <si>
    <r>
      <t xml:space="preserve">Организационно-правовая форма </t>
    </r>
    <r>
      <rPr>
        <b/>
        <sz val="10"/>
        <rFont val="Arial Cyr"/>
        <family val="2"/>
        <charset val="204"/>
      </rPr>
      <t>Акционерное общество</t>
    </r>
  </si>
  <si>
    <r>
      <t xml:space="preserve">Юридический адрес </t>
    </r>
    <r>
      <rPr>
        <b/>
        <sz val="10"/>
        <rFont val="Arial Cyr"/>
        <family val="2"/>
        <charset val="204"/>
      </rPr>
      <t>Карагандинская обл. п. Актау</t>
    </r>
  </si>
  <si>
    <t>Наименование покакзателей</t>
  </si>
  <si>
    <t>Код 
стр.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</si>
  <si>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</si>
  <si>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</si>
  <si>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</si>
  <si>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</si>
  <si>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</si>
  <si>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</si>
  <si>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</si>
  <si>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</si>
  <si>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</si>
  <si>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</si>
  <si>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</si>
  <si>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</si>
  <si>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</si>
  <si>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</si>
  <si>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</si>
  <si>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</si>
  <si>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</si>
  <si>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</si>
  <si>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организации, учитываемых по методу
долевого участия</t>
  </si>
  <si>
    <t>100</t>
  </si>
  <si>
    <t>Прибыль (убыток) за период от продолжаемой деятельности
(стр.030+стр.040+стр.050-стр.060-стр.070-стр.080-стр.090+/-стр.100)</t>
  </si>
  <si>
    <t>110</t>
  </si>
  <si>
    <t>Прибыль (убыток) от прекращённой деятельности</t>
  </si>
  <si>
    <t>120</t>
  </si>
  <si>
    <t>Прибыль (убыток) до налогооблажения (стр.110+/-стр.120)</t>
  </si>
  <si>
    <t>130</t>
  </si>
  <si>
    <t>Расходы по корпоративному подоходному налогу</t>
  </si>
  <si>
    <t>140</t>
  </si>
  <si>
    <t>Итоговая прибыль (убыток) за период (стр.130-стр.140) до вычета
доли меньшиства</t>
  </si>
  <si>
    <t>150</t>
  </si>
  <si>
    <t>Доля меньшинства</t>
  </si>
  <si>
    <t>160</t>
  </si>
  <si>
    <t xml:space="preserve">Итоговая прибыль (убыток) за период (стр.150-стр.160) </t>
  </si>
  <si>
    <t>170</t>
  </si>
  <si>
    <t>Прибыль на акцию</t>
  </si>
  <si>
    <t>180</t>
  </si>
  <si>
    <t>Генеральный  директор</t>
  </si>
  <si>
    <t>Дурнев П.В</t>
  </si>
  <si>
    <t>Главный бухгалтер</t>
  </si>
  <si>
    <t>Хасанова З.В.</t>
  </si>
  <si>
    <t>Место печати</t>
  </si>
  <si>
    <t xml:space="preserve">по состоянию </t>
  </si>
  <si>
    <t>(Форма 1)</t>
  </si>
  <si>
    <r>
      <t xml:space="preserve">Наименование организации </t>
    </r>
    <r>
      <rPr>
        <b/>
        <sz val="10"/>
        <rFont val="Arial Cyr"/>
        <family val="2"/>
        <charset val="204"/>
      </rPr>
      <t>"АОCentral Asia Cement"</t>
    </r>
  </si>
  <si>
    <t>тыс.тенге</t>
  </si>
  <si>
    <t>Активы</t>
  </si>
  <si>
    <t>На начало
отчётного
периода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</si>
  <si>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</si>
  <si>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</si>
  <si>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</si>
  <si>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</si>
  <si>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</si>
  <si>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</si>
  <si>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</si>
  <si>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</si>
  <si>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</si>
  <si>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</si>
  <si>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</si>
  <si>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</si>
  <si>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</si>
  <si>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</si>
  <si>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</si>
  <si>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 xml:space="preserve">II. Долгосрочные активы </t>
  </si>
  <si>
    <t>Долгосрочные финансовые инвестиции</t>
  </si>
  <si>
    <t>Долгосрочная дебиторская задолженность</t>
  </si>
  <si>
    <t>021</t>
  </si>
  <si>
    <t>Инвестиции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</si>
  <si>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</si>
  <si>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</si>
  <si>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</si>
  <si>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</si>
  <si>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</si>
  <si>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</si>
  <si>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</si>
  <si>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</si>
  <si>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</si>
  <si>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</si>
  <si>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</si>
  <si>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Незавершенное строительство</t>
  </si>
  <si>
    <t>028</t>
  </si>
  <si>
    <t>Отложенные налоговые активы</t>
  </si>
  <si>
    <t>029</t>
  </si>
  <si>
    <t>Прочие долгосрочные активы</t>
  </si>
  <si>
    <t>Итого долгосрочных активов</t>
  </si>
  <si>
    <t>200</t>
  </si>
  <si>
    <t>Баланс (стр. 100 + стр. 200)</t>
  </si>
  <si>
    <t>Пассивы</t>
  </si>
  <si>
    <t>На конец
отчётного
периода</t>
  </si>
  <si>
    <t xml:space="preserve">III. Краткосрочные обязательства 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</si>
  <si>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</si>
  <si>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</si>
  <si>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</si>
  <si>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</si>
  <si>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по другим обязательным и добровольным
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</si>
  <si>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</si>
  <si>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</si>
  <si>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</si>
  <si>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</si>
  <si>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</si>
  <si>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обязательства</t>
  </si>
  <si>
    <t>036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</si>
  <si>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</si>
  <si>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</si>
  <si>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</si>
  <si>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</si>
  <si>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</si>
  <si>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</si>
  <si>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</si>
  <si>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долгосрочные обязательства</t>
  </si>
  <si>
    <t>043</t>
  </si>
  <si>
    <t>Прочие долгосрочные обязательства</t>
  </si>
  <si>
    <t>044</t>
  </si>
  <si>
    <t>Итого долгосрочных обязательств</t>
  </si>
  <si>
    <t>400</t>
  </si>
  <si>
    <t xml:space="preserve">V. Капитал </t>
  </si>
  <si>
    <t>Выпущенный капитал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</si>
  <si>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</si>
  <si>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</si>
  <si>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</si>
  <si>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</si>
  <si>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</si>
  <si>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</si>
  <si>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</si>
  <si>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</si>
  <si>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055</t>
  </si>
  <si>
    <t>Итого капитал</t>
  </si>
  <si>
    <t>Баланс (стр.300 + стр.400 + стр.500)</t>
  </si>
  <si>
    <t>Генеральный директор</t>
  </si>
  <si>
    <t>Дурнев П.В.</t>
  </si>
  <si>
    <t>Хасанова З.В</t>
  </si>
  <si>
    <t>(Форма 4)</t>
  </si>
  <si>
    <t>Капитал материнской организации</t>
  </si>
  <si>
    <t>Доля
меньшинства</t>
  </si>
  <si>
    <t>Итого
капитал</t>
  </si>
  <si>
    <t>Выпущенный
капитал</t>
  </si>
  <si>
    <t>Резервный
капитал</t>
  </si>
  <si>
    <t>Нерасп-
ределённая
 прибыль</t>
  </si>
  <si>
    <t>Всего</t>
  </si>
  <si>
    <t>Сальдо на начало отчётного периода 01.01.2014</t>
  </si>
  <si>
    <t>Изменения в учётной политике</t>
  </si>
  <si>
    <t>Пересчитанное сальдо (стр.010+/-стр.020)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</si>
  <si>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</si>
  <si>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</si>
  <si>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</si>
  <si>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признаваемая/ый непосредсивенно в
самом капитале (стр.031+/-стр.032+/-стр.033)</t>
  </si>
  <si>
    <t>Прибыль/убыток  за период</t>
  </si>
  <si>
    <t>Всего прибыль/убыток за период (стр.040+/-стр.050)</t>
  </si>
  <si>
    <t>Дивиденты</t>
  </si>
  <si>
    <t>Эмиссия акций</t>
  </si>
  <si>
    <t xml:space="preserve">Сальдо на 1 января предыдущего года </t>
  </si>
  <si>
    <t>Пересчитанное сальдо (стр.110+/-стр.120)</t>
  </si>
  <si>
    <t>131</t>
  </si>
  <si>
    <t>Прочий совокупный убыток</t>
  </si>
  <si>
    <t>132</t>
  </si>
  <si>
    <t>133</t>
  </si>
  <si>
    <t>Прибыль/убыток, признаваемая/ый непосредсивенно в
самом капитале (стр.131+/-стр.132+/-стр.133)</t>
  </si>
  <si>
    <t>Всего прибыль/убыток за период (стр.140+/-стр.150)</t>
  </si>
  <si>
    <t>190</t>
  </si>
  <si>
    <t>Сальдо на 31 декабря предыдущего года
(стр.160-стр.170+стр.180-стр.190)</t>
  </si>
  <si>
    <t>(Форма 3)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</si>
  <si>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</si>
  <si>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</si>
  <si>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</si>
  <si>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</si>
  <si>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</si>
  <si>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</si>
  <si>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дивиденты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</si>
  <si>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</si>
  <si>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</si>
  <si>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</si>
  <si>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</si>
  <si>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</si>
  <si>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 xml:space="preserve">выплата вознаграждений по займам </t>
  </si>
  <si>
    <t>корпоративный подоходный налог (3110)</t>
  </si>
  <si>
    <t>другие платежи в бюджет</t>
  </si>
  <si>
    <t>прочие выплаты</t>
  </si>
  <si>
    <t>3. Чистая выплата денежных средств от операционной 
деятельности (стр.010-стр.020)</t>
  </si>
  <si>
    <t xml:space="preserve">II. Движение денежных средств от инвестиционной деятельности 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</si>
  <si>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</si>
  <si>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</si>
  <si>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</si>
  <si>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</si>
  <si>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</si>
  <si>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</si>
  <si>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</si>
  <si>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</si>
  <si>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</si>
  <si>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</si>
  <si>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</si>
  <si>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</si>
  <si>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</si>
  <si>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</si>
  <si>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056</t>
  </si>
  <si>
    <t>057</t>
  </si>
  <si>
    <t>3. Чистая выплата денежных средств от инвестиционной  
деятельности (стр.040-стр.050)</t>
  </si>
  <si>
    <t xml:space="preserve">III. Движение денежных средств от финансовой деятельности 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</si>
  <si>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</si>
  <si>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</si>
  <si>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</si>
  <si>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</si>
  <si>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вознаграждений по финансируемой аренде</t>
  </si>
  <si>
    <t>073</t>
  </si>
  <si>
    <t>074</t>
  </si>
  <si>
    <t>погашение займов</t>
  </si>
  <si>
    <t>081</t>
  </si>
  <si>
    <t>приобретение собственных акций</t>
  </si>
  <si>
    <t>082</t>
  </si>
  <si>
    <t>выплата дивидентов</t>
  </si>
  <si>
    <t>083</t>
  </si>
  <si>
    <t xml:space="preserve">прочие               </t>
  </si>
  <si>
    <t>084</t>
  </si>
  <si>
    <t>,</t>
  </si>
  <si>
    <t>3. Чистая выплата денежных средств от финансовой  
деятельности (стр.070-стр.080)</t>
  </si>
  <si>
    <t>Итого: Увеличение +/- уменьшение денежных средств
(стр.030+/-стр.060+/-стр.090)</t>
  </si>
  <si>
    <t>Денежные средства и их эквиваленты на начало 
отчётного периода</t>
  </si>
  <si>
    <t>Денежные средства и их эквиваленты на конец 
отчётного периода</t>
  </si>
  <si>
    <t>ОТЧЕТ О СОВОКУПНОМ  ДОХОДЕ</t>
  </si>
  <si>
    <t>ОТЧЕТ О ФИНАНСОВОМ ПОЛОЖЕНИИ</t>
  </si>
  <si>
    <t>ОТЧЕТ ОБ ИЗМЕНЕНИЯХ КАПИТАЛА</t>
  </si>
  <si>
    <t>ОТЧЕТ О ДВИЖЕНИИ ДЕНЕЖНЫХ СРЕДСТВ</t>
  </si>
  <si>
    <t>за  9 месяцев  2014 года</t>
  </si>
  <si>
    <t>На конец отч.периода  30.09.2014</t>
  </si>
  <si>
    <t>Балансовая стоимость одной простой акции 12 810 203 тенге</t>
  </si>
  <si>
    <t>по состоянию  за 9 месяцев 2014 года</t>
  </si>
  <si>
    <t>На конец отчетного периода 30.09.2014</t>
  </si>
  <si>
    <t xml:space="preserve"> Предыдущий период 30.09.2013</t>
  </si>
  <si>
    <t>за 9 месяцев 2014</t>
  </si>
  <si>
    <t>На конец отч.периода 30.09.2014</t>
  </si>
  <si>
    <t>Предыдущ период 30.09.2013</t>
  </si>
  <si>
    <t>Сальдо на конец.отчётного периода30.0692014
(стр.060-стр.070+стр.080-стр.090)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</si>
</sst>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1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41" fontId="4" fillId="0" borderId="1" xfId="0" applyNumberFormat="1" applyFont="1" applyBorder="1"/>
    <xf numFmtId="0" fontId="0" fillId="0" borderId="6" xfId="0" applyBorder="1" applyAlignment="1">
      <alignment horizontal="center"/>
    </xf>
    <xf numFmtId="4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6" fillId="0" borderId="2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41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41" fontId="7" fillId="0" borderId="1" xfId="1" applyNumberFormat="1" applyFont="1" applyFill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2" xfId="1" applyNumberFormat="1" applyFont="1" applyBorder="1" applyAlignment="1">
      <alignment horizontal="center"/>
    </xf>
    <xf numFmtId="4" fontId="0" fillId="0" borderId="0" xfId="0" applyNumberFormat="1" applyFont="1" applyBorder="1" applyAlignment="1">
      <alignment vertical="top" wrapText="1"/>
    </xf>
    <xf numFmtId="41" fontId="0" fillId="0" borderId="2" xfId="0" applyNumberFormat="1" applyBorder="1"/>
    <xf numFmtId="41" fontId="4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0" fillId="0" borderId="1" xfId="1" applyNumberFormat="1" applyFont="1" applyBorder="1"/>
    <xf numFmtId="41" fontId="0" fillId="0" borderId="2" xfId="1" applyNumberFormat="1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6" fillId="0" borderId="1" xfId="0" applyNumberFormat="1" applyFont="1" applyBorder="1" applyAlignment="1">
      <alignment horizontal="center" vertical="top" wrapText="1"/>
    </xf>
    <xf numFmtId="3" fontId="0" fillId="0" borderId="0" xfId="0" applyNumberForma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3" fontId="0" fillId="0" borderId="2" xfId="0" applyNumberFormat="1" applyFill="1" applyBorder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3" fontId="6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3" fontId="0" fillId="0" borderId="1" xfId="1" applyFont="1" applyBorder="1"/>
    <xf numFmtId="0" fontId="6" fillId="0" borderId="0" xfId="0" applyFont="1" applyBorder="1" applyAlignment="1">
      <alignment horizontal="center" vertical="top" wrapText="1"/>
    </xf>
    <xf numFmtId="43" fontId="10" fillId="0" borderId="1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1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 wrapText="1"/>
    </xf>
    <xf numFmtId="164" fontId="0" fillId="0" borderId="0" xfId="1" applyNumberFormat="1" applyFont="1" applyBorder="1"/>
    <xf numFmtId="1" fontId="3" fillId="0" borderId="0" xfId="0" applyNumberFormat="1" applyFont="1" applyBorder="1" applyAlignment="1">
      <alignment horizontal="left"/>
    </xf>
    <xf numFmtId="164" fontId="4" fillId="0" borderId="0" xfId="1" applyNumberFormat="1" applyFont="1" applyBorder="1"/>
    <xf numFmtId="1" fontId="5" fillId="0" borderId="0" xfId="0" applyNumberFormat="1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41" fontId="0" fillId="0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Hasanova/&#1056;&#1072;&#1073;&#1086;&#1095;&#1080;&#1081;%20&#1089;&#1090;&#1086;&#1083;/&#1060;&#1080;&#1085;.&#1086;&#1090;&#1095;.2014/&#1060;&#1080;&#1085;.&#1086;&#1090;&#1095;&#1077;&#1090;%20&#1079;&#1072;%201%20&#1087;&#1086;&#1083;-&#1077;%20%202014&#1075;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Hasanova/&#1056;&#1072;&#1073;&#1086;&#1095;&#1080;&#1081;%20&#1089;&#1090;&#1086;&#1083;/&#1060;&#1080;&#1085;.&#1086;&#1090;&#1095;.2014/&#1060;&#1080;&#1085;.&#1086;&#1090;&#1095;&#1077;&#1090;%20&#1079;&#1072;%201%20&#1082;&#1074;%20%202014&#1075;%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о дох и расх."/>
      <sheetName val="Отчет о движ.капитала"/>
      <sheetName val="отчет о движении денег"/>
      <sheetName val="оборотка1 пол-е 2014"/>
      <sheetName val="3510"/>
      <sheetName val="дебиторская(1200)"/>
      <sheetName val="себесть реализации"/>
      <sheetName val="Расходы по реализации"/>
      <sheetName val="5610"/>
      <sheetName val="Общие адм.расх."/>
      <sheetName val="3300"/>
      <sheetName val="Дебиторская1600"/>
    </sheetNames>
    <sheetDataSet>
      <sheetData sheetId="0">
        <row r="3">
          <cell r="E3" t="str">
            <v>за  1 пол/е 2014  года</v>
          </cell>
        </row>
      </sheetData>
      <sheetData sheetId="1">
        <row r="11">
          <cell r="H11" t="str">
            <v>На конец отч.периода 30.06.2014</v>
          </cell>
        </row>
      </sheetData>
      <sheetData sheetId="2"/>
      <sheetData sheetId="3"/>
      <sheetData sheetId="4">
        <row r="6">
          <cell r="F6">
            <v>404313327.54000002</v>
          </cell>
        </row>
        <row r="80">
          <cell r="F80">
            <v>6511172000</v>
          </cell>
        </row>
        <row r="84">
          <cell r="F84">
            <v>14865792.84</v>
          </cell>
        </row>
      </sheetData>
      <sheetData sheetId="5"/>
      <sheetData sheetId="6"/>
      <sheetData sheetId="7"/>
      <sheetData sheetId="8"/>
      <sheetData sheetId="9">
        <row r="8">
          <cell r="D8">
            <v>9125106096.7299995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о дох и расх."/>
      <sheetName val="Отчет о движ.капитала"/>
      <sheetName val="отчет о движении денег"/>
      <sheetName val="оборотка 1 кв.14"/>
      <sheetName val="3510"/>
      <sheetName val="дебиторская(1200)"/>
      <sheetName val="себесть реализации"/>
      <sheetName val="Расходы по реализации"/>
      <sheetName val="5610"/>
      <sheetName val="Общие адм.расх."/>
      <sheetName val="3300"/>
      <sheetName val="Дебиторская1600"/>
    </sheetNames>
    <sheetDataSet>
      <sheetData sheetId="0">
        <row r="3">
          <cell r="D3" t="str">
            <v xml:space="preserve">по состоянию </v>
          </cell>
        </row>
      </sheetData>
      <sheetData sheetId="1">
        <row r="11">
          <cell r="I11" t="str">
            <v>предыдущ период 31.03.2013</v>
          </cell>
        </row>
      </sheetData>
      <sheetData sheetId="2"/>
      <sheetData sheetId="3"/>
      <sheetData sheetId="4">
        <row r="6">
          <cell r="F6">
            <v>442594947.38</v>
          </cell>
        </row>
        <row r="160">
          <cell r="G160">
            <v>80000000</v>
          </cell>
        </row>
      </sheetData>
      <sheetData sheetId="5"/>
      <sheetData sheetId="6"/>
      <sheetData sheetId="7"/>
      <sheetData sheetId="8"/>
      <sheetData sheetId="9">
        <row r="8">
          <cell r="D8">
            <v>2485670574.6900001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H33" sqref="H33"/>
    </sheetView>
  </sheetViews>
  <sheetFormatPr defaultRowHeight="15" x14ac:dyDescent="0.25"/>
  <cols>
    <col min="2" max="2" width="18.42578125" customWidth="1"/>
    <col min="6" max="6" width="11" customWidth="1"/>
    <col min="7" max="7" width="5.28515625" customWidth="1"/>
    <col min="8" max="8" width="12.7109375" customWidth="1"/>
    <col min="9" max="9" width="13.28515625" customWidth="1"/>
    <col min="10" max="10" width="3.28515625" customWidth="1"/>
    <col min="11" max="11" width="17.28515625" customWidth="1"/>
    <col min="13" max="13" width="11.140625" style="1" customWidth="1"/>
    <col min="14" max="14" width="20.140625" customWidth="1"/>
    <col min="15" max="15" width="16.5703125" bestFit="1" customWidth="1"/>
    <col min="16" max="16" width="18.28515625" bestFit="1" customWidth="1"/>
    <col min="17" max="17" width="10" bestFit="1" customWidth="1"/>
    <col min="258" max="258" width="18.42578125" customWidth="1"/>
    <col min="262" max="262" width="11" customWidth="1"/>
    <col min="263" max="263" width="5.28515625" customWidth="1"/>
    <col min="264" max="264" width="12.7109375" customWidth="1"/>
    <col min="265" max="265" width="12.5703125" customWidth="1"/>
    <col min="266" max="266" width="3.28515625" customWidth="1"/>
    <col min="267" max="267" width="17.28515625" customWidth="1"/>
    <col min="269" max="269" width="11.140625" customWidth="1"/>
    <col min="270" max="270" width="20.140625" customWidth="1"/>
    <col min="271" max="271" width="16.5703125" bestFit="1" customWidth="1"/>
    <col min="272" max="272" width="18.28515625" bestFit="1" customWidth="1"/>
    <col min="273" max="273" width="10" bestFit="1" customWidth="1"/>
    <col min="514" max="514" width="18.42578125" customWidth="1"/>
    <col min="518" max="518" width="11" customWidth="1"/>
    <col min="519" max="519" width="5.28515625" customWidth="1"/>
    <col min="520" max="520" width="12.7109375" customWidth="1"/>
    <col min="521" max="521" width="12.5703125" customWidth="1"/>
    <col min="522" max="522" width="3.28515625" customWidth="1"/>
    <col min="523" max="523" width="17.28515625" customWidth="1"/>
    <col min="525" max="525" width="11.140625" customWidth="1"/>
    <col min="526" max="526" width="20.140625" customWidth="1"/>
    <col min="527" max="527" width="16.5703125" bestFit="1" customWidth="1"/>
    <col min="528" max="528" width="18.28515625" bestFit="1" customWidth="1"/>
    <col min="529" max="529" width="10" bestFit="1" customWidth="1"/>
    <col min="770" max="770" width="18.42578125" customWidth="1"/>
    <col min="774" max="774" width="11" customWidth="1"/>
    <col min="775" max="775" width="5.28515625" customWidth="1"/>
    <col min="776" max="776" width="12.7109375" customWidth="1"/>
    <col min="777" max="777" width="12.5703125" customWidth="1"/>
    <col min="778" max="778" width="3.28515625" customWidth="1"/>
    <col min="779" max="779" width="17.28515625" customWidth="1"/>
    <col min="781" max="781" width="11.140625" customWidth="1"/>
    <col min="782" max="782" width="20.140625" customWidth="1"/>
    <col min="783" max="783" width="16.5703125" bestFit="1" customWidth="1"/>
    <col min="784" max="784" width="18.28515625" bestFit="1" customWidth="1"/>
    <col min="785" max="785" width="10" bestFit="1" customWidth="1"/>
    <col min="1026" max="1026" width="18.42578125" customWidth="1"/>
    <col min="1030" max="1030" width="11" customWidth="1"/>
    <col min="1031" max="1031" width="5.28515625" customWidth="1"/>
    <col min="1032" max="1032" width="12.7109375" customWidth="1"/>
    <col min="1033" max="1033" width="12.5703125" customWidth="1"/>
    <col min="1034" max="1034" width="3.28515625" customWidth="1"/>
    <col min="1035" max="1035" width="17.28515625" customWidth="1"/>
    <col min="1037" max="1037" width="11.140625" customWidth="1"/>
    <col min="1038" max="1038" width="20.140625" customWidth="1"/>
    <col min="1039" max="1039" width="16.5703125" bestFit="1" customWidth="1"/>
    <col min="1040" max="1040" width="18.28515625" bestFit="1" customWidth="1"/>
    <col min="1041" max="1041" width="10" bestFit="1" customWidth="1"/>
    <col min="1282" max="1282" width="18.42578125" customWidth="1"/>
    <col min="1286" max="1286" width="11" customWidth="1"/>
    <col min="1287" max="1287" width="5.28515625" customWidth="1"/>
    <col min="1288" max="1288" width="12.7109375" customWidth="1"/>
    <col min="1289" max="1289" width="12.5703125" customWidth="1"/>
    <col min="1290" max="1290" width="3.28515625" customWidth="1"/>
    <col min="1291" max="1291" width="17.28515625" customWidth="1"/>
    <col min="1293" max="1293" width="11.140625" customWidth="1"/>
    <col min="1294" max="1294" width="20.140625" customWidth="1"/>
    <col min="1295" max="1295" width="16.5703125" bestFit="1" customWidth="1"/>
    <col min="1296" max="1296" width="18.28515625" bestFit="1" customWidth="1"/>
    <col min="1297" max="1297" width="10" bestFit="1" customWidth="1"/>
    <col min="1538" max="1538" width="18.42578125" customWidth="1"/>
    <col min="1542" max="1542" width="11" customWidth="1"/>
    <col min="1543" max="1543" width="5.28515625" customWidth="1"/>
    <col min="1544" max="1544" width="12.7109375" customWidth="1"/>
    <col min="1545" max="1545" width="12.5703125" customWidth="1"/>
    <col min="1546" max="1546" width="3.28515625" customWidth="1"/>
    <col min="1547" max="1547" width="17.28515625" customWidth="1"/>
    <col min="1549" max="1549" width="11.140625" customWidth="1"/>
    <col min="1550" max="1550" width="20.140625" customWidth="1"/>
    <col min="1551" max="1551" width="16.5703125" bestFit="1" customWidth="1"/>
    <col min="1552" max="1552" width="18.28515625" bestFit="1" customWidth="1"/>
    <col min="1553" max="1553" width="10" bestFit="1" customWidth="1"/>
    <col min="1794" max="1794" width="18.42578125" customWidth="1"/>
    <col min="1798" max="1798" width="11" customWidth="1"/>
    <col min="1799" max="1799" width="5.28515625" customWidth="1"/>
    <col min="1800" max="1800" width="12.7109375" customWidth="1"/>
    <col min="1801" max="1801" width="12.5703125" customWidth="1"/>
    <col min="1802" max="1802" width="3.28515625" customWidth="1"/>
    <col min="1803" max="1803" width="17.28515625" customWidth="1"/>
    <col min="1805" max="1805" width="11.140625" customWidth="1"/>
    <col min="1806" max="1806" width="20.140625" customWidth="1"/>
    <col min="1807" max="1807" width="16.5703125" bestFit="1" customWidth="1"/>
    <col min="1808" max="1808" width="18.28515625" bestFit="1" customWidth="1"/>
    <col min="1809" max="1809" width="10" bestFit="1" customWidth="1"/>
    <col min="2050" max="2050" width="18.42578125" customWidth="1"/>
    <col min="2054" max="2054" width="11" customWidth="1"/>
    <col min="2055" max="2055" width="5.28515625" customWidth="1"/>
    <col min="2056" max="2056" width="12.7109375" customWidth="1"/>
    <col min="2057" max="2057" width="12.5703125" customWidth="1"/>
    <col min="2058" max="2058" width="3.28515625" customWidth="1"/>
    <col min="2059" max="2059" width="17.28515625" customWidth="1"/>
    <col min="2061" max="2061" width="11.140625" customWidth="1"/>
    <col min="2062" max="2062" width="20.140625" customWidth="1"/>
    <col min="2063" max="2063" width="16.5703125" bestFit="1" customWidth="1"/>
    <col min="2064" max="2064" width="18.28515625" bestFit="1" customWidth="1"/>
    <col min="2065" max="2065" width="10" bestFit="1" customWidth="1"/>
    <col min="2306" max="2306" width="18.42578125" customWidth="1"/>
    <col min="2310" max="2310" width="11" customWidth="1"/>
    <col min="2311" max="2311" width="5.28515625" customWidth="1"/>
    <col min="2312" max="2312" width="12.7109375" customWidth="1"/>
    <col min="2313" max="2313" width="12.5703125" customWidth="1"/>
    <col min="2314" max="2314" width="3.28515625" customWidth="1"/>
    <col min="2315" max="2315" width="17.28515625" customWidth="1"/>
    <col min="2317" max="2317" width="11.140625" customWidth="1"/>
    <col min="2318" max="2318" width="20.140625" customWidth="1"/>
    <col min="2319" max="2319" width="16.5703125" bestFit="1" customWidth="1"/>
    <col min="2320" max="2320" width="18.28515625" bestFit="1" customWidth="1"/>
    <col min="2321" max="2321" width="10" bestFit="1" customWidth="1"/>
    <col min="2562" max="2562" width="18.42578125" customWidth="1"/>
    <col min="2566" max="2566" width="11" customWidth="1"/>
    <col min="2567" max="2567" width="5.28515625" customWidth="1"/>
    <col min="2568" max="2568" width="12.7109375" customWidth="1"/>
    <col min="2569" max="2569" width="12.5703125" customWidth="1"/>
    <col min="2570" max="2570" width="3.28515625" customWidth="1"/>
    <col min="2571" max="2571" width="17.28515625" customWidth="1"/>
    <col min="2573" max="2573" width="11.140625" customWidth="1"/>
    <col min="2574" max="2574" width="20.140625" customWidth="1"/>
    <col min="2575" max="2575" width="16.5703125" bestFit="1" customWidth="1"/>
    <col min="2576" max="2576" width="18.28515625" bestFit="1" customWidth="1"/>
    <col min="2577" max="2577" width="10" bestFit="1" customWidth="1"/>
    <col min="2818" max="2818" width="18.42578125" customWidth="1"/>
    <col min="2822" max="2822" width="11" customWidth="1"/>
    <col min="2823" max="2823" width="5.28515625" customWidth="1"/>
    <col min="2824" max="2824" width="12.7109375" customWidth="1"/>
    <col min="2825" max="2825" width="12.5703125" customWidth="1"/>
    <col min="2826" max="2826" width="3.28515625" customWidth="1"/>
    <col min="2827" max="2827" width="17.28515625" customWidth="1"/>
    <col min="2829" max="2829" width="11.140625" customWidth="1"/>
    <col min="2830" max="2830" width="20.140625" customWidth="1"/>
    <col min="2831" max="2831" width="16.5703125" bestFit="1" customWidth="1"/>
    <col min="2832" max="2832" width="18.28515625" bestFit="1" customWidth="1"/>
    <col min="2833" max="2833" width="10" bestFit="1" customWidth="1"/>
    <col min="3074" max="3074" width="18.42578125" customWidth="1"/>
    <col min="3078" max="3078" width="11" customWidth="1"/>
    <col min="3079" max="3079" width="5.28515625" customWidth="1"/>
    <col min="3080" max="3080" width="12.7109375" customWidth="1"/>
    <col min="3081" max="3081" width="12.5703125" customWidth="1"/>
    <col min="3082" max="3082" width="3.28515625" customWidth="1"/>
    <col min="3083" max="3083" width="17.28515625" customWidth="1"/>
    <col min="3085" max="3085" width="11.140625" customWidth="1"/>
    <col min="3086" max="3086" width="20.140625" customWidth="1"/>
    <col min="3087" max="3087" width="16.5703125" bestFit="1" customWidth="1"/>
    <col min="3088" max="3088" width="18.28515625" bestFit="1" customWidth="1"/>
    <col min="3089" max="3089" width="10" bestFit="1" customWidth="1"/>
    <col min="3330" max="3330" width="18.42578125" customWidth="1"/>
    <col min="3334" max="3334" width="11" customWidth="1"/>
    <col min="3335" max="3335" width="5.28515625" customWidth="1"/>
    <col min="3336" max="3336" width="12.7109375" customWidth="1"/>
    <col min="3337" max="3337" width="12.5703125" customWidth="1"/>
    <col min="3338" max="3338" width="3.28515625" customWidth="1"/>
    <col min="3339" max="3339" width="17.28515625" customWidth="1"/>
    <col min="3341" max="3341" width="11.140625" customWidth="1"/>
    <col min="3342" max="3342" width="20.140625" customWidth="1"/>
    <col min="3343" max="3343" width="16.5703125" bestFit="1" customWidth="1"/>
    <col min="3344" max="3344" width="18.28515625" bestFit="1" customWidth="1"/>
    <col min="3345" max="3345" width="10" bestFit="1" customWidth="1"/>
    <col min="3586" max="3586" width="18.42578125" customWidth="1"/>
    <col min="3590" max="3590" width="11" customWidth="1"/>
    <col min="3591" max="3591" width="5.28515625" customWidth="1"/>
    <col min="3592" max="3592" width="12.7109375" customWidth="1"/>
    <col min="3593" max="3593" width="12.5703125" customWidth="1"/>
    <col min="3594" max="3594" width="3.28515625" customWidth="1"/>
    <col min="3595" max="3595" width="17.28515625" customWidth="1"/>
    <col min="3597" max="3597" width="11.140625" customWidth="1"/>
    <col min="3598" max="3598" width="20.140625" customWidth="1"/>
    <col min="3599" max="3599" width="16.5703125" bestFit="1" customWidth="1"/>
    <col min="3600" max="3600" width="18.28515625" bestFit="1" customWidth="1"/>
    <col min="3601" max="3601" width="10" bestFit="1" customWidth="1"/>
    <col min="3842" max="3842" width="18.42578125" customWidth="1"/>
    <col min="3846" max="3846" width="11" customWidth="1"/>
    <col min="3847" max="3847" width="5.28515625" customWidth="1"/>
    <col min="3848" max="3848" width="12.7109375" customWidth="1"/>
    <col min="3849" max="3849" width="12.5703125" customWidth="1"/>
    <col min="3850" max="3850" width="3.28515625" customWidth="1"/>
    <col min="3851" max="3851" width="17.28515625" customWidth="1"/>
    <col min="3853" max="3853" width="11.140625" customWidth="1"/>
    <col min="3854" max="3854" width="20.140625" customWidth="1"/>
    <col min="3855" max="3855" width="16.5703125" bestFit="1" customWidth="1"/>
    <col min="3856" max="3856" width="18.28515625" bestFit="1" customWidth="1"/>
    <col min="3857" max="3857" width="10" bestFit="1" customWidth="1"/>
    <col min="4098" max="4098" width="18.42578125" customWidth="1"/>
    <col min="4102" max="4102" width="11" customWidth="1"/>
    <col min="4103" max="4103" width="5.28515625" customWidth="1"/>
    <col min="4104" max="4104" width="12.7109375" customWidth="1"/>
    <col min="4105" max="4105" width="12.5703125" customWidth="1"/>
    <col min="4106" max="4106" width="3.28515625" customWidth="1"/>
    <col min="4107" max="4107" width="17.28515625" customWidth="1"/>
    <col min="4109" max="4109" width="11.140625" customWidth="1"/>
    <col min="4110" max="4110" width="20.140625" customWidth="1"/>
    <col min="4111" max="4111" width="16.5703125" bestFit="1" customWidth="1"/>
    <col min="4112" max="4112" width="18.28515625" bestFit="1" customWidth="1"/>
    <col min="4113" max="4113" width="10" bestFit="1" customWidth="1"/>
    <col min="4354" max="4354" width="18.42578125" customWidth="1"/>
    <col min="4358" max="4358" width="11" customWidth="1"/>
    <col min="4359" max="4359" width="5.28515625" customWidth="1"/>
    <col min="4360" max="4360" width="12.7109375" customWidth="1"/>
    <col min="4361" max="4361" width="12.5703125" customWidth="1"/>
    <col min="4362" max="4362" width="3.28515625" customWidth="1"/>
    <col min="4363" max="4363" width="17.28515625" customWidth="1"/>
    <col min="4365" max="4365" width="11.140625" customWidth="1"/>
    <col min="4366" max="4366" width="20.140625" customWidth="1"/>
    <col min="4367" max="4367" width="16.5703125" bestFit="1" customWidth="1"/>
    <col min="4368" max="4368" width="18.28515625" bestFit="1" customWidth="1"/>
    <col min="4369" max="4369" width="10" bestFit="1" customWidth="1"/>
    <col min="4610" max="4610" width="18.42578125" customWidth="1"/>
    <col min="4614" max="4614" width="11" customWidth="1"/>
    <col min="4615" max="4615" width="5.28515625" customWidth="1"/>
    <col min="4616" max="4616" width="12.7109375" customWidth="1"/>
    <col min="4617" max="4617" width="12.5703125" customWidth="1"/>
    <col min="4618" max="4618" width="3.28515625" customWidth="1"/>
    <col min="4619" max="4619" width="17.28515625" customWidth="1"/>
    <col min="4621" max="4621" width="11.140625" customWidth="1"/>
    <col min="4622" max="4622" width="20.140625" customWidth="1"/>
    <col min="4623" max="4623" width="16.5703125" bestFit="1" customWidth="1"/>
    <col min="4624" max="4624" width="18.28515625" bestFit="1" customWidth="1"/>
    <col min="4625" max="4625" width="10" bestFit="1" customWidth="1"/>
    <col min="4866" max="4866" width="18.42578125" customWidth="1"/>
    <col min="4870" max="4870" width="11" customWidth="1"/>
    <col min="4871" max="4871" width="5.28515625" customWidth="1"/>
    <col min="4872" max="4872" width="12.7109375" customWidth="1"/>
    <col min="4873" max="4873" width="12.5703125" customWidth="1"/>
    <col min="4874" max="4874" width="3.28515625" customWidth="1"/>
    <col min="4875" max="4875" width="17.28515625" customWidth="1"/>
    <col min="4877" max="4877" width="11.140625" customWidth="1"/>
    <col min="4878" max="4878" width="20.140625" customWidth="1"/>
    <col min="4879" max="4879" width="16.5703125" bestFit="1" customWidth="1"/>
    <col min="4880" max="4880" width="18.28515625" bestFit="1" customWidth="1"/>
    <col min="4881" max="4881" width="10" bestFit="1" customWidth="1"/>
    <col min="5122" max="5122" width="18.42578125" customWidth="1"/>
    <col min="5126" max="5126" width="11" customWidth="1"/>
    <col min="5127" max="5127" width="5.28515625" customWidth="1"/>
    <col min="5128" max="5128" width="12.7109375" customWidth="1"/>
    <col min="5129" max="5129" width="12.5703125" customWidth="1"/>
    <col min="5130" max="5130" width="3.28515625" customWidth="1"/>
    <col min="5131" max="5131" width="17.28515625" customWidth="1"/>
    <col min="5133" max="5133" width="11.140625" customWidth="1"/>
    <col min="5134" max="5134" width="20.140625" customWidth="1"/>
    <col min="5135" max="5135" width="16.5703125" bestFit="1" customWidth="1"/>
    <col min="5136" max="5136" width="18.28515625" bestFit="1" customWidth="1"/>
    <col min="5137" max="5137" width="10" bestFit="1" customWidth="1"/>
    <col min="5378" max="5378" width="18.42578125" customWidth="1"/>
    <col min="5382" max="5382" width="11" customWidth="1"/>
    <col min="5383" max="5383" width="5.28515625" customWidth="1"/>
    <col min="5384" max="5384" width="12.7109375" customWidth="1"/>
    <col min="5385" max="5385" width="12.5703125" customWidth="1"/>
    <col min="5386" max="5386" width="3.28515625" customWidth="1"/>
    <col min="5387" max="5387" width="17.28515625" customWidth="1"/>
    <col min="5389" max="5389" width="11.140625" customWidth="1"/>
    <col min="5390" max="5390" width="20.140625" customWidth="1"/>
    <col min="5391" max="5391" width="16.5703125" bestFit="1" customWidth="1"/>
    <col min="5392" max="5392" width="18.28515625" bestFit="1" customWidth="1"/>
    <col min="5393" max="5393" width="10" bestFit="1" customWidth="1"/>
    <col min="5634" max="5634" width="18.42578125" customWidth="1"/>
    <col min="5638" max="5638" width="11" customWidth="1"/>
    <col min="5639" max="5639" width="5.28515625" customWidth="1"/>
    <col min="5640" max="5640" width="12.7109375" customWidth="1"/>
    <col min="5641" max="5641" width="12.5703125" customWidth="1"/>
    <col min="5642" max="5642" width="3.28515625" customWidth="1"/>
    <col min="5643" max="5643" width="17.28515625" customWidth="1"/>
    <col min="5645" max="5645" width="11.140625" customWidth="1"/>
    <col min="5646" max="5646" width="20.140625" customWidth="1"/>
    <col min="5647" max="5647" width="16.5703125" bestFit="1" customWidth="1"/>
    <col min="5648" max="5648" width="18.28515625" bestFit="1" customWidth="1"/>
    <col min="5649" max="5649" width="10" bestFit="1" customWidth="1"/>
    <col min="5890" max="5890" width="18.42578125" customWidth="1"/>
    <col min="5894" max="5894" width="11" customWidth="1"/>
    <col min="5895" max="5895" width="5.28515625" customWidth="1"/>
    <col min="5896" max="5896" width="12.7109375" customWidth="1"/>
    <col min="5897" max="5897" width="12.5703125" customWidth="1"/>
    <col min="5898" max="5898" width="3.28515625" customWidth="1"/>
    <col min="5899" max="5899" width="17.28515625" customWidth="1"/>
    <col min="5901" max="5901" width="11.140625" customWidth="1"/>
    <col min="5902" max="5902" width="20.140625" customWidth="1"/>
    <col min="5903" max="5903" width="16.5703125" bestFit="1" customWidth="1"/>
    <col min="5904" max="5904" width="18.28515625" bestFit="1" customWidth="1"/>
    <col min="5905" max="5905" width="10" bestFit="1" customWidth="1"/>
    <col min="6146" max="6146" width="18.42578125" customWidth="1"/>
    <col min="6150" max="6150" width="11" customWidth="1"/>
    <col min="6151" max="6151" width="5.28515625" customWidth="1"/>
    <col min="6152" max="6152" width="12.7109375" customWidth="1"/>
    <col min="6153" max="6153" width="12.5703125" customWidth="1"/>
    <col min="6154" max="6154" width="3.28515625" customWidth="1"/>
    <col min="6155" max="6155" width="17.28515625" customWidth="1"/>
    <col min="6157" max="6157" width="11.140625" customWidth="1"/>
    <col min="6158" max="6158" width="20.140625" customWidth="1"/>
    <col min="6159" max="6159" width="16.5703125" bestFit="1" customWidth="1"/>
    <col min="6160" max="6160" width="18.28515625" bestFit="1" customWidth="1"/>
    <col min="6161" max="6161" width="10" bestFit="1" customWidth="1"/>
    <col min="6402" max="6402" width="18.42578125" customWidth="1"/>
    <col min="6406" max="6406" width="11" customWidth="1"/>
    <col min="6407" max="6407" width="5.28515625" customWidth="1"/>
    <col min="6408" max="6408" width="12.7109375" customWidth="1"/>
    <col min="6409" max="6409" width="12.5703125" customWidth="1"/>
    <col min="6410" max="6410" width="3.28515625" customWidth="1"/>
    <col min="6411" max="6411" width="17.28515625" customWidth="1"/>
    <col min="6413" max="6413" width="11.140625" customWidth="1"/>
    <col min="6414" max="6414" width="20.140625" customWidth="1"/>
    <col min="6415" max="6415" width="16.5703125" bestFit="1" customWidth="1"/>
    <col min="6416" max="6416" width="18.28515625" bestFit="1" customWidth="1"/>
    <col min="6417" max="6417" width="10" bestFit="1" customWidth="1"/>
    <col min="6658" max="6658" width="18.42578125" customWidth="1"/>
    <col min="6662" max="6662" width="11" customWidth="1"/>
    <col min="6663" max="6663" width="5.28515625" customWidth="1"/>
    <col min="6664" max="6664" width="12.7109375" customWidth="1"/>
    <col min="6665" max="6665" width="12.5703125" customWidth="1"/>
    <col min="6666" max="6666" width="3.28515625" customWidth="1"/>
    <col min="6667" max="6667" width="17.28515625" customWidth="1"/>
    <col min="6669" max="6669" width="11.140625" customWidth="1"/>
    <col min="6670" max="6670" width="20.140625" customWidth="1"/>
    <col min="6671" max="6671" width="16.5703125" bestFit="1" customWidth="1"/>
    <col min="6672" max="6672" width="18.28515625" bestFit="1" customWidth="1"/>
    <col min="6673" max="6673" width="10" bestFit="1" customWidth="1"/>
    <col min="6914" max="6914" width="18.42578125" customWidth="1"/>
    <col min="6918" max="6918" width="11" customWidth="1"/>
    <col min="6919" max="6919" width="5.28515625" customWidth="1"/>
    <col min="6920" max="6920" width="12.7109375" customWidth="1"/>
    <col min="6921" max="6921" width="12.5703125" customWidth="1"/>
    <col min="6922" max="6922" width="3.28515625" customWidth="1"/>
    <col min="6923" max="6923" width="17.28515625" customWidth="1"/>
    <col min="6925" max="6925" width="11.140625" customWidth="1"/>
    <col min="6926" max="6926" width="20.140625" customWidth="1"/>
    <col min="6927" max="6927" width="16.5703125" bestFit="1" customWidth="1"/>
    <col min="6928" max="6928" width="18.28515625" bestFit="1" customWidth="1"/>
    <col min="6929" max="6929" width="10" bestFit="1" customWidth="1"/>
    <col min="7170" max="7170" width="18.42578125" customWidth="1"/>
    <col min="7174" max="7174" width="11" customWidth="1"/>
    <col min="7175" max="7175" width="5.28515625" customWidth="1"/>
    <col min="7176" max="7176" width="12.7109375" customWidth="1"/>
    <col min="7177" max="7177" width="12.5703125" customWidth="1"/>
    <col min="7178" max="7178" width="3.28515625" customWidth="1"/>
    <col min="7179" max="7179" width="17.28515625" customWidth="1"/>
    <col min="7181" max="7181" width="11.140625" customWidth="1"/>
    <col min="7182" max="7182" width="20.140625" customWidth="1"/>
    <col min="7183" max="7183" width="16.5703125" bestFit="1" customWidth="1"/>
    <col min="7184" max="7184" width="18.28515625" bestFit="1" customWidth="1"/>
    <col min="7185" max="7185" width="10" bestFit="1" customWidth="1"/>
    <col min="7426" max="7426" width="18.42578125" customWidth="1"/>
    <col min="7430" max="7430" width="11" customWidth="1"/>
    <col min="7431" max="7431" width="5.28515625" customWidth="1"/>
    <col min="7432" max="7432" width="12.7109375" customWidth="1"/>
    <col min="7433" max="7433" width="12.5703125" customWidth="1"/>
    <col min="7434" max="7434" width="3.28515625" customWidth="1"/>
    <col min="7435" max="7435" width="17.28515625" customWidth="1"/>
    <col min="7437" max="7437" width="11.140625" customWidth="1"/>
    <col min="7438" max="7438" width="20.140625" customWidth="1"/>
    <col min="7439" max="7439" width="16.5703125" bestFit="1" customWidth="1"/>
    <col min="7440" max="7440" width="18.28515625" bestFit="1" customWidth="1"/>
    <col min="7441" max="7441" width="10" bestFit="1" customWidth="1"/>
    <col min="7682" max="7682" width="18.42578125" customWidth="1"/>
    <col min="7686" max="7686" width="11" customWidth="1"/>
    <col min="7687" max="7687" width="5.28515625" customWidth="1"/>
    <col min="7688" max="7688" width="12.7109375" customWidth="1"/>
    <col min="7689" max="7689" width="12.5703125" customWidth="1"/>
    <col min="7690" max="7690" width="3.28515625" customWidth="1"/>
    <col min="7691" max="7691" width="17.28515625" customWidth="1"/>
    <col min="7693" max="7693" width="11.140625" customWidth="1"/>
    <col min="7694" max="7694" width="20.140625" customWidth="1"/>
    <col min="7695" max="7695" width="16.5703125" bestFit="1" customWidth="1"/>
    <col min="7696" max="7696" width="18.28515625" bestFit="1" customWidth="1"/>
    <col min="7697" max="7697" width="10" bestFit="1" customWidth="1"/>
    <col min="7938" max="7938" width="18.42578125" customWidth="1"/>
    <col min="7942" max="7942" width="11" customWidth="1"/>
    <col min="7943" max="7943" width="5.28515625" customWidth="1"/>
    <col min="7944" max="7944" width="12.7109375" customWidth="1"/>
    <col min="7945" max="7945" width="12.5703125" customWidth="1"/>
    <col min="7946" max="7946" width="3.28515625" customWidth="1"/>
    <col min="7947" max="7947" width="17.28515625" customWidth="1"/>
    <col min="7949" max="7949" width="11.140625" customWidth="1"/>
    <col min="7950" max="7950" width="20.140625" customWidth="1"/>
    <col min="7951" max="7951" width="16.5703125" bestFit="1" customWidth="1"/>
    <col min="7952" max="7952" width="18.28515625" bestFit="1" customWidth="1"/>
    <col min="7953" max="7953" width="10" bestFit="1" customWidth="1"/>
    <col min="8194" max="8194" width="18.42578125" customWidth="1"/>
    <col min="8198" max="8198" width="11" customWidth="1"/>
    <col min="8199" max="8199" width="5.28515625" customWidth="1"/>
    <col min="8200" max="8200" width="12.7109375" customWidth="1"/>
    <col min="8201" max="8201" width="12.5703125" customWidth="1"/>
    <col min="8202" max="8202" width="3.28515625" customWidth="1"/>
    <col min="8203" max="8203" width="17.28515625" customWidth="1"/>
    <col min="8205" max="8205" width="11.140625" customWidth="1"/>
    <col min="8206" max="8206" width="20.140625" customWidth="1"/>
    <col min="8207" max="8207" width="16.5703125" bestFit="1" customWidth="1"/>
    <col min="8208" max="8208" width="18.28515625" bestFit="1" customWidth="1"/>
    <col min="8209" max="8209" width="10" bestFit="1" customWidth="1"/>
    <col min="8450" max="8450" width="18.42578125" customWidth="1"/>
    <col min="8454" max="8454" width="11" customWidth="1"/>
    <col min="8455" max="8455" width="5.28515625" customWidth="1"/>
    <col min="8456" max="8456" width="12.7109375" customWidth="1"/>
    <col min="8457" max="8457" width="12.5703125" customWidth="1"/>
    <col min="8458" max="8458" width="3.28515625" customWidth="1"/>
    <col min="8459" max="8459" width="17.28515625" customWidth="1"/>
    <col min="8461" max="8461" width="11.140625" customWidth="1"/>
    <col min="8462" max="8462" width="20.140625" customWidth="1"/>
    <col min="8463" max="8463" width="16.5703125" bestFit="1" customWidth="1"/>
    <col min="8464" max="8464" width="18.28515625" bestFit="1" customWidth="1"/>
    <col min="8465" max="8465" width="10" bestFit="1" customWidth="1"/>
    <col min="8706" max="8706" width="18.42578125" customWidth="1"/>
    <col min="8710" max="8710" width="11" customWidth="1"/>
    <col min="8711" max="8711" width="5.28515625" customWidth="1"/>
    <col min="8712" max="8712" width="12.7109375" customWidth="1"/>
    <col min="8713" max="8713" width="12.5703125" customWidth="1"/>
    <col min="8714" max="8714" width="3.28515625" customWidth="1"/>
    <col min="8715" max="8715" width="17.28515625" customWidth="1"/>
    <col min="8717" max="8717" width="11.140625" customWidth="1"/>
    <col min="8718" max="8718" width="20.140625" customWidth="1"/>
    <col min="8719" max="8719" width="16.5703125" bestFit="1" customWidth="1"/>
    <col min="8720" max="8720" width="18.28515625" bestFit="1" customWidth="1"/>
    <col min="8721" max="8721" width="10" bestFit="1" customWidth="1"/>
    <col min="8962" max="8962" width="18.42578125" customWidth="1"/>
    <col min="8966" max="8966" width="11" customWidth="1"/>
    <col min="8967" max="8967" width="5.28515625" customWidth="1"/>
    <col min="8968" max="8968" width="12.7109375" customWidth="1"/>
    <col min="8969" max="8969" width="12.5703125" customWidth="1"/>
    <col min="8970" max="8970" width="3.28515625" customWidth="1"/>
    <col min="8971" max="8971" width="17.28515625" customWidth="1"/>
    <col min="8973" max="8973" width="11.140625" customWidth="1"/>
    <col min="8974" max="8974" width="20.140625" customWidth="1"/>
    <col min="8975" max="8975" width="16.5703125" bestFit="1" customWidth="1"/>
    <col min="8976" max="8976" width="18.28515625" bestFit="1" customWidth="1"/>
    <col min="8977" max="8977" width="10" bestFit="1" customWidth="1"/>
    <col min="9218" max="9218" width="18.42578125" customWidth="1"/>
    <col min="9222" max="9222" width="11" customWidth="1"/>
    <col min="9223" max="9223" width="5.28515625" customWidth="1"/>
    <col min="9224" max="9224" width="12.7109375" customWidth="1"/>
    <col min="9225" max="9225" width="12.5703125" customWidth="1"/>
    <col min="9226" max="9226" width="3.28515625" customWidth="1"/>
    <col min="9227" max="9227" width="17.28515625" customWidth="1"/>
    <col min="9229" max="9229" width="11.140625" customWidth="1"/>
    <col min="9230" max="9230" width="20.140625" customWidth="1"/>
    <col min="9231" max="9231" width="16.5703125" bestFit="1" customWidth="1"/>
    <col min="9232" max="9232" width="18.28515625" bestFit="1" customWidth="1"/>
    <col min="9233" max="9233" width="10" bestFit="1" customWidth="1"/>
    <col min="9474" max="9474" width="18.42578125" customWidth="1"/>
    <col min="9478" max="9478" width="11" customWidth="1"/>
    <col min="9479" max="9479" width="5.28515625" customWidth="1"/>
    <col min="9480" max="9480" width="12.7109375" customWidth="1"/>
    <col min="9481" max="9481" width="12.5703125" customWidth="1"/>
    <col min="9482" max="9482" width="3.28515625" customWidth="1"/>
    <col min="9483" max="9483" width="17.28515625" customWidth="1"/>
    <col min="9485" max="9485" width="11.140625" customWidth="1"/>
    <col min="9486" max="9486" width="20.140625" customWidth="1"/>
    <col min="9487" max="9487" width="16.5703125" bestFit="1" customWidth="1"/>
    <col min="9488" max="9488" width="18.28515625" bestFit="1" customWidth="1"/>
    <col min="9489" max="9489" width="10" bestFit="1" customWidth="1"/>
    <col min="9730" max="9730" width="18.42578125" customWidth="1"/>
    <col min="9734" max="9734" width="11" customWidth="1"/>
    <col min="9735" max="9735" width="5.28515625" customWidth="1"/>
    <col min="9736" max="9736" width="12.7109375" customWidth="1"/>
    <col min="9737" max="9737" width="12.5703125" customWidth="1"/>
    <col min="9738" max="9738" width="3.28515625" customWidth="1"/>
    <col min="9739" max="9739" width="17.28515625" customWidth="1"/>
    <col min="9741" max="9741" width="11.140625" customWidth="1"/>
    <col min="9742" max="9742" width="20.140625" customWidth="1"/>
    <col min="9743" max="9743" width="16.5703125" bestFit="1" customWidth="1"/>
    <col min="9744" max="9744" width="18.28515625" bestFit="1" customWidth="1"/>
    <col min="9745" max="9745" width="10" bestFit="1" customWidth="1"/>
    <col min="9986" max="9986" width="18.42578125" customWidth="1"/>
    <col min="9990" max="9990" width="11" customWidth="1"/>
    <col min="9991" max="9991" width="5.28515625" customWidth="1"/>
    <col min="9992" max="9992" width="12.7109375" customWidth="1"/>
    <col min="9993" max="9993" width="12.5703125" customWidth="1"/>
    <col min="9994" max="9994" width="3.28515625" customWidth="1"/>
    <col min="9995" max="9995" width="17.28515625" customWidth="1"/>
    <col min="9997" max="9997" width="11.140625" customWidth="1"/>
    <col min="9998" max="9998" width="20.140625" customWidth="1"/>
    <col min="9999" max="9999" width="16.5703125" bestFit="1" customWidth="1"/>
    <col min="10000" max="10000" width="18.28515625" bestFit="1" customWidth="1"/>
    <col min="10001" max="10001" width="10" bestFit="1" customWidth="1"/>
    <col min="10242" max="10242" width="18.42578125" customWidth="1"/>
    <col min="10246" max="10246" width="11" customWidth="1"/>
    <col min="10247" max="10247" width="5.28515625" customWidth="1"/>
    <col min="10248" max="10248" width="12.7109375" customWidth="1"/>
    <col min="10249" max="10249" width="12.5703125" customWidth="1"/>
    <col min="10250" max="10250" width="3.28515625" customWidth="1"/>
    <col min="10251" max="10251" width="17.28515625" customWidth="1"/>
    <col min="10253" max="10253" width="11.140625" customWidth="1"/>
    <col min="10254" max="10254" width="20.140625" customWidth="1"/>
    <col min="10255" max="10255" width="16.5703125" bestFit="1" customWidth="1"/>
    <col min="10256" max="10256" width="18.28515625" bestFit="1" customWidth="1"/>
    <col min="10257" max="10257" width="10" bestFit="1" customWidth="1"/>
    <col min="10498" max="10498" width="18.42578125" customWidth="1"/>
    <col min="10502" max="10502" width="11" customWidth="1"/>
    <col min="10503" max="10503" width="5.28515625" customWidth="1"/>
    <col min="10504" max="10504" width="12.7109375" customWidth="1"/>
    <col min="10505" max="10505" width="12.5703125" customWidth="1"/>
    <col min="10506" max="10506" width="3.28515625" customWidth="1"/>
    <col min="10507" max="10507" width="17.28515625" customWidth="1"/>
    <col min="10509" max="10509" width="11.140625" customWidth="1"/>
    <col min="10510" max="10510" width="20.140625" customWidth="1"/>
    <col min="10511" max="10511" width="16.5703125" bestFit="1" customWidth="1"/>
    <col min="10512" max="10512" width="18.28515625" bestFit="1" customWidth="1"/>
    <col min="10513" max="10513" width="10" bestFit="1" customWidth="1"/>
    <col min="10754" max="10754" width="18.42578125" customWidth="1"/>
    <col min="10758" max="10758" width="11" customWidth="1"/>
    <col min="10759" max="10759" width="5.28515625" customWidth="1"/>
    <col min="10760" max="10760" width="12.7109375" customWidth="1"/>
    <col min="10761" max="10761" width="12.5703125" customWidth="1"/>
    <col min="10762" max="10762" width="3.28515625" customWidth="1"/>
    <col min="10763" max="10763" width="17.28515625" customWidth="1"/>
    <col min="10765" max="10765" width="11.140625" customWidth="1"/>
    <col min="10766" max="10766" width="20.140625" customWidth="1"/>
    <col min="10767" max="10767" width="16.5703125" bestFit="1" customWidth="1"/>
    <col min="10768" max="10768" width="18.28515625" bestFit="1" customWidth="1"/>
    <col min="10769" max="10769" width="10" bestFit="1" customWidth="1"/>
    <col min="11010" max="11010" width="18.42578125" customWidth="1"/>
    <col min="11014" max="11014" width="11" customWidth="1"/>
    <col min="11015" max="11015" width="5.28515625" customWidth="1"/>
    <col min="11016" max="11016" width="12.7109375" customWidth="1"/>
    <col min="11017" max="11017" width="12.5703125" customWidth="1"/>
    <col min="11018" max="11018" width="3.28515625" customWidth="1"/>
    <col min="11019" max="11019" width="17.28515625" customWidth="1"/>
    <col min="11021" max="11021" width="11.140625" customWidth="1"/>
    <col min="11022" max="11022" width="20.140625" customWidth="1"/>
    <col min="11023" max="11023" width="16.5703125" bestFit="1" customWidth="1"/>
    <col min="11024" max="11024" width="18.28515625" bestFit="1" customWidth="1"/>
    <col min="11025" max="11025" width="10" bestFit="1" customWidth="1"/>
    <col min="11266" max="11266" width="18.42578125" customWidth="1"/>
    <col min="11270" max="11270" width="11" customWidth="1"/>
    <col min="11271" max="11271" width="5.28515625" customWidth="1"/>
    <col min="11272" max="11272" width="12.7109375" customWidth="1"/>
    <col min="11273" max="11273" width="12.5703125" customWidth="1"/>
    <col min="11274" max="11274" width="3.28515625" customWidth="1"/>
    <col min="11275" max="11275" width="17.28515625" customWidth="1"/>
    <col min="11277" max="11277" width="11.140625" customWidth="1"/>
    <col min="11278" max="11278" width="20.140625" customWidth="1"/>
    <col min="11279" max="11279" width="16.5703125" bestFit="1" customWidth="1"/>
    <col min="11280" max="11280" width="18.28515625" bestFit="1" customWidth="1"/>
    <col min="11281" max="11281" width="10" bestFit="1" customWidth="1"/>
    <col min="11522" max="11522" width="18.42578125" customWidth="1"/>
    <col min="11526" max="11526" width="11" customWidth="1"/>
    <col min="11527" max="11527" width="5.28515625" customWidth="1"/>
    <col min="11528" max="11528" width="12.7109375" customWidth="1"/>
    <col min="11529" max="11529" width="12.5703125" customWidth="1"/>
    <col min="11530" max="11530" width="3.28515625" customWidth="1"/>
    <col min="11531" max="11531" width="17.28515625" customWidth="1"/>
    <col min="11533" max="11533" width="11.140625" customWidth="1"/>
    <col min="11534" max="11534" width="20.140625" customWidth="1"/>
    <col min="11535" max="11535" width="16.5703125" bestFit="1" customWidth="1"/>
    <col min="11536" max="11536" width="18.28515625" bestFit="1" customWidth="1"/>
    <col min="11537" max="11537" width="10" bestFit="1" customWidth="1"/>
    <col min="11778" max="11778" width="18.42578125" customWidth="1"/>
    <col min="11782" max="11782" width="11" customWidth="1"/>
    <col min="11783" max="11783" width="5.28515625" customWidth="1"/>
    <col min="11784" max="11784" width="12.7109375" customWidth="1"/>
    <col min="11785" max="11785" width="12.5703125" customWidth="1"/>
    <col min="11786" max="11786" width="3.28515625" customWidth="1"/>
    <col min="11787" max="11787" width="17.28515625" customWidth="1"/>
    <col min="11789" max="11789" width="11.140625" customWidth="1"/>
    <col min="11790" max="11790" width="20.140625" customWidth="1"/>
    <col min="11791" max="11791" width="16.5703125" bestFit="1" customWidth="1"/>
    <col min="11792" max="11792" width="18.28515625" bestFit="1" customWidth="1"/>
    <col min="11793" max="11793" width="10" bestFit="1" customWidth="1"/>
    <col min="12034" max="12034" width="18.42578125" customWidth="1"/>
    <col min="12038" max="12038" width="11" customWidth="1"/>
    <col min="12039" max="12039" width="5.28515625" customWidth="1"/>
    <col min="12040" max="12040" width="12.7109375" customWidth="1"/>
    <col min="12041" max="12041" width="12.5703125" customWidth="1"/>
    <col min="12042" max="12042" width="3.28515625" customWidth="1"/>
    <col min="12043" max="12043" width="17.28515625" customWidth="1"/>
    <col min="12045" max="12045" width="11.140625" customWidth="1"/>
    <col min="12046" max="12046" width="20.140625" customWidth="1"/>
    <col min="12047" max="12047" width="16.5703125" bestFit="1" customWidth="1"/>
    <col min="12048" max="12048" width="18.28515625" bestFit="1" customWidth="1"/>
    <col min="12049" max="12049" width="10" bestFit="1" customWidth="1"/>
    <col min="12290" max="12290" width="18.42578125" customWidth="1"/>
    <col min="12294" max="12294" width="11" customWidth="1"/>
    <col min="12295" max="12295" width="5.28515625" customWidth="1"/>
    <col min="12296" max="12296" width="12.7109375" customWidth="1"/>
    <col min="12297" max="12297" width="12.5703125" customWidth="1"/>
    <col min="12298" max="12298" width="3.28515625" customWidth="1"/>
    <col min="12299" max="12299" width="17.28515625" customWidth="1"/>
    <col min="12301" max="12301" width="11.140625" customWidth="1"/>
    <col min="12302" max="12302" width="20.140625" customWidth="1"/>
    <col min="12303" max="12303" width="16.5703125" bestFit="1" customWidth="1"/>
    <col min="12304" max="12304" width="18.28515625" bestFit="1" customWidth="1"/>
    <col min="12305" max="12305" width="10" bestFit="1" customWidth="1"/>
    <col min="12546" max="12546" width="18.42578125" customWidth="1"/>
    <col min="12550" max="12550" width="11" customWidth="1"/>
    <col min="12551" max="12551" width="5.28515625" customWidth="1"/>
    <col min="12552" max="12552" width="12.7109375" customWidth="1"/>
    <col min="12553" max="12553" width="12.5703125" customWidth="1"/>
    <col min="12554" max="12554" width="3.28515625" customWidth="1"/>
    <col min="12555" max="12555" width="17.28515625" customWidth="1"/>
    <col min="12557" max="12557" width="11.140625" customWidth="1"/>
    <col min="12558" max="12558" width="20.140625" customWidth="1"/>
    <col min="12559" max="12559" width="16.5703125" bestFit="1" customWidth="1"/>
    <col min="12560" max="12560" width="18.28515625" bestFit="1" customWidth="1"/>
    <col min="12561" max="12561" width="10" bestFit="1" customWidth="1"/>
    <col min="12802" max="12802" width="18.42578125" customWidth="1"/>
    <col min="12806" max="12806" width="11" customWidth="1"/>
    <col min="12807" max="12807" width="5.28515625" customWidth="1"/>
    <col min="12808" max="12808" width="12.7109375" customWidth="1"/>
    <col min="12809" max="12809" width="12.5703125" customWidth="1"/>
    <col min="12810" max="12810" width="3.28515625" customWidth="1"/>
    <col min="12811" max="12811" width="17.28515625" customWidth="1"/>
    <col min="12813" max="12813" width="11.140625" customWidth="1"/>
    <col min="12814" max="12814" width="20.140625" customWidth="1"/>
    <col min="12815" max="12815" width="16.5703125" bestFit="1" customWidth="1"/>
    <col min="12816" max="12816" width="18.28515625" bestFit="1" customWidth="1"/>
    <col min="12817" max="12817" width="10" bestFit="1" customWidth="1"/>
    <col min="13058" max="13058" width="18.42578125" customWidth="1"/>
    <col min="13062" max="13062" width="11" customWidth="1"/>
    <col min="13063" max="13063" width="5.28515625" customWidth="1"/>
    <col min="13064" max="13064" width="12.7109375" customWidth="1"/>
    <col min="13065" max="13065" width="12.5703125" customWidth="1"/>
    <col min="13066" max="13066" width="3.28515625" customWidth="1"/>
    <col min="13067" max="13067" width="17.28515625" customWidth="1"/>
    <col min="13069" max="13069" width="11.140625" customWidth="1"/>
    <col min="13070" max="13070" width="20.140625" customWidth="1"/>
    <col min="13071" max="13071" width="16.5703125" bestFit="1" customWidth="1"/>
    <col min="13072" max="13072" width="18.28515625" bestFit="1" customWidth="1"/>
    <col min="13073" max="13073" width="10" bestFit="1" customWidth="1"/>
    <col min="13314" max="13314" width="18.42578125" customWidth="1"/>
    <col min="13318" max="13318" width="11" customWidth="1"/>
    <col min="13319" max="13319" width="5.28515625" customWidth="1"/>
    <col min="13320" max="13320" width="12.7109375" customWidth="1"/>
    <col min="13321" max="13321" width="12.5703125" customWidth="1"/>
    <col min="13322" max="13322" width="3.28515625" customWidth="1"/>
    <col min="13323" max="13323" width="17.28515625" customWidth="1"/>
    <col min="13325" max="13325" width="11.140625" customWidth="1"/>
    <col min="13326" max="13326" width="20.140625" customWidth="1"/>
    <col min="13327" max="13327" width="16.5703125" bestFit="1" customWidth="1"/>
    <col min="13328" max="13328" width="18.28515625" bestFit="1" customWidth="1"/>
    <col min="13329" max="13329" width="10" bestFit="1" customWidth="1"/>
    <col min="13570" max="13570" width="18.42578125" customWidth="1"/>
    <col min="13574" max="13574" width="11" customWidth="1"/>
    <col min="13575" max="13575" width="5.28515625" customWidth="1"/>
    <col min="13576" max="13576" width="12.7109375" customWidth="1"/>
    <col min="13577" max="13577" width="12.5703125" customWidth="1"/>
    <col min="13578" max="13578" width="3.28515625" customWidth="1"/>
    <col min="13579" max="13579" width="17.28515625" customWidth="1"/>
    <col min="13581" max="13581" width="11.140625" customWidth="1"/>
    <col min="13582" max="13582" width="20.140625" customWidth="1"/>
    <col min="13583" max="13583" width="16.5703125" bestFit="1" customWidth="1"/>
    <col min="13584" max="13584" width="18.28515625" bestFit="1" customWidth="1"/>
    <col min="13585" max="13585" width="10" bestFit="1" customWidth="1"/>
    <col min="13826" max="13826" width="18.42578125" customWidth="1"/>
    <col min="13830" max="13830" width="11" customWidth="1"/>
    <col min="13831" max="13831" width="5.28515625" customWidth="1"/>
    <col min="13832" max="13832" width="12.7109375" customWidth="1"/>
    <col min="13833" max="13833" width="12.5703125" customWidth="1"/>
    <col min="13834" max="13834" width="3.28515625" customWidth="1"/>
    <col min="13835" max="13835" width="17.28515625" customWidth="1"/>
    <col min="13837" max="13837" width="11.140625" customWidth="1"/>
    <col min="13838" max="13838" width="20.140625" customWidth="1"/>
    <col min="13839" max="13839" width="16.5703125" bestFit="1" customWidth="1"/>
    <col min="13840" max="13840" width="18.28515625" bestFit="1" customWidth="1"/>
    <col min="13841" max="13841" width="10" bestFit="1" customWidth="1"/>
    <col min="14082" max="14082" width="18.42578125" customWidth="1"/>
    <col min="14086" max="14086" width="11" customWidth="1"/>
    <col min="14087" max="14087" width="5.28515625" customWidth="1"/>
    <col min="14088" max="14088" width="12.7109375" customWidth="1"/>
    <col min="14089" max="14089" width="12.5703125" customWidth="1"/>
    <col min="14090" max="14090" width="3.28515625" customWidth="1"/>
    <col min="14091" max="14091" width="17.28515625" customWidth="1"/>
    <col min="14093" max="14093" width="11.140625" customWidth="1"/>
    <col min="14094" max="14094" width="20.140625" customWidth="1"/>
    <col min="14095" max="14095" width="16.5703125" bestFit="1" customWidth="1"/>
    <col min="14096" max="14096" width="18.28515625" bestFit="1" customWidth="1"/>
    <col min="14097" max="14097" width="10" bestFit="1" customWidth="1"/>
    <col min="14338" max="14338" width="18.42578125" customWidth="1"/>
    <col min="14342" max="14342" width="11" customWidth="1"/>
    <col min="14343" max="14343" width="5.28515625" customWidth="1"/>
    <col min="14344" max="14344" width="12.7109375" customWidth="1"/>
    <col min="14345" max="14345" width="12.5703125" customWidth="1"/>
    <col min="14346" max="14346" width="3.28515625" customWidth="1"/>
    <col min="14347" max="14347" width="17.28515625" customWidth="1"/>
    <col min="14349" max="14349" width="11.140625" customWidth="1"/>
    <col min="14350" max="14350" width="20.140625" customWidth="1"/>
    <col min="14351" max="14351" width="16.5703125" bestFit="1" customWidth="1"/>
    <col min="14352" max="14352" width="18.28515625" bestFit="1" customWidth="1"/>
    <col min="14353" max="14353" width="10" bestFit="1" customWidth="1"/>
    <col min="14594" max="14594" width="18.42578125" customWidth="1"/>
    <col min="14598" max="14598" width="11" customWidth="1"/>
    <col min="14599" max="14599" width="5.28515625" customWidth="1"/>
    <col min="14600" max="14600" width="12.7109375" customWidth="1"/>
    <col min="14601" max="14601" width="12.5703125" customWidth="1"/>
    <col min="14602" max="14602" width="3.28515625" customWidth="1"/>
    <col min="14603" max="14603" width="17.28515625" customWidth="1"/>
    <col min="14605" max="14605" width="11.140625" customWidth="1"/>
    <col min="14606" max="14606" width="20.140625" customWidth="1"/>
    <col min="14607" max="14607" width="16.5703125" bestFit="1" customWidth="1"/>
    <col min="14608" max="14608" width="18.28515625" bestFit="1" customWidth="1"/>
    <col min="14609" max="14609" width="10" bestFit="1" customWidth="1"/>
    <col min="14850" max="14850" width="18.42578125" customWidth="1"/>
    <col min="14854" max="14854" width="11" customWidth="1"/>
    <col min="14855" max="14855" width="5.28515625" customWidth="1"/>
    <col min="14856" max="14856" width="12.7109375" customWidth="1"/>
    <col min="14857" max="14857" width="12.5703125" customWidth="1"/>
    <col min="14858" max="14858" width="3.28515625" customWidth="1"/>
    <col min="14859" max="14859" width="17.28515625" customWidth="1"/>
    <col min="14861" max="14861" width="11.140625" customWidth="1"/>
    <col min="14862" max="14862" width="20.140625" customWidth="1"/>
    <col min="14863" max="14863" width="16.5703125" bestFit="1" customWidth="1"/>
    <col min="14864" max="14864" width="18.28515625" bestFit="1" customWidth="1"/>
    <col min="14865" max="14865" width="10" bestFit="1" customWidth="1"/>
    <col min="15106" max="15106" width="18.42578125" customWidth="1"/>
    <col min="15110" max="15110" width="11" customWidth="1"/>
    <col min="15111" max="15111" width="5.28515625" customWidth="1"/>
    <col min="15112" max="15112" width="12.7109375" customWidth="1"/>
    <col min="15113" max="15113" width="12.5703125" customWidth="1"/>
    <col min="15114" max="15114" width="3.28515625" customWidth="1"/>
    <col min="15115" max="15115" width="17.28515625" customWidth="1"/>
    <col min="15117" max="15117" width="11.140625" customWidth="1"/>
    <col min="15118" max="15118" width="20.140625" customWidth="1"/>
    <col min="15119" max="15119" width="16.5703125" bestFit="1" customWidth="1"/>
    <col min="15120" max="15120" width="18.28515625" bestFit="1" customWidth="1"/>
    <col min="15121" max="15121" width="10" bestFit="1" customWidth="1"/>
    <col min="15362" max="15362" width="18.42578125" customWidth="1"/>
    <col min="15366" max="15366" width="11" customWidth="1"/>
    <col min="15367" max="15367" width="5.28515625" customWidth="1"/>
    <col min="15368" max="15368" width="12.7109375" customWidth="1"/>
    <col min="15369" max="15369" width="12.5703125" customWidth="1"/>
    <col min="15370" max="15370" width="3.28515625" customWidth="1"/>
    <col min="15371" max="15371" width="17.28515625" customWidth="1"/>
    <col min="15373" max="15373" width="11.140625" customWidth="1"/>
    <col min="15374" max="15374" width="20.140625" customWidth="1"/>
    <col min="15375" max="15375" width="16.5703125" bestFit="1" customWidth="1"/>
    <col min="15376" max="15376" width="18.28515625" bestFit="1" customWidth="1"/>
    <col min="15377" max="15377" width="10" bestFit="1" customWidth="1"/>
    <col min="15618" max="15618" width="18.42578125" customWidth="1"/>
    <col min="15622" max="15622" width="11" customWidth="1"/>
    <col min="15623" max="15623" width="5.28515625" customWidth="1"/>
    <col min="15624" max="15624" width="12.7109375" customWidth="1"/>
    <col min="15625" max="15625" width="12.5703125" customWidth="1"/>
    <col min="15626" max="15626" width="3.28515625" customWidth="1"/>
    <col min="15627" max="15627" width="17.28515625" customWidth="1"/>
    <col min="15629" max="15629" width="11.140625" customWidth="1"/>
    <col min="15630" max="15630" width="20.140625" customWidth="1"/>
    <col min="15631" max="15631" width="16.5703125" bestFit="1" customWidth="1"/>
    <col min="15632" max="15632" width="18.28515625" bestFit="1" customWidth="1"/>
    <col min="15633" max="15633" width="10" bestFit="1" customWidth="1"/>
    <col min="15874" max="15874" width="18.42578125" customWidth="1"/>
    <col min="15878" max="15878" width="11" customWidth="1"/>
    <col min="15879" max="15879" width="5.28515625" customWidth="1"/>
    <col min="15880" max="15880" width="12.7109375" customWidth="1"/>
    <col min="15881" max="15881" width="12.5703125" customWidth="1"/>
    <col min="15882" max="15882" width="3.28515625" customWidth="1"/>
    <col min="15883" max="15883" width="17.28515625" customWidth="1"/>
    <col min="15885" max="15885" width="11.140625" customWidth="1"/>
    <col min="15886" max="15886" width="20.140625" customWidth="1"/>
    <col min="15887" max="15887" width="16.5703125" bestFit="1" customWidth="1"/>
    <col min="15888" max="15888" width="18.28515625" bestFit="1" customWidth="1"/>
    <col min="15889" max="15889" width="10" bestFit="1" customWidth="1"/>
    <col min="16130" max="16130" width="18.42578125" customWidth="1"/>
    <col min="16134" max="16134" width="11" customWidth="1"/>
    <col min="16135" max="16135" width="5.28515625" customWidth="1"/>
    <col min="16136" max="16136" width="12.7109375" customWidth="1"/>
    <col min="16137" max="16137" width="12.5703125" customWidth="1"/>
    <col min="16138" max="16138" width="3.28515625" customWidth="1"/>
    <col min="16139" max="16139" width="17.28515625" customWidth="1"/>
    <col min="16141" max="16141" width="11.140625" customWidth="1"/>
    <col min="16142" max="16142" width="20.140625" customWidth="1"/>
    <col min="16143" max="16143" width="16.5703125" bestFit="1" customWidth="1"/>
    <col min="16144" max="16144" width="18.28515625" bestFit="1" customWidth="1"/>
    <col min="16145" max="16145" width="10" bestFit="1" customWidth="1"/>
  </cols>
  <sheetData>
    <row r="1" spans="1:16" x14ac:dyDescent="0.25">
      <c r="A1" s="88" t="s">
        <v>223</v>
      </c>
      <c r="B1" s="88"/>
      <c r="C1" s="88"/>
      <c r="D1" s="88"/>
      <c r="E1" s="88"/>
      <c r="F1" s="88"/>
      <c r="G1" s="88"/>
      <c r="H1" s="88"/>
      <c r="I1" s="88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</row>
    <row r="3" spans="1:16" x14ac:dyDescent="0.25">
      <c r="A3" s="2"/>
      <c r="B3" s="2"/>
      <c r="C3" s="2" t="s">
        <v>230</v>
      </c>
      <c r="D3" s="3"/>
      <c r="E3" s="4"/>
      <c r="G3" s="2"/>
      <c r="H3" s="2"/>
      <c r="I3" s="2"/>
      <c r="N3" s="5"/>
    </row>
    <row r="4" spans="1:16" x14ac:dyDescent="0.25">
      <c r="A4" s="88" t="s">
        <v>0</v>
      </c>
      <c r="B4" s="88"/>
      <c r="C4" s="88"/>
      <c r="D4" s="88"/>
      <c r="E4" s="88"/>
      <c r="F4" s="88"/>
      <c r="G4" s="88"/>
      <c r="H4" s="88"/>
      <c r="I4" s="88"/>
      <c r="L4" s="23"/>
      <c r="M4" s="77"/>
      <c r="N4" s="78"/>
    </row>
    <row r="5" spans="1:16" x14ac:dyDescent="0.25">
      <c r="L5" s="23"/>
      <c r="M5" s="79"/>
      <c r="N5" s="80"/>
    </row>
    <row r="6" spans="1:16" x14ac:dyDescent="0.25">
      <c r="A6" t="s">
        <v>1</v>
      </c>
      <c r="L6" s="23"/>
      <c r="M6" s="79"/>
      <c r="N6" s="80"/>
    </row>
    <row r="7" spans="1:16" x14ac:dyDescent="0.25">
      <c r="A7" t="s">
        <v>2</v>
      </c>
      <c r="L7" s="23"/>
      <c r="M7" s="79"/>
      <c r="N7" s="80"/>
    </row>
    <row r="8" spans="1:16" x14ac:dyDescent="0.25">
      <c r="A8" t="s">
        <v>3</v>
      </c>
      <c r="L8" s="23"/>
      <c r="M8" s="79"/>
      <c r="N8" s="80"/>
    </row>
    <row r="9" spans="1:16" x14ac:dyDescent="0.25">
      <c r="A9" t="s">
        <v>4</v>
      </c>
      <c r="L9" s="23"/>
      <c r="M9" s="79"/>
      <c r="N9" s="80"/>
      <c r="O9" s="5"/>
      <c r="P9" s="5"/>
    </row>
    <row r="10" spans="1:16" ht="12.75" customHeight="1" x14ac:dyDescent="0.25">
      <c r="L10" s="23"/>
      <c r="M10" s="79"/>
      <c r="N10" s="80"/>
      <c r="O10" s="5"/>
    </row>
    <row r="11" spans="1:16" ht="51" x14ac:dyDescent="0.25">
      <c r="A11" s="89" t="s">
        <v>5</v>
      </c>
      <c r="B11" s="89"/>
      <c r="C11" s="89"/>
      <c r="D11" s="89"/>
      <c r="E11" s="89"/>
      <c r="F11" s="89"/>
      <c r="G11" s="6" t="s">
        <v>6</v>
      </c>
      <c r="H11" s="7" t="s">
        <v>231</v>
      </c>
      <c r="I11" s="8" t="s">
        <v>232</v>
      </c>
      <c r="K11" s="24"/>
      <c r="L11" s="23"/>
      <c r="M11" s="79"/>
      <c r="N11" s="81"/>
    </row>
    <row r="12" spans="1:16" x14ac:dyDescent="0.25">
      <c r="A12" s="90" t="s">
        <v>7</v>
      </c>
      <c r="B12" s="91"/>
      <c r="C12" s="91"/>
      <c r="D12" s="91"/>
      <c r="E12" s="91"/>
      <c r="F12" s="92"/>
      <c r="G12" s="13" t="s">
        <v>8</v>
      </c>
      <c r="H12" s="14">
        <v>16777581</v>
      </c>
      <c r="I12" s="14">
        <v>15399193</v>
      </c>
      <c r="K12" s="24"/>
      <c r="L12" s="23"/>
      <c r="M12" s="82"/>
      <c r="N12" s="81"/>
    </row>
    <row r="13" spans="1:16" x14ac:dyDescent="0.25">
      <c r="A13" s="16" t="s">
        <v>9</v>
      </c>
      <c r="B13" s="16"/>
      <c r="C13" s="16"/>
      <c r="D13" s="16"/>
      <c r="E13" s="16"/>
      <c r="F13" s="16"/>
      <c r="G13" s="13" t="s">
        <v>10</v>
      </c>
      <c r="H13" s="14">
        <v>15612759</v>
      </c>
      <c r="I13" s="14">
        <v>13079856</v>
      </c>
      <c r="K13" s="24"/>
      <c r="L13" s="23"/>
      <c r="M13" s="77"/>
      <c r="N13" s="81"/>
    </row>
    <row r="14" spans="1:16" x14ac:dyDescent="0.25">
      <c r="A14" s="90" t="s">
        <v>11</v>
      </c>
      <c r="B14" s="91"/>
      <c r="C14" s="91"/>
      <c r="D14" s="91"/>
      <c r="E14" s="91"/>
      <c r="F14" s="92"/>
      <c r="G14" s="13" t="s">
        <v>12</v>
      </c>
      <c r="H14" s="17">
        <f>H12-H13</f>
        <v>1164822</v>
      </c>
      <c r="I14" s="17">
        <f>I12-I13</f>
        <v>2319337</v>
      </c>
      <c r="K14" s="24"/>
      <c r="L14" s="23"/>
      <c r="M14" s="77"/>
      <c r="N14" s="83"/>
    </row>
    <row r="15" spans="1:16" x14ac:dyDescent="0.25">
      <c r="A15" s="90" t="s">
        <v>13</v>
      </c>
      <c r="B15" s="91"/>
      <c r="C15" s="91"/>
      <c r="D15" s="91"/>
      <c r="E15" s="91"/>
      <c r="F15" s="92"/>
      <c r="G15" s="13" t="s">
        <v>14</v>
      </c>
      <c r="H15" s="14">
        <v>5300</v>
      </c>
      <c r="I15" s="14">
        <v>10405</v>
      </c>
      <c r="K15" s="24"/>
      <c r="L15" s="23"/>
      <c r="M15" s="77"/>
      <c r="N15" s="23"/>
    </row>
    <row r="16" spans="1:16" x14ac:dyDescent="0.25">
      <c r="A16" s="90" t="s">
        <v>15</v>
      </c>
      <c r="B16" s="91"/>
      <c r="C16" s="91"/>
      <c r="D16" s="91"/>
      <c r="E16" s="91"/>
      <c r="F16" s="92"/>
      <c r="G16" s="13" t="s">
        <v>16</v>
      </c>
      <c r="H16" s="113">
        <v>4085478</v>
      </c>
      <c r="I16" s="14">
        <v>2479001</v>
      </c>
      <c r="K16" s="24"/>
      <c r="L16" s="23"/>
      <c r="M16" s="77"/>
      <c r="N16" s="23"/>
    </row>
    <row r="17" spans="1:17" x14ac:dyDescent="0.25">
      <c r="A17" s="90" t="s">
        <v>17</v>
      </c>
      <c r="B17" s="91"/>
      <c r="C17" s="91"/>
      <c r="D17" s="91"/>
      <c r="E17" s="91"/>
      <c r="F17" s="92"/>
      <c r="G17" s="13" t="s">
        <v>18</v>
      </c>
      <c r="H17" s="14">
        <v>900545</v>
      </c>
      <c r="I17" s="14">
        <v>1095929</v>
      </c>
      <c r="K17" s="24"/>
      <c r="L17" s="23"/>
      <c r="M17" s="77"/>
      <c r="N17" s="78"/>
    </row>
    <row r="18" spans="1:17" x14ac:dyDescent="0.25">
      <c r="A18" s="90" t="s">
        <v>19</v>
      </c>
      <c r="B18" s="91"/>
      <c r="C18" s="91"/>
      <c r="D18" s="91"/>
      <c r="E18" s="91"/>
      <c r="F18" s="92"/>
      <c r="G18" s="13" t="s">
        <v>20</v>
      </c>
      <c r="H18" s="14">
        <v>761958</v>
      </c>
      <c r="I18" s="14">
        <v>743870</v>
      </c>
      <c r="K18" s="24"/>
      <c r="L18" s="23"/>
      <c r="M18" s="77"/>
      <c r="N18" s="81"/>
    </row>
    <row r="19" spans="1:17" x14ac:dyDescent="0.25">
      <c r="A19" s="90" t="s">
        <v>21</v>
      </c>
      <c r="B19" s="91"/>
      <c r="C19" s="91"/>
      <c r="D19" s="91"/>
      <c r="E19" s="91"/>
      <c r="F19" s="92"/>
      <c r="G19" s="13" t="s">
        <v>22</v>
      </c>
      <c r="H19" s="14">
        <v>237034</v>
      </c>
      <c r="I19" s="14">
        <v>181910</v>
      </c>
      <c r="K19" s="24"/>
      <c r="L19" s="23"/>
      <c r="M19" s="84"/>
      <c r="N19" s="80"/>
      <c r="Q19" s="5"/>
    </row>
    <row r="20" spans="1:17" ht="12.75" customHeight="1" x14ac:dyDescent="0.25">
      <c r="A20" s="90" t="s">
        <v>23</v>
      </c>
      <c r="B20" s="91"/>
      <c r="C20" s="91"/>
      <c r="D20" s="91"/>
      <c r="E20" s="91"/>
      <c r="F20" s="92"/>
      <c r="G20" s="13" t="s">
        <v>24</v>
      </c>
      <c r="H20" s="113">
        <v>3383488</v>
      </c>
      <c r="I20" s="14">
        <v>2151598</v>
      </c>
      <c r="K20" s="24"/>
      <c r="L20" s="23"/>
      <c r="M20" s="84"/>
      <c r="N20" s="80"/>
    </row>
    <row r="21" spans="1:17" ht="25.5" customHeight="1" x14ac:dyDescent="0.25">
      <c r="A21" s="85" t="s">
        <v>25</v>
      </c>
      <c r="B21" s="86"/>
      <c r="C21" s="86"/>
      <c r="D21" s="86"/>
      <c r="E21" s="86"/>
      <c r="F21" s="87"/>
      <c r="G21" s="13" t="s">
        <v>26</v>
      </c>
      <c r="H21" s="14"/>
      <c r="I21" s="14"/>
      <c r="K21" s="24"/>
      <c r="L21" s="23"/>
      <c r="M21" s="84"/>
      <c r="N21" s="80"/>
    </row>
    <row r="22" spans="1:17" ht="38.25" customHeight="1" x14ac:dyDescent="0.25">
      <c r="A22" s="94" t="s">
        <v>27</v>
      </c>
      <c r="B22" s="95"/>
      <c r="C22" s="95"/>
      <c r="D22" s="95"/>
      <c r="E22" s="95"/>
      <c r="F22" s="96"/>
      <c r="G22" s="13" t="s">
        <v>28</v>
      </c>
      <c r="H22" s="17">
        <f>H14+H15+H16-H17-H18-H19-H20</f>
        <v>-27425</v>
      </c>
      <c r="I22" s="17">
        <f>I14+I15+I16-I17-I18-I19-I20</f>
        <v>635436</v>
      </c>
      <c r="K22" s="24"/>
      <c r="L22" s="23"/>
      <c r="M22" s="84"/>
      <c r="N22" s="80"/>
    </row>
    <row r="23" spans="1:17" x14ac:dyDescent="0.25">
      <c r="A23" s="90" t="s">
        <v>29</v>
      </c>
      <c r="B23" s="91"/>
      <c r="C23" s="91"/>
      <c r="D23" s="91"/>
      <c r="E23" s="91"/>
      <c r="F23" s="92"/>
      <c r="G23" s="13" t="s">
        <v>30</v>
      </c>
      <c r="H23" s="14"/>
      <c r="I23" s="14"/>
      <c r="K23" s="24"/>
      <c r="L23" s="23"/>
      <c r="M23" s="84"/>
      <c r="N23" s="80"/>
    </row>
    <row r="24" spans="1:17" x14ac:dyDescent="0.25">
      <c r="A24" s="16" t="s">
        <v>31</v>
      </c>
      <c r="B24" s="16"/>
      <c r="C24" s="16"/>
      <c r="D24" s="16"/>
      <c r="E24" s="16"/>
      <c r="F24" s="16"/>
      <c r="G24" s="13" t="s">
        <v>32</v>
      </c>
      <c r="H24" s="17">
        <f>H22+H23</f>
        <v>-27425</v>
      </c>
      <c r="I24" s="17">
        <f>I22+I23</f>
        <v>635436</v>
      </c>
      <c r="K24" s="24"/>
      <c r="L24" s="23"/>
      <c r="M24" s="84"/>
      <c r="N24" s="80"/>
    </row>
    <row r="25" spans="1:17" ht="12.75" customHeight="1" x14ac:dyDescent="0.25">
      <c r="A25" s="90" t="s">
        <v>33</v>
      </c>
      <c r="B25" s="91"/>
      <c r="C25" s="91"/>
      <c r="D25" s="91"/>
      <c r="E25" s="91"/>
      <c r="F25" s="92"/>
      <c r="G25" s="13" t="s">
        <v>34</v>
      </c>
      <c r="H25" s="14">
        <v>-50577</v>
      </c>
      <c r="I25" s="14">
        <v>39563</v>
      </c>
      <c r="K25" s="24"/>
      <c r="L25" s="23"/>
      <c r="M25" s="84"/>
      <c r="N25" s="80"/>
    </row>
    <row r="26" spans="1:17" ht="24.75" customHeight="1" x14ac:dyDescent="0.25">
      <c r="A26" s="94" t="s">
        <v>35</v>
      </c>
      <c r="B26" s="95"/>
      <c r="C26" s="95"/>
      <c r="D26" s="95"/>
      <c r="E26" s="95"/>
      <c r="F26" s="96"/>
      <c r="G26" s="13" t="s">
        <v>36</v>
      </c>
      <c r="H26" s="17">
        <f>H24-H25</f>
        <v>23152</v>
      </c>
      <c r="I26" s="17">
        <f>I24-I25</f>
        <v>595873</v>
      </c>
      <c r="K26" s="24"/>
      <c r="L26" s="23"/>
      <c r="M26" s="79"/>
      <c r="N26" s="80"/>
    </row>
    <row r="27" spans="1:17" ht="12.75" customHeight="1" x14ac:dyDescent="0.25">
      <c r="A27" s="90" t="s">
        <v>37</v>
      </c>
      <c r="B27" s="91"/>
      <c r="C27" s="91"/>
      <c r="D27" s="91"/>
      <c r="E27" s="91"/>
      <c r="F27" s="92"/>
      <c r="G27" s="13" t="s">
        <v>38</v>
      </c>
      <c r="H27" s="14"/>
      <c r="I27" s="14"/>
      <c r="K27" s="24"/>
      <c r="L27" s="23"/>
      <c r="M27" s="77"/>
      <c r="N27" s="80"/>
    </row>
    <row r="28" spans="1:17" ht="12.75" customHeight="1" x14ac:dyDescent="0.25">
      <c r="A28" s="94" t="s">
        <v>39</v>
      </c>
      <c r="B28" s="95"/>
      <c r="C28" s="95"/>
      <c r="D28" s="95"/>
      <c r="E28" s="95"/>
      <c r="F28" s="96"/>
      <c r="G28" s="13" t="s">
        <v>40</v>
      </c>
      <c r="H28" s="17">
        <f>H26-H27</f>
        <v>23152</v>
      </c>
      <c r="I28" s="17">
        <f>I26-I27</f>
        <v>595873</v>
      </c>
      <c r="K28" s="24"/>
      <c r="L28" s="23"/>
      <c r="M28" s="77"/>
      <c r="N28" s="23"/>
    </row>
    <row r="29" spans="1:17" x14ac:dyDescent="0.25">
      <c r="A29" s="90" t="s">
        <v>41</v>
      </c>
      <c r="B29" s="91"/>
      <c r="C29" s="91"/>
      <c r="D29" s="91"/>
      <c r="E29" s="91"/>
      <c r="F29" s="92"/>
      <c r="G29" s="13" t="s">
        <v>42</v>
      </c>
      <c r="H29" s="14">
        <f>H28</f>
        <v>23152</v>
      </c>
      <c r="I29" s="14">
        <f>I28</f>
        <v>595873</v>
      </c>
      <c r="K29" s="24"/>
      <c r="L29" s="23"/>
      <c r="M29" s="77"/>
      <c r="N29" s="83"/>
    </row>
    <row r="30" spans="1:17" x14ac:dyDescent="0.25">
      <c r="H30" s="19"/>
      <c r="K30" s="23"/>
      <c r="L30" s="23"/>
      <c r="M30" s="77"/>
      <c r="N30" s="23"/>
    </row>
    <row r="31" spans="1:17" x14ac:dyDescent="0.25">
      <c r="K31" s="23"/>
      <c r="L31" s="23"/>
      <c r="M31" s="77"/>
      <c r="N31" s="23"/>
    </row>
    <row r="32" spans="1:17" x14ac:dyDescent="0.25">
      <c r="A32" t="s">
        <v>43</v>
      </c>
      <c r="C32" s="93" t="s">
        <v>44</v>
      </c>
      <c r="D32" s="93"/>
      <c r="E32" s="93"/>
      <c r="F32" s="93"/>
      <c r="G32" s="93"/>
      <c r="K32" s="23"/>
    </row>
    <row r="33" spans="1:11" x14ac:dyDescent="0.25">
      <c r="C33" s="9"/>
      <c r="D33" s="9"/>
      <c r="E33" s="9"/>
      <c r="F33" s="9"/>
      <c r="K33" s="23"/>
    </row>
    <row r="37" spans="1:11" x14ac:dyDescent="0.25">
      <c r="A37" t="s">
        <v>45</v>
      </c>
      <c r="C37" s="93" t="s">
        <v>46</v>
      </c>
      <c r="D37" s="93"/>
      <c r="E37" s="93"/>
      <c r="F37" s="93"/>
      <c r="G37" s="93"/>
    </row>
    <row r="42" spans="1:11" x14ac:dyDescent="0.25">
      <c r="A42" t="s">
        <v>47</v>
      </c>
    </row>
  </sheetData>
  <mergeCells count="21">
    <mergeCell ref="A29:F29"/>
    <mergeCell ref="C32:G32"/>
    <mergeCell ref="C37:G37"/>
    <mergeCell ref="A22:F22"/>
    <mergeCell ref="A23:F23"/>
    <mergeCell ref="A25:F25"/>
    <mergeCell ref="A26:F26"/>
    <mergeCell ref="A27:F27"/>
    <mergeCell ref="A28:F28"/>
    <mergeCell ref="A21:F21"/>
    <mergeCell ref="A1:I1"/>
    <mergeCell ref="A4:I4"/>
    <mergeCell ref="A11:F11"/>
    <mergeCell ref="A12:F12"/>
    <mergeCell ref="A14:F14"/>
    <mergeCell ref="A15:F15"/>
    <mergeCell ref="A16:F16"/>
    <mergeCell ref="A17:F17"/>
    <mergeCell ref="A18:F18"/>
    <mergeCell ref="A19:F19"/>
    <mergeCell ref="A20:F20"/>
  </mergeCells>
  <pageMargins left="0.32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G3" sqref="G3"/>
    </sheetView>
  </sheetViews>
  <sheetFormatPr defaultRowHeight="15" x14ac:dyDescent="0.25"/>
  <cols>
    <col min="2" max="2" width="17.85546875" customWidth="1"/>
    <col min="3" max="3" width="12.42578125" customWidth="1"/>
    <col min="4" max="4" width="9.140625" customWidth="1"/>
    <col min="5" max="5" width="2.140625" customWidth="1"/>
    <col min="6" max="6" width="1.85546875" customWidth="1"/>
    <col min="7" max="7" width="13.85546875" customWidth="1"/>
    <col min="8" max="8" width="21.85546875" customWidth="1"/>
    <col min="9" max="9" width="29.5703125" customWidth="1"/>
    <col min="10" max="10" width="20" customWidth="1"/>
    <col min="11" max="11" width="22.28515625" style="20" hidden="1" customWidth="1"/>
    <col min="12" max="12" width="4.7109375" hidden="1" customWidth="1"/>
    <col min="14" max="14" width="10.28515625" bestFit="1" customWidth="1"/>
    <col min="258" max="258" width="17.85546875" customWidth="1"/>
    <col min="259" max="259" width="12.42578125" customWidth="1"/>
    <col min="260" max="260" width="9.140625" customWidth="1"/>
    <col min="261" max="261" width="2.140625" customWidth="1"/>
    <col min="262" max="262" width="1.85546875" customWidth="1"/>
    <col min="263" max="263" width="14.85546875" customWidth="1"/>
    <col min="264" max="264" width="19.85546875" customWidth="1"/>
    <col min="265" max="265" width="14.85546875" customWidth="1"/>
    <col min="266" max="266" width="11.7109375" customWidth="1"/>
    <col min="267" max="267" width="22.28515625" customWidth="1"/>
    <col min="270" max="270" width="10.28515625" bestFit="1" customWidth="1"/>
    <col min="514" max="514" width="17.85546875" customWidth="1"/>
    <col min="515" max="515" width="12.42578125" customWidth="1"/>
    <col min="516" max="516" width="9.140625" customWidth="1"/>
    <col min="517" max="517" width="2.140625" customWidth="1"/>
    <col min="518" max="518" width="1.85546875" customWidth="1"/>
    <col min="519" max="519" width="14.85546875" customWidth="1"/>
    <col min="520" max="520" width="19.85546875" customWidth="1"/>
    <col min="521" max="521" width="14.85546875" customWidth="1"/>
    <col min="522" max="522" width="11.7109375" customWidth="1"/>
    <col min="523" max="523" width="22.28515625" customWidth="1"/>
    <col min="526" max="526" width="10.28515625" bestFit="1" customWidth="1"/>
    <col min="770" max="770" width="17.85546875" customWidth="1"/>
    <col min="771" max="771" width="12.42578125" customWidth="1"/>
    <col min="772" max="772" width="9.140625" customWidth="1"/>
    <col min="773" max="773" width="2.140625" customWidth="1"/>
    <col min="774" max="774" width="1.85546875" customWidth="1"/>
    <col min="775" max="775" width="14.85546875" customWidth="1"/>
    <col min="776" max="776" width="19.85546875" customWidth="1"/>
    <col min="777" max="777" width="14.85546875" customWidth="1"/>
    <col min="778" max="778" width="11.7109375" customWidth="1"/>
    <col min="779" max="779" width="22.28515625" customWidth="1"/>
    <col min="782" max="782" width="10.28515625" bestFit="1" customWidth="1"/>
    <col min="1026" max="1026" width="17.85546875" customWidth="1"/>
    <col min="1027" max="1027" width="12.42578125" customWidth="1"/>
    <col min="1028" max="1028" width="9.140625" customWidth="1"/>
    <col min="1029" max="1029" width="2.140625" customWidth="1"/>
    <col min="1030" max="1030" width="1.85546875" customWidth="1"/>
    <col min="1031" max="1031" width="14.85546875" customWidth="1"/>
    <col min="1032" max="1032" width="19.85546875" customWidth="1"/>
    <col min="1033" max="1033" width="14.85546875" customWidth="1"/>
    <col min="1034" max="1034" width="11.7109375" customWidth="1"/>
    <col min="1035" max="1035" width="22.28515625" customWidth="1"/>
    <col min="1038" max="1038" width="10.28515625" bestFit="1" customWidth="1"/>
    <col min="1282" max="1282" width="17.85546875" customWidth="1"/>
    <col min="1283" max="1283" width="12.42578125" customWidth="1"/>
    <col min="1284" max="1284" width="9.140625" customWidth="1"/>
    <col min="1285" max="1285" width="2.140625" customWidth="1"/>
    <col min="1286" max="1286" width="1.85546875" customWidth="1"/>
    <col min="1287" max="1287" width="14.85546875" customWidth="1"/>
    <col min="1288" max="1288" width="19.85546875" customWidth="1"/>
    <col min="1289" max="1289" width="14.85546875" customWidth="1"/>
    <col min="1290" max="1290" width="11.7109375" customWidth="1"/>
    <col min="1291" max="1291" width="22.28515625" customWidth="1"/>
    <col min="1294" max="1294" width="10.28515625" bestFit="1" customWidth="1"/>
    <col min="1538" max="1538" width="17.85546875" customWidth="1"/>
    <col min="1539" max="1539" width="12.42578125" customWidth="1"/>
    <col min="1540" max="1540" width="9.140625" customWidth="1"/>
    <col min="1541" max="1541" width="2.140625" customWidth="1"/>
    <col min="1542" max="1542" width="1.85546875" customWidth="1"/>
    <col min="1543" max="1543" width="14.85546875" customWidth="1"/>
    <col min="1544" max="1544" width="19.85546875" customWidth="1"/>
    <col min="1545" max="1545" width="14.85546875" customWidth="1"/>
    <col min="1546" max="1546" width="11.7109375" customWidth="1"/>
    <col min="1547" max="1547" width="22.28515625" customWidth="1"/>
    <col min="1550" max="1550" width="10.28515625" bestFit="1" customWidth="1"/>
    <col min="1794" max="1794" width="17.85546875" customWidth="1"/>
    <col min="1795" max="1795" width="12.42578125" customWidth="1"/>
    <col min="1796" max="1796" width="9.140625" customWidth="1"/>
    <col min="1797" max="1797" width="2.140625" customWidth="1"/>
    <col min="1798" max="1798" width="1.85546875" customWidth="1"/>
    <col min="1799" max="1799" width="14.85546875" customWidth="1"/>
    <col min="1800" max="1800" width="19.85546875" customWidth="1"/>
    <col min="1801" max="1801" width="14.85546875" customWidth="1"/>
    <col min="1802" max="1802" width="11.7109375" customWidth="1"/>
    <col min="1803" max="1803" width="22.28515625" customWidth="1"/>
    <col min="1806" max="1806" width="10.28515625" bestFit="1" customWidth="1"/>
    <col min="2050" max="2050" width="17.85546875" customWidth="1"/>
    <col min="2051" max="2051" width="12.42578125" customWidth="1"/>
    <col min="2052" max="2052" width="9.140625" customWidth="1"/>
    <col min="2053" max="2053" width="2.140625" customWidth="1"/>
    <col min="2054" max="2054" width="1.85546875" customWidth="1"/>
    <col min="2055" max="2055" width="14.85546875" customWidth="1"/>
    <col min="2056" max="2056" width="19.85546875" customWidth="1"/>
    <col min="2057" max="2057" width="14.85546875" customWidth="1"/>
    <col min="2058" max="2058" width="11.7109375" customWidth="1"/>
    <col min="2059" max="2059" width="22.28515625" customWidth="1"/>
    <col min="2062" max="2062" width="10.28515625" bestFit="1" customWidth="1"/>
    <col min="2306" max="2306" width="17.85546875" customWidth="1"/>
    <col min="2307" max="2307" width="12.42578125" customWidth="1"/>
    <col min="2308" max="2308" width="9.140625" customWidth="1"/>
    <col min="2309" max="2309" width="2.140625" customWidth="1"/>
    <col min="2310" max="2310" width="1.85546875" customWidth="1"/>
    <col min="2311" max="2311" width="14.85546875" customWidth="1"/>
    <col min="2312" max="2312" width="19.85546875" customWidth="1"/>
    <col min="2313" max="2313" width="14.85546875" customWidth="1"/>
    <col min="2314" max="2314" width="11.7109375" customWidth="1"/>
    <col min="2315" max="2315" width="22.28515625" customWidth="1"/>
    <col min="2318" max="2318" width="10.28515625" bestFit="1" customWidth="1"/>
    <col min="2562" max="2562" width="17.85546875" customWidth="1"/>
    <col min="2563" max="2563" width="12.42578125" customWidth="1"/>
    <col min="2564" max="2564" width="9.140625" customWidth="1"/>
    <col min="2565" max="2565" width="2.140625" customWidth="1"/>
    <col min="2566" max="2566" width="1.85546875" customWidth="1"/>
    <col min="2567" max="2567" width="14.85546875" customWidth="1"/>
    <col min="2568" max="2568" width="19.85546875" customWidth="1"/>
    <col min="2569" max="2569" width="14.85546875" customWidth="1"/>
    <col min="2570" max="2570" width="11.7109375" customWidth="1"/>
    <col min="2571" max="2571" width="22.28515625" customWidth="1"/>
    <col min="2574" max="2574" width="10.28515625" bestFit="1" customWidth="1"/>
    <col min="2818" max="2818" width="17.85546875" customWidth="1"/>
    <col min="2819" max="2819" width="12.42578125" customWidth="1"/>
    <col min="2820" max="2820" width="9.140625" customWidth="1"/>
    <col min="2821" max="2821" width="2.140625" customWidth="1"/>
    <col min="2822" max="2822" width="1.85546875" customWidth="1"/>
    <col min="2823" max="2823" width="14.85546875" customWidth="1"/>
    <col min="2824" max="2824" width="19.85546875" customWidth="1"/>
    <col min="2825" max="2825" width="14.85546875" customWidth="1"/>
    <col min="2826" max="2826" width="11.7109375" customWidth="1"/>
    <col min="2827" max="2827" width="22.28515625" customWidth="1"/>
    <col min="2830" max="2830" width="10.28515625" bestFit="1" customWidth="1"/>
    <col min="3074" max="3074" width="17.85546875" customWidth="1"/>
    <col min="3075" max="3075" width="12.42578125" customWidth="1"/>
    <col min="3076" max="3076" width="9.140625" customWidth="1"/>
    <col min="3077" max="3077" width="2.140625" customWidth="1"/>
    <col min="3078" max="3078" width="1.85546875" customWidth="1"/>
    <col min="3079" max="3079" width="14.85546875" customWidth="1"/>
    <col min="3080" max="3080" width="19.85546875" customWidth="1"/>
    <col min="3081" max="3081" width="14.85546875" customWidth="1"/>
    <col min="3082" max="3082" width="11.7109375" customWidth="1"/>
    <col min="3083" max="3083" width="22.28515625" customWidth="1"/>
    <col min="3086" max="3086" width="10.28515625" bestFit="1" customWidth="1"/>
    <col min="3330" max="3330" width="17.85546875" customWidth="1"/>
    <col min="3331" max="3331" width="12.42578125" customWidth="1"/>
    <col min="3332" max="3332" width="9.140625" customWidth="1"/>
    <col min="3333" max="3333" width="2.140625" customWidth="1"/>
    <col min="3334" max="3334" width="1.85546875" customWidth="1"/>
    <col min="3335" max="3335" width="14.85546875" customWidth="1"/>
    <col min="3336" max="3336" width="19.85546875" customWidth="1"/>
    <col min="3337" max="3337" width="14.85546875" customWidth="1"/>
    <col min="3338" max="3338" width="11.7109375" customWidth="1"/>
    <col min="3339" max="3339" width="22.28515625" customWidth="1"/>
    <col min="3342" max="3342" width="10.28515625" bestFit="1" customWidth="1"/>
    <col min="3586" max="3586" width="17.85546875" customWidth="1"/>
    <col min="3587" max="3587" width="12.42578125" customWidth="1"/>
    <col min="3588" max="3588" width="9.140625" customWidth="1"/>
    <col min="3589" max="3589" width="2.140625" customWidth="1"/>
    <col min="3590" max="3590" width="1.85546875" customWidth="1"/>
    <col min="3591" max="3591" width="14.85546875" customWidth="1"/>
    <col min="3592" max="3592" width="19.85546875" customWidth="1"/>
    <col min="3593" max="3593" width="14.85546875" customWidth="1"/>
    <col min="3594" max="3594" width="11.7109375" customWidth="1"/>
    <col min="3595" max="3595" width="22.28515625" customWidth="1"/>
    <col min="3598" max="3598" width="10.28515625" bestFit="1" customWidth="1"/>
    <col min="3842" max="3842" width="17.85546875" customWidth="1"/>
    <col min="3843" max="3843" width="12.42578125" customWidth="1"/>
    <col min="3844" max="3844" width="9.140625" customWidth="1"/>
    <col min="3845" max="3845" width="2.140625" customWidth="1"/>
    <col min="3846" max="3846" width="1.85546875" customWidth="1"/>
    <col min="3847" max="3847" width="14.85546875" customWidth="1"/>
    <col min="3848" max="3848" width="19.85546875" customWidth="1"/>
    <col min="3849" max="3849" width="14.85546875" customWidth="1"/>
    <col min="3850" max="3850" width="11.7109375" customWidth="1"/>
    <col min="3851" max="3851" width="22.28515625" customWidth="1"/>
    <col min="3854" max="3854" width="10.28515625" bestFit="1" customWidth="1"/>
    <col min="4098" max="4098" width="17.85546875" customWidth="1"/>
    <col min="4099" max="4099" width="12.42578125" customWidth="1"/>
    <col min="4100" max="4100" width="9.140625" customWidth="1"/>
    <col min="4101" max="4101" width="2.140625" customWidth="1"/>
    <col min="4102" max="4102" width="1.85546875" customWidth="1"/>
    <col min="4103" max="4103" width="14.85546875" customWidth="1"/>
    <col min="4104" max="4104" width="19.85546875" customWidth="1"/>
    <col min="4105" max="4105" width="14.85546875" customWidth="1"/>
    <col min="4106" max="4106" width="11.7109375" customWidth="1"/>
    <col min="4107" max="4107" width="22.28515625" customWidth="1"/>
    <col min="4110" max="4110" width="10.28515625" bestFit="1" customWidth="1"/>
    <col min="4354" max="4354" width="17.85546875" customWidth="1"/>
    <col min="4355" max="4355" width="12.42578125" customWidth="1"/>
    <col min="4356" max="4356" width="9.140625" customWidth="1"/>
    <col min="4357" max="4357" width="2.140625" customWidth="1"/>
    <col min="4358" max="4358" width="1.85546875" customWidth="1"/>
    <col min="4359" max="4359" width="14.85546875" customWidth="1"/>
    <col min="4360" max="4360" width="19.85546875" customWidth="1"/>
    <col min="4361" max="4361" width="14.85546875" customWidth="1"/>
    <col min="4362" max="4362" width="11.7109375" customWidth="1"/>
    <col min="4363" max="4363" width="22.28515625" customWidth="1"/>
    <col min="4366" max="4366" width="10.28515625" bestFit="1" customWidth="1"/>
    <col min="4610" max="4610" width="17.85546875" customWidth="1"/>
    <col min="4611" max="4611" width="12.42578125" customWidth="1"/>
    <col min="4612" max="4612" width="9.140625" customWidth="1"/>
    <col min="4613" max="4613" width="2.140625" customWidth="1"/>
    <col min="4614" max="4614" width="1.85546875" customWidth="1"/>
    <col min="4615" max="4615" width="14.85546875" customWidth="1"/>
    <col min="4616" max="4616" width="19.85546875" customWidth="1"/>
    <col min="4617" max="4617" width="14.85546875" customWidth="1"/>
    <col min="4618" max="4618" width="11.7109375" customWidth="1"/>
    <col min="4619" max="4619" width="22.28515625" customWidth="1"/>
    <col min="4622" max="4622" width="10.28515625" bestFit="1" customWidth="1"/>
    <col min="4866" max="4866" width="17.85546875" customWidth="1"/>
    <col min="4867" max="4867" width="12.42578125" customWidth="1"/>
    <col min="4868" max="4868" width="9.140625" customWidth="1"/>
    <col min="4869" max="4869" width="2.140625" customWidth="1"/>
    <col min="4870" max="4870" width="1.85546875" customWidth="1"/>
    <col min="4871" max="4871" width="14.85546875" customWidth="1"/>
    <col min="4872" max="4872" width="19.85546875" customWidth="1"/>
    <col min="4873" max="4873" width="14.85546875" customWidth="1"/>
    <col min="4874" max="4874" width="11.7109375" customWidth="1"/>
    <col min="4875" max="4875" width="22.28515625" customWidth="1"/>
    <col min="4878" max="4878" width="10.28515625" bestFit="1" customWidth="1"/>
    <col min="5122" max="5122" width="17.85546875" customWidth="1"/>
    <col min="5123" max="5123" width="12.42578125" customWidth="1"/>
    <col min="5124" max="5124" width="9.140625" customWidth="1"/>
    <col min="5125" max="5125" width="2.140625" customWidth="1"/>
    <col min="5126" max="5126" width="1.85546875" customWidth="1"/>
    <col min="5127" max="5127" width="14.85546875" customWidth="1"/>
    <col min="5128" max="5128" width="19.85546875" customWidth="1"/>
    <col min="5129" max="5129" width="14.85546875" customWidth="1"/>
    <col min="5130" max="5130" width="11.7109375" customWidth="1"/>
    <col min="5131" max="5131" width="22.28515625" customWidth="1"/>
    <col min="5134" max="5134" width="10.28515625" bestFit="1" customWidth="1"/>
    <col min="5378" max="5378" width="17.85546875" customWidth="1"/>
    <col min="5379" max="5379" width="12.42578125" customWidth="1"/>
    <col min="5380" max="5380" width="9.140625" customWidth="1"/>
    <col min="5381" max="5381" width="2.140625" customWidth="1"/>
    <col min="5382" max="5382" width="1.85546875" customWidth="1"/>
    <col min="5383" max="5383" width="14.85546875" customWidth="1"/>
    <col min="5384" max="5384" width="19.85546875" customWidth="1"/>
    <col min="5385" max="5385" width="14.85546875" customWidth="1"/>
    <col min="5386" max="5386" width="11.7109375" customWidth="1"/>
    <col min="5387" max="5387" width="22.28515625" customWidth="1"/>
    <col min="5390" max="5390" width="10.28515625" bestFit="1" customWidth="1"/>
    <col min="5634" max="5634" width="17.85546875" customWidth="1"/>
    <col min="5635" max="5635" width="12.42578125" customWidth="1"/>
    <col min="5636" max="5636" width="9.140625" customWidth="1"/>
    <col min="5637" max="5637" width="2.140625" customWidth="1"/>
    <col min="5638" max="5638" width="1.85546875" customWidth="1"/>
    <col min="5639" max="5639" width="14.85546875" customWidth="1"/>
    <col min="5640" max="5640" width="19.85546875" customWidth="1"/>
    <col min="5641" max="5641" width="14.85546875" customWidth="1"/>
    <col min="5642" max="5642" width="11.7109375" customWidth="1"/>
    <col min="5643" max="5643" width="22.28515625" customWidth="1"/>
    <col min="5646" max="5646" width="10.28515625" bestFit="1" customWidth="1"/>
    <col min="5890" max="5890" width="17.85546875" customWidth="1"/>
    <col min="5891" max="5891" width="12.42578125" customWidth="1"/>
    <col min="5892" max="5892" width="9.140625" customWidth="1"/>
    <col min="5893" max="5893" width="2.140625" customWidth="1"/>
    <col min="5894" max="5894" width="1.85546875" customWidth="1"/>
    <col min="5895" max="5895" width="14.85546875" customWidth="1"/>
    <col min="5896" max="5896" width="19.85546875" customWidth="1"/>
    <col min="5897" max="5897" width="14.85546875" customWidth="1"/>
    <col min="5898" max="5898" width="11.7109375" customWidth="1"/>
    <col min="5899" max="5899" width="22.28515625" customWidth="1"/>
    <col min="5902" max="5902" width="10.28515625" bestFit="1" customWidth="1"/>
    <col min="6146" max="6146" width="17.85546875" customWidth="1"/>
    <col min="6147" max="6147" width="12.42578125" customWidth="1"/>
    <col min="6148" max="6148" width="9.140625" customWidth="1"/>
    <col min="6149" max="6149" width="2.140625" customWidth="1"/>
    <col min="6150" max="6150" width="1.85546875" customWidth="1"/>
    <col min="6151" max="6151" width="14.85546875" customWidth="1"/>
    <col min="6152" max="6152" width="19.85546875" customWidth="1"/>
    <col min="6153" max="6153" width="14.85546875" customWidth="1"/>
    <col min="6154" max="6154" width="11.7109375" customWidth="1"/>
    <col min="6155" max="6155" width="22.28515625" customWidth="1"/>
    <col min="6158" max="6158" width="10.28515625" bestFit="1" customWidth="1"/>
    <col min="6402" max="6402" width="17.85546875" customWidth="1"/>
    <col min="6403" max="6403" width="12.42578125" customWidth="1"/>
    <col min="6404" max="6404" width="9.140625" customWidth="1"/>
    <col min="6405" max="6405" width="2.140625" customWidth="1"/>
    <col min="6406" max="6406" width="1.85546875" customWidth="1"/>
    <col min="6407" max="6407" width="14.85546875" customWidth="1"/>
    <col min="6408" max="6408" width="19.85546875" customWidth="1"/>
    <col min="6409" max="6409" width="14.85546875" customWidth="1"/>
    <col min="6410" max="6410" width="11.7109375" customWidth="1"/>
    <col min="6411" max="6411" width="22.28515625" customWidth="1"/>
    <col min="6414" max="6414" width="10.28515625" bestFit="1" customWidth="1"/>
    <col min="6658" max="6658" width="17.85546875" customWidth="1"/>
    <col min="6659" max="6659" width="12.42578125" customWidth="1"/>
    <col min="6660" max="6660" width="9.140625" customWidth="1"/>
    <col min="6661" max="6661" width="2.140625" customWidth="1"/>
    <col min="6662" max="6662" width="1.85546875" customWidth="1"/>
    <col min="6663" max="6663" width="14.85546875" customWidth="1"/>
    <col min="6664" max="6664" width="19.85546875" customWidth="1"/>
    <col min="6665" max="6665" width="14.85546875" customWidth="1"/>
    <col min="6666" max="6666" width="11.7109375" customWidth="1"/>
    <col min="6667" max="6667" width="22.28515625" customWidth="1"/>
    <col min="6670" max="6670" width="10.28515625" bestFit="1" customWidth="1"/>
    <col min="6914" max="6914" width="17.85546875" customWidth="1"/>
    <col min="6915" max="6915" width="12.42578125" customWidth="1"/>
    <col min="6916" max="6916" width="9.140625" customWidth="1"/>
    <col min="6917" max="6917" width="2.140625" customWidth="1"/>
    <col min="6918" max="6918" width="1.85546875" customWidth="1"/>
    <col min="6919" max="6919" width="14.85546875" customWidth="1"/>
    <col min="6920" max="6920" width="19.85546875" customWidth="1"/>
    <col min="6921" max="6921" width="14.85546875" customWidth="1"/>
    <col min="6922" max="6922" width="11.7109375" customWidth="1"/>
    <col min="6923" max="6923" width="22.28515625" customWidth="1"/>
    <col min="6926" max="6926" width="10.28515625" bestFit="1" customWidth="1"/>
    <col min="7170" max="7170" width="17.85546875" customWidth="1"/>
    <col min="7171" max="7171" width="12.42578125" customWidth="1"/>
    <col min="7172" max="7172" width="9.140625" customWidth="1"/>
    <col min="7173" max="7173" width="2.140625" customWidth="1"/>
    <col min="7174" max="7174" width="1.85546875" customWidth="1"/>
    <col min="7175" max="7175" width="14.85546875" customWidth="1"/>
    <col min="7176" max="7176" width="19.85546875" customWidth="1"/>
    <col min="7177" max="7177" width="14.85546875" customWidth="1"/>
    <col min="7178" max="7178" width="11.7109375" customWidth="1"/>
    <col min="7179" max="7179" width="22.28515625" customWidth="1"/>
    <col min="7182" max="7182" width="10.28515625" bestFit="1" customWidth="1"/>
    <col min="7426" max="7426" width="17.85546875" customWidth="1"/>
    <col min="7427" max="7427" width="12.42578125" customWidth="1"/>
    <col min="7428" max="7428" width="9.140625" customWidth="1"/>
    <col min="7429" max="7429" width="2.140625" customWidth="1"/>
    <col min="7430" max="7430" width="1.85546875" customWidth="1"/>
    <col min="7431" max="7431" width="14.85546875" customWidth="1"/>
    <col min="7432" max="7432" width="19.85546875" customWidth="1"/>
    <col min="7433" max="7433" width="14.85546875" customWidth="1"/>
    <col min="7434" max="7434" width="11.7109375" customWidth="1"/>
    <col min="7435" max="7435" width="22.28515625" customWidth="1"/>
    <col min="7438" max="7438" width="10.28515625" bestFit="1" customWidth="1"/>
    <col min="7682" max="7682" width="17.85546875" customWidth="1"/>
    <col min="7683" max="7683" width="12.42578125" customWidth="1"/>
    <col min="7684" max="7684" width="9.140625" customWidth="1"/>
    <col min="7685" max="7685" width="2.140625" customWidth="1"/>
    <col min="7686" max="7686" width="1.85546875" customWidth="1"/>
    <col min="7687" max="7687" width="14.85546875" customWidth="1"/>
    <col min="7688" max="7688" width="19.85546875" customWidth="1"/>
    <col min="7689" max="7689" width="14.85546875" customWidth="1"/>
    <col min="7690" max="7690" width="11.7109375" customWidth="1"/>
    <col min="7691" max="7691" width="22.28515625" customWidth="1"/>
    <col min="7694" max="7694" width="10.28515625" bestFit="1" customWidth="1"/>
    <col min="7938" max="7938" width="17.85546875" customWidth="1"/>
    <col min="7939" max="7939" width="12.42578125" customWidth="1"/>
    <col min="7940" max="7940" width="9.140625" customWidth="1"/>
    <col min="7941" max="7941" width="2.140625" customWidth="1"/>
    <col min="7942" max="7942" width="1.85546875" customWidth="1"/>
    <col min="7943" max="7943" width="14.85546875" customWidth="1"/>
    <col min="7944" max="7944" width="19.85546875" customWidth="1"/>
    <col min="7945" max="7945" width="14.85546875" customWidth="1"/>
    <col min="7946" max="7946" width="11.7109375" customWidth="1"/>
    <col min="7947" max="7947" width="22.28515625" customWidth="1"/>
    <col min="7950" max="7950" width="10.28515625" bestFit="1" customWidth="1"/>
    <col min="8194" max="8194" width="17.85546875" customWidth="1"/>
    <col min="8195" max="8195" width="12.42578125" customWidth="1"/>
    <col min="8196" max="8196" width="9.140625" customWidth="1"/>
    <col min="8197" max="8197" width="2.140625" customWidth="1"/>
    <col min="8198" max="8198" width="1.85546875" customWidth="1"/>
    <col min="8199" max="8199" width="14.85546875" customWidth="1"/>
    <col min="8200" max="8200" width="19.85546875" customWidth="1"/>
    <col min="8201" max="8201" width="14.85546875" customWidth="1"/>
    <col min="8202" max="8202" width="11.7109375" customWidth="1"/>
    <col min="8203" max="8203" width="22.28515625" customWidth="1"/>
    <col min="8206" max="8206" width="10.28515625" bestFit="1" customWidth="1"/>
    <col min="8450" max="8450" width="17.85546875" customWidth="1"/>
    <col min="8451" max="8451" width="12.42578125" customWidth="1"/>
    <col min="8452" max="8452" width="9.140625" customWidth="1"/>
    <col min="8453" max="8453" width="2.140625" customWidth="1"/>
    <col min="8454" max="8454" width="1.85546875" customWidth="1"/>
    <col min="8455" max="8455" width="14.85546875" customWidth="1"/>
    <col min="8456" max="8456" width="19.85546875" customWidth="1"/>
    <col min="8457" max="8457" width="14.85546875" customWidth="1"/>
    <col min="8458" max="8458" width="11.7109375" customWidth="1"/>
    <col min="8459" max="8459" width="22.28515625" customWidth="1"/>
    <col min="8462" max="8462" width="10.28515625" bestFit="1" customWidth="1"/>
    <col min="8706" max="8706" width="17.85546875" customWidth="1"/>
    <col min="8707" max="8707" width="12.42578125" customWidth="1"/>
    <col min="8708" max="8708" width="9.140625" customWidth="1"/>
    <col min="8709" max="8709" width="2.140625" customWidth="1"/>
    <col min="8710" max="8710" width="1.85546875" customWidth="1"/>
    <col min="8711" max="8711" width="14.85546875" customWidth="1"/>
    <col min="8712" max="8712" width="19.85546875" customWidth="1"/>
    <col min="8713" max="8713" width="14.85546875" customWidth="1"/>
    <col min="8714" max="8714" width="11.7109375" customWidth="1"/>
    <col min="8715" max="8715" width="22.28515625" customWidth="1"/>
    <col min="8718" max="8718" width="10.28515625" bestFit="1" customWidth="1"/>
    <col min="8962" max="8962" width="17.85546875" customWidth="1"/>
    <col min="8963" max="8963" width="12.42578125" customWidth="1"/>
    <col min="8964" max="8964" width="9.140625" customWidth="1"/>
    <col min="8965" max="8965" width="2.140625" customWidth="1"/>
    <col min="8966" max="8966" width="1.85546875" customWidth="1"/>
    <col min="8967" max="8967" width="14.85546875" customWidth="1"/>
    <col min="8968" max="8968" width="19.85546875" customWidth="1"/>
    <col min="8969" max="8969" width="14.85546875" customWidth="1"/>
    <col min="8970" max="8970" width="11.7109375" customWidth="1"/>
    <col min="8971" max="8971" width="22.28515625" customWidth="1"/>
    <col min="8974" max="8974" width="10.28515625" bestFit="1" customWidth="1"/>
    <col min="9218" max="9218" width="17.85546875" customWidth="1"/>
    <col min="9219" max="9219" width="12.42578125" customWidth="1"/>
    <col min="9220" max="9220" width="9.140625" customWidth="1"/>
    <col min="9221" max="9221" width="2.140625" customWidth="1"/>
    <col min="9222" max="9222" width="1.85546875" customWidth="1"/>
    <col min="9223" max="9223" width="14.85546875" customWidth="1"/>
    <col min="9224" max="9224" width="19.85546875" customWidth="1"/>
    <col min="9225" max="9225" width="14.85546875" customWidth="1"/>
    <col min="9226" max="9226" width="11.7109375" customWidth="1"/>
    <col min="9227" max="9227" width="22.28515625" customWidth="1"/>
    <col min="9230" max="9230" width="10.28515625" bestFit="1" customWidth="1"/>
    <col min="9474" max="9474" width="17.85546875" customWidth="1"/>
    <col min="9475" max="9475" width="12.42578125" customWidth="1"/>
    <col min="9476" max="9476" width="9.140625" customWidth="1"/>
    <col min="9477" max="9477" width="2.140625" customWidth="1"/>
    <col min="9478" max="9478" width="1.85546875" customWidth="1"/>
    <col min="9479" max="9479" width="14.85546875" customWidth="1"/>
    <col min="9480" max="9480" width="19.85546875" customWidth="1"/>
    <col min="9481" max="9481" width="14.85546875" customWidth="1"/>
    <col min="9482" max="9482" width="11.7109375" customWidth="1"/>
    <col min="9483" max="9483" width="22.28515625" customWidth="1"/>
    <col min="9486" max="9486" width="10.28515625" bestFit="1" customWidth="1"/>
    <col min="9730" max="9730" width="17.85546875" customWidth="1"/>
    <col min="9731" max="9731" width="12.42578125" customWidth="1"/>
    <col min="9732" max="9732" width="9.140625" customWidth="1"/>
    <col min="9733" max="9733" width="2.140625" customWidth="1"/>
    <col min="9734" max="9734" width="1.85546875" customWidth="1"/>
    <col min="9735" max="9735" width="14.85546875" customWidth="1"/>
    <col min="9736" max="9736" width="19.85546875" customWidth="1"/>
    <col min="9737" max="9737" width="14.85546875" customWidth="1"/>
    <col min="9738" max="9738" width="11.7109375" customWidth="1"/>
    <col min="9739" max="9739" width="22.28515625" customWidth="1"/>
    <col min="9742" max="9742" width="10.28515625" bestFit="1" customWidth="1"/>
    <col min="9986" max="9986" width="17.85546875" customWidth="1"/>
    <col min="9987" max="9987" width="12.42578125" customWidth="1"/>
    <col min="9988" max="9988" width="9.140625" customWidth="1"/>
    <col min="9989" max="9989" width="2.140625" customWidth="1"/>
    <col min="9990" max="9990" width="1.85546875" customWidth="1"/>
    <col min="9991" max="9991" width="14.85546875" customWidth="1"/>
    <col min="9992" max="9992" width="19.85546875" customWidth="1"/>
    <col min="9993" max="9993" width="14.85546875" customWidth="1"/>
    <col min="9994" max="9994" width="11.7109375" customWidth="1"/>
    <col min="9995" max="9995" width="22.28515625" customWidth="1"/>
    <col min="9998" max="9998" width="10.28515625" bestFit="1" customWidth="1"/>
    <col min="10242" max="10242" width="17.85546875" customWidth="1"/>
    <col min="10243" max="10243" width="12.42578125" customWidth="1"/>
    <col min="10244" max="10244" width="9.140625" customWidth="1"/>
    <col min="10245" max="10245" width="2.140625" customWidth="1"/>
    <col min="10246" max="10246" width="1.85546875" customWidth="1"/>
    <col min="10247" max="10247" width="14.85546875" customWidth="1"/>
    <col min="10248" max="10248" width="19.85546875" customWidth="1"/>
    <col min="10249" max="10249" width="14.85546875" customWidth="1"/>
    <col min="10250" max="10250" width="11.7109375" customWidth="1"/>
    <col min="10251" max="10251" width="22.28515625" customWidth="1"/>
    <col min="10254" max="10254" width="10.28515625" bestFit="1" customWidth="1"/>
    <col min="10498" max="10498" width="17.85546875" customWidth="1"/>
    <col min="10499" max="10499" width="12.42578125" customWidth="1"/>
    <col min="10500" max="10500" width="9.140625" customWidth="1"/>
    <col min="10501" max="10501" width="2.140625" customWidth="1"/>
    <col min="10502" max="10502" width="1.85546875" customWidth="1"/>
    <col min="10503" max="10503" width="14.85546875" customWidth="1"/>
    <col min="10504" max="10504" width="19.85546875" customWidth="1"/>
    <col min="10505" max="10505" width="14.85546875" customWidth="1"/>
    <col min="10506" max="10506" width="11.7109375" customWidth="1"/>
    <col min="10507" max="10507" width="22.28515625" customWidth="1"/>
    <col min="10510" max="10510" width="10.28515625" bestFit="1" customWidth="1"/>
    <col min="10754" max="10754" width="17.85546875" customWidth="1"/>
    <col min="10755" max="10755" width="12.42578125" customWidth="1"/>
    <col min="10756" max="10756" width="9.140625" customWidth="1"/>
    <col min="10757" max="10757" width="2.140625" customWidth="1"/>
    <col min="10758" max="10758" width="1.85546875" customWidth="1"/>
    <col min="10759" max="10759" width="14.85546875" customWidth="1"/>
    <col min="10760" max="10760" width="19.85546875" customWidth="1"/>
    <col min="10761" max="10761" width="14.85546875" customWidth="1"/>
    <col min="10762" max="10762" width="11.7109375" customWidth="1"/>
    <col min="10763" max="10763" width="22.28515625" customWidth="1"/>
    <col min="10766" max="10766" width="10.28515625" bestFit="1" customWidth="1"/>
    <col min="11010" max="11010" width="17.85546875" customWidth="1"/>
    <col min="11011" max="11011" width="12.42578125" customWidth="1"/>
    <col min="11012" max="11012" width="9.140625" customWidth="1"/>
    <col min="11013" max="11013" width="2.140625" customWidth="1"/>
    <col min="11014" max="11014" width="1.85546875" customWidth="1"/>
    <col min="11015" max="11015" width="14.85546875" customWidth="1"/>
    <col min="11016" max="11016" width="19.85546875" customWidth="1"/>
    <col min="11017" max="11017" width="14.85546875" customWidth="1"/>
    <col min="11018" max="11018" width="11.7109375" customWidth="1"/>
    <col min="11019" max="11019" width="22.28515625" customWidth="1"/>
    <col min="11022" max="11022" width="10.28515625" bestFit="1" customWidth="1"/>
    <col min="11266" max="11266" width="17.85546875" customWidth="1"/>
    <col min="11267" max="11267" width="12.42578125" customWidth="1"/>
    <col min="11268" max="11268" width="9.140625" customWidth="1"/>
    <col min="11269" max="11269" width="2.140625" customWidth="1"/>
    <col min="11270" max="11270" width="1.85546875" customWidth="1"/>
    <col min="11271" max="11271" width="14.85546875" customWidth="1"/>
    <col min="11272" max="11272" width="19.85546875" customWidth="1"/>
    <col min="11273" max="11273" width="14.85546875" customWidth="1"/>
    <col min="11274" max="11274" width="11.7109375" customWidth="1"/>
    <col min="11275" max="11275" width="22.28515625" customWidth="1"/>
    <col min="11278" max="11278" width="10.28515625" bestFit="1" customWidth="1"/>
    <col min="11522" max="11522" width="17.85546875" customWidth="1"/>
    <col min="11523" max="11523" width="12.42578125" customWidth="1"/>
    <col min="11524" max="11524" width="9.140625" customWidth="1"/>
    <col min="11525" max="11525" width="2.140625" customWidth="1"/>
    <col min="11526" max="11526" width="1.85546875" customWidth="1"/>
    <col min="11527" max="11527" width="14.85546875" customWidth="1"/>
    <col min="11528" max="11528" width="19.85546875" customWidth="1"/>
    <col min="11529" max="11529" width="14.85546875" customWidth="1"/>
    <col min="11530" max="11530" width="11.7109375" customWidth="1"/>
    <col min="11531" max="11531" width="22.28515625" customWidth="1"/>
    <col min="11534" max="11534" width="10.28515625" bestFit="1" customWidth="1"/>
    <col min="11778" max="11778" width="17.85546875" customWidth="1"/>
    <col min="11779" max="11779" width="12.42578125" customWidth="1"/>
    <col min="11780" max="11780" width="9.140625" customWidth="1"/>
    <col min="11781" max="11781" width="2.140625" customWidth="1"/>
    <col min="11782" max="11782" width="1.85546875" customWidth="1"/>
    <col min="11783" max="11783" width="14.85546875" customWidth="1"/>
    <col min="11784" max="11784" width="19.85546875" customWidth="1"/>
    <col min="11785" max="11785" width="14.85546875" customWidth="1"/>
    <col min="11786" max="11786" width="11.7109375" customWidth="1"/>
    <col min="11787" max="11787" width="22.28515625" customWidth="1"/>
    <col min="11790" max="11790" width="10.28515625" bestFit="1" customWidth="1"/>
    <col min="12034" max="12034" width="17.85546875" customWidth="1"/>
    <col min="12035" max="12035" width="12.42578125" customWidth="1"/>
    <col min="12036" max="12036" width="9.140625" customWidth="1"/>
    <col min="12037" max="12037" width="2.140625" customWidth="1"/>
    <col min="12038" max="12038" width="1.85546875" customWidth="1"/>
    <col min="12039" max="12039" width="14.85546875" customWidth="1"/>
    <col min="12040" max="12040" width="19.85546875" customWidth="1"/>
    <col min="12041" max="12041" width="14.85546875" customWidth="1"/>
    <col min="12042" max="12042" width="11.7109375" customWidth="1"/>
    <col min="12043" max="12043" width="22.28515625" customWidth="1"/>
    <col min="12046" max="12046" width="10.28515625" bestFit="1" customWidth="1"/>
    <col min="12290" max="12290" width="17.85546875" customWidth="1"/>
    <col min="12291" max="12291" width="12.42578125" customWidth="1"/>
    <col min="12292" max="12292" width="9.140625" customWidth="1"/>
    <col min="12293" max="12293" width="2.140625" customWidth="1"/>
    <col min="12294" max="12294" width="1.85546875" customWidth="1"/>
    <col min="12295" max="12295" width="14.85546875" customWidth="1"/>
    <col min="12296" max="12296" width="19.85546875" customWidth="1"/>
    <col min="12297" max="12297" width="14.85546875" customWidth="1"/>
    <col min="12298" max="12298" width="11.7109375" customWidth="1"/>
    <col min="12299" max="12299" width="22.28515625" customWidth="1"/>
    <col min="12302" max="12302" width="10.28515625" bestFit="1" customWidth="1"/>
    <col min="12546" max="12546" width="17.85546875" customWidth="1"/>
    <col min="12547" max="12547" width="12.42578125" customWidth="1"/>
    <col min="12548" max="12548" width="9.140625" customWidth="1"/>
    <col min="12549" max="12549" width="2.140625" customWidth="1"/>
    <col min="12550" max="12550" width="1.85546875" customWidth="1"/>
    <col min="12551" max="12551" width="14.85546875" customWidth="1"/>
    <col min="12552" max="12552" width="19.85546875" customWidth="1"/>
    <col min="12553" max="12553" width="14.85546875" customWidth="1"/>
    <col min="12554" max="12554" width="11.7109375" customWidth="1"/>
    <col min="12555" max="12555" width="22.28515625" customWidth="1"/>
    <col min="12558" max="12558" width="10.28515625" bestFit="1" customWidth="1"/>
    <col min="12802" max="12802" width="17.85546875" customWidth="1"/>
    <col min="12803" max="12803" width="12.42578125" customWidth="1"/>
    <col min="12804" max="12804" width="9.140625" customWidth="1"/>
    <col min="12805" max="12805" width="2.140625" customWidth="1"/>
    <col min="12806" max="12806" width="1.85546875" customWidth="1"/>
    <col min="12807" max="12807" width="14.85546875" customWidth="1"/>
    <col min="12808" max="12808" width="19.85546875" customWidth="1"/>
    <col min="12809" max="12809" width="14.85546875" customWidth="1"/>
    <col min="12810" max="12810" width="11.7109375" customWidth="1"/>
    <col min="12811" max="12811" width="22.28515625" customWidth="1"/>
    <col min="12814" max="12814" width="10.28515625" bestFit="1" customWidth="1"/>
    <col min="13058" max="13058" width="17.85546875" customWidth="1"/>
    <col min="13059" max="13059" width="12.42578125" customWidth="1"/>
    <col min="13060" max="13060" width="9.140625" customWidth="1"/>
    <col min="13061" max="13061" width="2.140625" customWidth="1"/>
    <col min="13062" max="13062" width="1.85546875" customWidth="1"/>
    <col min="13063" max="13063" width="14.85546875" customWidth="1"/>
    <col min="13064" max="13064" width="19.85546875" customWidth="1"/>
    <col min="13065" max="13065" width="14.85546875" customWidth="1"/>
    <col min="13066" max="13066" width="11.7109375" customWidth="1"/>
    <col min="13067" max="13067" width="22.28515625" customWidth="1"/>
    <col min="13070" max="13070" width="10.28515625" bestFit="1" customWidth="1"/>
    <col min="13314" max="13314" width="17.85546875" customWidth="1"/>
    <col min="13315" max="13315" width="12.42578125" customWidth="1"/>
    <col min="13316" max="13316" width="9.140625" customWidth="1"/>
    <col min="13317" max="13317" width="2.140625" customWidth="1"/>
    <col min="13318" max="13318" width="1.85546875" customWidth="1"/>
    <col min="13319" max="13319" width="14.85546875" customWidth="1"/>
    <col min="13320" max="13320" width="19.85546875" customWidth="1"/>
    <col min="13321" max="13321" width="14.85546875" customWidth="1"/>
    <col min="13322" max="13322" width="11.7109375" customWidth="1"/>
    <col min="13323" max="13323" width="22.28515625" customWidth="1"/>
    <col min="13326" max="13326" width="10.28515625" bestFit="1" customWidth="1"/>
    <col min="13570" max="13570" width="17.85546875" customWidth="1"/>
    <col min="13571" max="13571" width="12.42578125" customWidth="1"/>
    <col min="13572" max="13572" width="9.140625" customWidth="1"/>
    <col min="13573" max="13573" width="2.140625" customWidth="1"/>
    <col min="13574" max="13574" width="1.85546875" customWidth="1"/>
    <col min="13575" max="13575" width="14.85546875" customWidth="1"/>
    <col min="13576" max="13576" width="19.85546875" customWidth="1"/>
    <col min="13577" max="13577" width="14.85546875" customWidth="1"/>
    <col min="13578" max="13578" width="11.7109375" customWidth="1"/>
    <col min="13579" max="13579" width="22.28515625" customWidth="1"/>
    <col min="13582" max="13582" width="10.28515625" bestFit="1" customWidth="1"/>
    <col min="13826" max="13826" width="17.85546875" customWidth="1"/>
    <col min="13827" max="13827" width="12.42578125" customWidth="1"/>
    <col min="13828" max="13828" width="9.140625" customWidth="1"/>
    <col min="13829" max="13829" width="2.140625" customWidth="1"/>
    <col min="13830" max="13830" width="1.85546875" customWidth="1"/>
    <col min="13831" max="13831" width="14.85546875" customWidth="1"/>
    <col min="13832" max="13832" width="19.85546875" customWidth="1"/>
    <col min="13833" max="13833" width="14.85546875" customWidth="1"/>
    <col min="13834" max="13834" width="11.7109375" customWidth="1"/>
    <col min="13835" max="13835" width="22.28515625" customWidth="1"/>
    <col min="13838" max="13838" width="10.28515625" bestFit="1" customWidth="1"/>
    <col min="14082" max="14082" width="17.85546875" customWidth="1"/>
    <col min="14083" max="14083" width="12.42578125" customWidth="1"/>
    <col min="14084" max="14084" width="9.140625" customWidth="1"/>
    <col min="14085" max="14085" width="2.140625" customWidth="1"/>
    <col min="14086" max="14086" width="1.85546875" customWidth="1"/>
    <col min="14087" max="14087" width="14.85546875" customWidth="1"/>
    <col min="14088" max="14088" width="19.85546875" customWidth="1"/>
    <col min="14089" max="14089" width="14.85546875" customWidth="1"/>
    <col min="14090" max="14090" width="11.7109375" customWidth="1"/>
    <col min="14091" max="14091" width="22.28515625" customWidth="1"/>
    <col min="14094" max="14094" width="10.28515625" bestFit="1" customWidth="1"/>
    <col min="14338" max="14338" width="17.85546875" customWidth="1"/>
    <col min="14339" max="14339" width="12.42578125" customWidth="1"/>
    <col min="14340" max="14340" width="9.140625" customWidth="1"/>
    <col min="14341" max="14341" width="2.140625" customWidth="1"/>
    <col min="14342" max="14342" width="1.85546875" customWidth="1"/>
    <col min="14343" max="14343" width="14.85546875" customWidth="1"/>
    <col min="14344" max="14344" width="19.85546875" customWidth="1"/>
    <col min="14345" max="14345" width="14.85546875" customWidth="1"/>
    <col min="14346" max="14346" width="11.7109375" customWidth="1"/>
    <col min="14347" max="14347" width="22.28515625" customWidth="1"/>
    <col min="14350" max="14350" width="10.28515625" bestFit="1" customWidth="1"/>
    <col min="14594" max="14594" width="17.85546875" customWidth="1"/>
    <col min="14595" max="14595" width="12.42578125" customWidth="1"/>
    <col min="14596" max="14596" width="9.140625" customWidth="1"/>
    <col min="14597" max="14597" width="2.140625" customWidth="1"/>
    <col min="14598" max="14598" width="1.85546875" customWidth="1"/>
    <col min="14599" max="14599" width="14.85546875" customWidth="1"/>
    <col min="14600" max="14600" width="19.85546875" customWidth="1"/>
    <col min="14601" max="14601" width="14.85546875" customWidth="1"/>
    <col min="14602" max="14602" width="11.7109375" customWidth="1"/>
    <col min="14603" max="14603" width="22.28515625" customWidth="1"/>
    <col min="14606" max="14606" width="10.28515625" bestFit="1" customWidth="1"/>
    <col min="14850" max="14850" width="17.85546875" customWidth="1"/>
    <col min="14851" max="14851" width="12.42578125" customWidth="1"/>
    <col min="14852" max="14852" width="9.140625" customWidth="1"/>
    <col min="14853" max="14853" width="2.140625" customWidth="1"/>
    <col min="14854" max="14854" width="1.85546875" customWidth="1"/>
    <col min="14855" max="14855" width="14.85546875" customWidth="1"/>
    <col min="14856" max="14856" width="19.85546875" customWidth="1"/>
    <col min="14857" max="14857" width="14.85546875" customWidth="1"/>
    <col min="14858" max="14858" width="11.7109375" customWidth="1"/>
    <col min="14859" max="14859" width="22.28515625" customWidth="1"/>
    <col min="14862" max="14862" width="10.28515625" bestFit="1" customWidth="1"/>
    <col min="15106" max="15106" width="17.85546875" customWidth="1"/>
    <col min="15107" max="15107" width="12.42578125" customWidth="1"/>
    <col min="15108" max="15108" width="9.140625" customWidth="1"/>
    <col min="15109" max="15109" width="2.140625" customWidth="1"/>
    <col min="15110" max="15110" width="1.85546875" customWidth="1"/>
    <col min="15111" max="15111" width="14.85546875" customWidth="1"/>
    <col min="15112" max="15112" width="19.85546875" customWidth="1"/>
    <col min="15113" max="15113" width="14.85546875" customWidth="1"/>
    <col min="15114" max="15114" width="11.7109375" customWidth="1"/>
    <col min="15115" max="15115" width="22.28515625" customWidth="1"/>
    <col min="15118" max="15118" width="10.28515625" bestFit="1" customWidth="1"/>
    <col min="15362" max="15362" width="17.85546875" customWidth="1"/>
    <col min="15363" max="15363" width="12.42578125" customWidth="1"/>
    <col min="15364" max="15364" width="9.140625" customWidth="1"/>
    <col min="15365" max="15365" width="2.140625" customWidth="1"/>
    <col min="15366" max="15366" width="1.85546875" customWidth="1"/>
    <col min="15367" max="15367" width="14.85546875" customWidth="1"/>
    <col min="15368" max="15368" width="19.85546875" customWidth="1"/>
    <col min="15369" max="15369" width="14.85546875" customWidth="1"/>
    <col min="15370" max="15370" width="11.7109375" customWidth="1"/>
    <col min="15371" max="15371" width="22.28515625" customWidth="1"/>
    <col min="15374" max="15374" width="10.28515625" bestFit="1" customWidth="1"/>
    <col min="15618" max="15618" width="17.85546875" customWidth="1"/>
    <col min="15619" max="15619" width="12.42578125" customWidth="1"/>
    <col min="15620" max="15620" width="9.140625" customWidth="1"/>
    <col min="15621" max="15621" width="2.140625" customWidth="1"/>
    <col min="15622" max="15622" width="1.85546875" customWidth="1"/>
    <col min="15623" max="15623" width="14.85546875" customWidth="1"/>
    <col min="15624" max="15624" width="19.85546875" customWidth="1"/>
    <col min="15625" max="15625" width="14.85546875" customWidth="1"/>
    <col min="15626" max="15626" width="11.7109375" customWidth="1"/>
    <col min="15627" max="15627" width="22.28515625" customWidth="1"/>
    <col min="15630" max="15630" width="10.28515625" bestFit="1" customWidth="1"/>
    <col min="15874" max="15874" width="17.85546875" customWidth="1"/>
    <col min="15875" max="15875" width="12.42578125" customWidth="1"/>
    <col min="15876" max="15876" width="9.140625" customWidth="1"/>
    <col min="15877" max="15877" width="2.140625" customWidth="1"/>
    <col min="15878" max="15878" width="1.85546875" customWidth="1"/>
    <col min="15879" max="15879" width="14.85546875" customWidth="1"/>
    <col min="15880" max="15880" width="19.85546875" customWidth="1"/>
    <col min="15881" max="15881" width="14.85546875" customWidth="1"/>
    <col min="15882" max="15882" width="11.7109375" customWidth="1"/>
    <col min="15883" max="15883" width="22.28515625" customWidth="1"/>
    <col min="15886" max="15886" width="10.28515625" bestFit="1" customWidth="1"/>
    <col min="16130" max="16130" width="17.85546875" customWidth="1"/>
    <col min="16131" max="16131" width="12.42578125" customWidth="1"/>
    <col min="16132" max="16132" width="9.140625" customWidth="1"/>
    <col min="16133" max="16133" width="2.140625" customWidth="1"/>
    <col min="16134" max="16134" width="1.85546875" customWidth="1"/>
    <col min="16135" max="16135" width="14.85546875" customWidth="1"/>
    <col min="16136" max="16136" width="19.85546875" customWidth="1"/>
    <col min="16137" max="16137" width="14.85546875" customWidth="1"/>
    <col min="16138" max="16138" width="11.7109375" customWidth="1"/>
    <col min="16139" max="16139" width="22.28515625" customWidth="1"/>
    <col min="16142" max="16142" width="10.28515625" bestFit="1" customWidth="1"/>
  </cols>
  <sheetData>
    <row r="1" spans="1:19" x14ac:dyDescent="0.25">
      <c r="A1" s="88" t="s">
        <v>224</v>
      </c>
      <c r="B1" s="88"/>
      <c r="C1" s="88"/>
      <c r="D1" s="88"/>
      <c r="E1" s="88"/>
      <c r="F1" s="88"/>
      <c r="G1" s="88"/>
      <c r="H1" s="88"/>
      <c r="I1" s="88"/>
    </row>
    <row r="2" spans="1:19" ht="6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9" x14ac:dyDescent="0.25">
      <c r="B3" s="21"/>
      <c r="C3" s="21"/>
      <c r="D3" s="3" t="s">
        <v>48</v>
      </c>
      <c r="E3" s="4" t="s">
        <v>227</v>
      </c>
      <c r="I3" s="2"/>
    </row>
    <row r="4" spans="1:19" x14ac:dyDescent="0.25">
      <c r="A4" s="88" t="s">
        <v>49</v>
      </c>
      <c r="B4" s="88"/>
      <c r="C4" s="88"/>
      <c r="D4" s="88"/>
      <c r="E4" s="88"/>
      <c r="F4" s="88"/>
      <c r="G4" s="88"/>
      <c r="H4" s="88"/>
      <c r="I4" s="88"/>
    </row>
    <row r="5" spans="1:19" ht="6.75" customHeight="1" x14ac:dyDescent="0.25"/>
    <row r="6" spans="1:19" x14ac:dyDescent="0.25">
      <c r="A6" t="s">
        <v>50</v>
      </c>
    </row>
    <row r="7" spans="1:19" x14ac:dyDescent="0.25">
      <c r="A7" t="s">
        <v>2</v>
      </c>
    </row>
    <row r="8" spans="1:19" x14ac:dyDescent="0.25">
      <c r="A8" t="s">
        <v>3</v>
      </c>
    </row>
    <row r="9" spans="1:19" x14ac:dyDescent="0.25">
      <c r="A9" t="s">
        <v>4</v>
      </c>
    </row>
    <row r="10" spans="1:19" ht="9" customHeight="1" x14ac:dyDescent="0.25">
      <c r="I10" t="s">
        <v>51</v>
      </c>
    </row>
    <row r="11" spans="1:19" ht="39" x14ac:dyDescent="0.25">
      <c r="A11" s="89" t="s">
        <v>52</v>
      </c>
      <c r="B11" s="89"/>
      <c r="C11" s="89"/>
      <c r="D11" s="89"/>
      <c r="E11" s="89"/>
      <c r="F11" s="89"/>
      <c r="G11" s="6" t="s">
        <v>6</v>
      </c>
      <c r="H11" s="7" t="s">
        <v>228</v>
      </c>
      <c r="I11" s="22" t="s">
        <v>53</v>
      </c>
      <c r="J11" s="23"/>
      <c r="K11" s="24"/>
      <c r="L11" s="23"/>
      <c r="M11" s="25"/>
      <c r="N11" s="26"/>
      <c r="O11" s="27"/>
      <c r="P11" s="27"/>
      <c r="Q11" s="27"/>
      <c r="R11" s="27"/>
      <c r="S11" s="27"/>
    </row>
    <row r="12" spans="1:19" x14ac:dyDescent="0.25">
      <c r="A12" s="97" t="s">
        <v>54</v>
      </c>
      <c r="B12" s="98"/>
      <c r="C12" s="98"/>
      <c r="D12" s="98"/>
      <c r="E12" s="98"/>
      <c r="F12" s="99"/>
      <c r="G12" s="28"/>
      <c r="H12" s="28"/>
      <c r="I12" s="29"/>
      <c r="J12" s="23"/>
      <c r="K12" s="24"/>
      <c r="L12" s="23"/>
      <c r="M12" s="25"/>
      <c r="N12" s="26"/>
      <c r="O12" s="27"/>
      <c r="P12" s="27"/>
      <c r="Q12" s="27"/>
      <c r="R12" s="27"/>
      <c r="S12" s="27"/>
    </row>
    <row r="13" spans="1:19" x14ac:dyDescent="0.25">
      <c r="A13" s="90" t="s">
        <v>55</v>
      </c>
      <c r="B13" s="91"/>
      <c r="C13" s="91"/>
      <c r="D13" s="91"/>
      <c r="E13" s="91"/>
      <c r="F13" s="92"/>
      <c r="G13" s="13" t="s">
        <v>8</v>
      </c>
      <c r="H13" s="30">
        <v>420092</v>
      </c>
      <c r="I13" s="31">
        <v>357693</v>
      </c>
      <c r="J13" s="23"/>
      <c r="K13" s="24"/>
      <c r="L13" s="23"/>
      <c r="M13" s="25"/>
      <c r="N13" s="26"/>
      <c r="O13" s="27"/>
      <c r="P13" s="27"/>
      <c r="Q13" s="27"/>
      <c r="R13" s="27"/>
      <c r="S13" s="27"/>
    </row>
    <row r="14" spans="1:19" x14ac:dyDescent="0.25">
      <c r="A14" s="90" t="s">
        <v>56</v>
      </c>
      <c r="B14" s="91"/>
      <c r="C14" s="91"/>
      <c r="D14" s="91"/>
      <c r="E14" s="91"/>
      <c r="F14" s="92"/>
      <c r="G14" s="13" t="s">
        <v>57</v>
      </c>
      <c r="H14" s="32"/>
      <c r="I14" s="33">
        <v>0</v>
      </c>
      <c r="J14" s="23"/>
      <c r="K14" s="24"/>
      <c r="L14" s="23"/>
      <c r="M14" s="25"/>
      <c r="N14" s="27"/>
      <c r="O14" s="27"/>
      <c r="P14" s="27"/>
      <c r="Q14" s="27"/>
      <c r="R14" s="27"/>
      <c r="S14" s="27"/>
    </row>
    <row r="15" spans="1:19" x14ac:dyDescent="0.25">
      <c r="A15" s="90" t="s">
        <v>58</v>
      </c>
      <c r="B15" s="91"/>
      <c r="C15" s="91"/>
      <c r="D15" s="91"/>
      <c r="E15" s="91"/>
      <c r="F15" s="92"/>
      <c r="G15" s="13" t="s">
        <v>59</v>
      </c>
      <c r="H15" s="32">
        <v>10819089</v>
      </c>
      <c r="I15" s="31">
        <v>5937711</v>
      </c>
      <c r="J15" s="23"/>
      <c r="K15" s="24"/>
      <c r="L15" s="23"/>
      <c r="M15" s="34"/>
      <c r="N15" s="34"/>
    </row>
    <row r="16" spans="1:19" x14ac:dyDescent="0.25">
      <c r="A16" s="90" t="s">
        <v>60</v>
      </c>
      <c r="B16" s="91"/>
      <c r="C16" s="91"/>
      <c r="D16" s="91"/>
      <c r="E16" s="91"/>
      <c r="F16" s="92"/>
      <c r="G16" s="13" t="s">
        <v>61</v>
      </c>
      <c r="H16" s="32">
        <v>1927715</v>
      </c>
      <c r="I16" s="31">
        <v>1838886</v>
      </c>
      <c r="J16" s="23"/>
      <c r="K16" s="24"/>
      <c r="L16" s="23"/>
      <c r="M16" s="23"/>
    </row>
    <row r="17" spans="1:13" x14ac:dyDescent="0.25">
      <c r="A17" s="90" t="s">
        <v>62</v>
      </c>
      <c r="B17" s="91"/>
      <c r="C17" s="91"/>
      <c r="D17" s="91"/>
      <c r="E17" s="91"/>
      <c r="F17" s="92"/>
      <c r="G17" s="13" t="s">
        <v>63</v>
      </c>
      <c r="H17" s="14">
        <v>47018</v>
      </c>
      <c r="I17" s="35">
        <v>32780</v>
      </c>
      <c r="J17" s="23"/>
      <c r="K17" s="24"/>
      <c r="L17" s="23"/>
      <c r="M17" s="23"/>
    </row>
    <row r="18" spans="1:13" x14ac:dyDescent="0.25">
      <c r="A18" s="90" t="s">
        <v>64</v>
      </c>
      <c r="B18" s="91"/>
      <c r="C18" s="91"/>
      <c r="D18" s="91"/>
      <c r="E18" s="91"/>
      <c r="F18" s="92"/>
      <c r="G18" s="13" t="s">
        <v>65</v>
      </c>
      <c r="H18" s="14"/>
      <c r="I18" s="35"/>
      <c r="J18" s="23"/>
      <c r="K18" s="24"/>
      <c r="L18" s="23"/>
      <c r="M18" s="23"/>
    </row>
    <row r="19" spans="1:13" x14ac:dyDescent="0.25">
      <c r="A19" s="90" t="s">
        <v>66</v>
      </c>
      <c r="B19" s="91"/>
      <c r="C19" s="91"/>
      <c r="D19" s="91"/>
      <c r="E19" s="91"/>
      <c r="F19" s="92"/>
      <c r="G19" s="13" t="s">
        <v>67</v>
      </c>
      <c r="H19" s="14"/>
      <c r="I19" s="35"/>
      <c r="J19" s="23"/>
      <c r="K19" s="24"/>
      <c r="L19" s="23"/>
      <c r="M19" s="23"/>
    </row>
    <row r="20" spans="1:13" x14ac:dyDescent="0.25">
      <c r="A20" s="90" t="s">
        <v>68</v>
      </c>
      <c r="B20" s="91"/>
      <c r="C20" s="91"/>
      <c r="D20" s="91"/>
      <c r="E20" s="91"/>
      <c r="F20" s="92"/>
      <c r="G20" s="13" t="s">
        <v>26</v>
      </c>
      <c r="H20" s="36">
        <f>SUM(H13:H19)</f>
        <v>13213914</v>
      </c>
      <c r="I20" s="37">
        <f>I13+I14+I15+I16+I17</f>
        <v>8167070</v>
      </c>
      <c r="J20" s="23"/>
      <c r="K20" s="24"/>
      <c r="L20" s="23"/>
      <c r="M20" s="23"/>
    </row>
    <row r="21" spans="1:13" x14ac:dyDescent="0.25">
      <c r="A21" s="97" t="s">
        <v>69</v>
      </c>
      <c r="B21" s="98"/>
      <c r="C21" s="98"/>
      <c r="D21" s="98"/>
      <c r="E21" s="98"/>
      <c r="F21" s="99"/>
      <c r="G21" s="13"/>
      <c r="H21" s="14"/>
      <c r="I21" s="35"/>
      <c r="J21" s="23"/>
      <c r="K21" s="24"/>
      <c r="L21" s="23"/>
      <c r="M21" s="23"/>
    </row>
    <row r="22" spans="1:13" x14ac:dyDescent="0.25">
      <c r="A22" s="90" t="s">
        <v>70</v>
      </c>
      <c r="B22" s="91"/>
      <c r="C22" s="91"/>
      <c r="D22" s="91"/>
      <c r="E22" s="91"/>
      <c r="F22" s="92"/>
      <c r="G22" s="13" t="s">
        <v>10</v>
      </c>
      <c r="H22" s="32">
        <f>'[1]оборотка1 пол-е 2014'!F84/1000</f>
        <v>14865.79284</v>
      </c>
      <c r="I22" s="31">
        <v>7347</v>
      </c>
      <c r="J22" s="23"/>
      <c r="K22" s="24"/>
      <c r="L22" s="23"/>
      <c r="M22" s="23"/>
    </row>
    <row r="23" spans="1:13" x14ac:dyDescent="0.25">
      <c r="A23" s="90" t="s">
        <v>71</v>
      </c>
      <c r="B23" s="91"/>
      <c r="C23" s="91"/>
      <c r="D23" s="91"/>
      <c r="E23" s="91"/>
      <c r="F23" s="92"/>
      <c r="G23" s="13" t="s">
        <v>72</v>
      </c>
      <c r="H23" s="32">
        <f>'[1]оборотка1 пол-е 2014'!F80/1000</f>
        <v>6511172</v>
      </c>
      <c r="I23" s="31">
        <v>6219458</v>
      </c>
      <c r="J23" s="23"/>
      <c r="K23" s="24"/>
      <c r="L23" s="23"/>
      <c r="M23" s="23"/>
    </row>
    <row r="24" spans="1:13" x14ac:dyDescent="0.25">
      <c r="A24" s="90" t="s">
        <v>73</v>
      </c>
      <c r="B24" s="91"/>
      <c r="C24" s="91"/>
      <c r="D24" s="91"/>
      <c r="E24" s="91"/>
      <c r="F24" s="92"/>
      <c r="G24" s="13" t="s">
        <v>74</v>
      </c>
      <c r="H24" s="14"/>
      <c r="I24" s="35"/>
      <c r="J24" s="23"/>
      <c r="K24" s="24"/>
      <c r="L24" s="23"/>
      <c r="M24" s="23"/>
    </row>
    <row r="25" spans="1:13" x14ac:dyDescent="0.25">
      <c r="A25" s="90" t="s">
        <v>75</v>
      </c>
      <c r="B25" s="91"/>
      <c r="C25" s="91"/>
      <c r="D25" s="91"/>
      <c r="E25" s="91"/>
      <c r="F25" s="92"/>
      <c r="G25" s="13" t="s">
        <v>76</v>
      </c>
      <c r="H25" s="14"/>
      <c r="I25" s="35"/>
      <c r="J25" s="23"/>
      <c r="K25" s="24"/>
      <c r="L25" s="23"/>
      <c r="M25" s="23"/>
    </row>
    <row r="26" spans="1:13" x14ac:dyDescent="0.25">
      <c r="A26" s="90" t="s">
        <v>77</v>
      </c>
      <c r="B26" s="91"/>
      <c r="C26" s="91"/>
      <c r="D26" s="91"/>
      <c r="E26" s="91"/>
      <c r="F26" s="92"/>
      <c r="G26" s="13" t="s">
        <v>78</v>
      </c>
      <c r="H26" s="32">
        <v>6198152</v>
      </c>
      <c r="I26" s="31">
        <v>6793353</v>
      </c>
      <c r="J26" s="23"/>
      <c r="K26" s="24"/>
      <c r="L26" s="23"/>
      <c r="M26" s="23"/>
    </row>
    <row r="27" spans="1:13" x14ac:dyDescent="0.25">
      <c r="A27" s="90" t="s">
        <v>79</v>
      </c>
      <c r="B27" s="91"/>
      <c r="C27" s="91"/>
      <c r="D27" s="91"/>
      <c r="E27" s="91"/>
      <c r="F27" s="92"/>
      <c r="G27" s="13" t="s">
        <v>80</v>
      </c>
      <c r="H27" s="14"/>
      <c r="I27" s="35"/>
      <c r="J27" s="23"/>
      <c r="K27" s="24"/>
      <c r="L27" s="23"/>
      <c r="M27" s="23"/>
    </row>
    <row r="28" spans="1:13" x14ac:dyDescent="0.25">
      <c r="A28" s="90" t="s">
        <v>81</v>
      </c>
      <c r="B28" s="91"/>
      <c r="C28" s="91"/>
      <c r="D28" s="91"/>
      <c r="E28" s="91"/>
      <c r="F28" s="92"/>
      <c r="G28" s="13" t="s">
        <v>82</v>
      </c>
      <c r="H28" s="14"/>
      <c r="I28" s="35"/>
      <c r="J28" s="23"/>
      <c r="K28" s="24"/>
      <c r="L28" s="23"/>
      <c r="M28" s="23"/>
    </row>
    <row r="29" spans="1:13" x14ac:dyDescent="0.25">
      <c r="A29" s="90" t="s">
        <v>83</v>
      </c>
      <c r="B29" s="91"/>
      <c r="C29" s="91"/>
      <c r="D29" s="91"/>
      <c r="E29" s="91"/>
      <c r="F29" s="92"/>
      <c r="G29" s="13" t="s">
        <v>84</v>
      </c>
      <c r="H29" s="32">
        <v>3661</v>
      </c>
      <c r="I29" s="31">
        <v>4507</v>
      </c>
      <c r="J29" s="23"/>
      <c r="K29" s="24"/>
      <c r="L29" s="23"/>
      <c r="M29" s="23"/>
    </row>
    <row r="30" spans="1:13" x14ac:dyDescent="0.25">
      <c r="A30" s="10" t="s">
        <v>85</v>
      </c>
      <c r="B30" s="11"/>
      <c r="C30" s="11"/>
      <c r="D30" s="11"/>
      <c r="E30" s="11"/>
      <c r="F30" s="12"/>
      <c r="G30" s="13" t="s">
        <v>86</v>
      </c>
      <c r="H30" s="32"/>
      <c r="I30" s="31"/>
      <c r="J30" s="23"/>
      <c r="K30" s="24"/>
      <c r="L30" s="23"/>
      <c r="M30" s="23"/>
    </row>
    <row r="31" spans="1:13" x14ac:dyDescent="0.25">
      <c r="A31" s="90" t="s">
        <v>87</v>
      </c>
      <c r="B31" s="91"/>
      <c r="C31" s="91"/>
      <c r="D31" s="91"/>
      <c r="E31" s="91"/>
      <c r="F31" s="92"/>
      <c r="G31" s="13" t="s">
        <v>88</v>
      </c>
      <c r="H31" s="14"/>
      <c r="I31" s="35"/>
      <c r="J31" s="23"/>
      <c r="K31" s="24"/>
      <c r="L31" s="23"/>
      <c r="M31" s="23"/>
    </row>
    <row r="32" spans="1:13" x14ac:dyDescent="0.25">
      <c r="A32" s="90" t="s">
        <v>89</v>
      </c>
      <c r="B32" s="91"/>
      <c r="C32" s="91"/>
      <c r="D32" s="91"/>
      <c r="E32" s="91"/>
      <c r="F32" s="92"/>
      <c r="G32" s="13" t="s">
        <v>12</v>
      </c>
      <c r="H32" s="38">
        <v>569410</v>
      </c>
      <c r="I32" s="39">
        <v>17396</v>
      </c>
      <c r="J32" s="23"/>
      <c r="K32" s="24"/>
      <c r="L32" s="23"/>
      <c r="M32" s="23"/>
    </row>
    <row r="33" spans="1:13" x14ac:dyDescent="0.25">
      <c r="A33" s="90" t="s">
        <v>90</v>
      </c>
      <c r="B33" s="91"/>
      <c r="C33" s="91"/>
      <c r="D33" s="91"/>
      <c r="E33" s="91"/>
      <c r="F33" s="92"/>
      <c r="G33" s="13" t="s">
        <v>91</v>
      </c>
      <c r="H33" s="36">
        <f>SUM(H22:H32)</f>
        <v>13297260.79284</v>
      </c>
      <c r="I33" s="37">
        <f>I22+I23+I26+I29+I30+I32</f>
        <v>13042061</v>
      </c>
      <c r="J33" s="23"/>
      <c r="K33" s="24"/>
      <c r="L33" s="23"/>
      <c r="M33" s="23"/>
    </row>
    <row r="34" spans="1:13" x14ac:dyDescent="0.25">
      <c r="A34" s="90" t="s">
        <v>92</v>
      </c>
      <c r="B34" s="91"/>
      <c r="C34" s="91"/>
      <c r="D34" s="91"/>
      <c r="E34" s="91"/>
      <c r="F34" s="92"/>
      <c r="G34" s="40"/>
      <c r="H34" s="36">
        <f>H20+H33</f>
        <v>26511174.79284</v>
      </c>
      <c r="I34" s="37">
        <f>I20+I33</f>
        <v>21209131</v>
      </c>
      <c r="J34" s="23"/>
      <c r="K34" s="24"/>
      <c r="L34" s="23"/>
      <c r="M34" s="23"/>
    </row>
    <row r="35" spans="1:13" x14ac:dyDescent="0.25">
      <c r="A35" s="10"/>
      <c r="B35" s="11"/>
      <c r="C35" s="11"/>
      <c r="D35" s="11"/>
      <c r="E35" s="11"/>
      <c r="F35" s="12"/>
      <c r="G35" s="40"/>
      <c r="H35" s="41"/>
      <c r="I35" s="42"/>
      <c r="J35" s="23"/>
      <c r="K35" s="24"/>
      <c r="L35" s="23"/>
      <c r="M35" s="23"/>
    </row>
    <row r="36" spans="1:13" ht="39" x14ac:dyDescent="0.25">
      <c r="A36" s="103" t="s">
        <v>93</v>
      </c>
      <c r="B36" s="104"/>
      <c r="C36" s="104"/>
      <c r="D36" s="104"/>
      <c r="E36" s="104"/>
      <c r="F36" s="105"/>
      <c r="G36" s="6" t="s">
        <v>6</v>
      </c>
      <c r="H36" s="43" t="s">
        <v>94</v>
      </c>
      <c r="I36" s="22" t="s">
        <v>53</v>
      </c>
      <c r="J36" s="23"/>
      <c r="K36" s="24"/>
      <c r="L36" s="23"/>
    </row>
    <row r="37" spans="1:13" x14ac:dyDescent="0.25">
      <c r="A37" s="97" t="s">
        <v>95</v>
      </c>
      <c r="B37" s="98"/>
      <c r="C37" s="98"/>
      <c r="D37" s="98"/>
      <c r="E37" s="98"/>
      <c r="F37" s="99"/>
      <c r="G37" s="13"/>
      <c r="H37" s="14"/>
      <c r="I37" s="35"/>
      <c r="J37" s="23"/>
      <c r="K37" s="24"/>
      <c r="L37" s="23"/>
    </row>
    <row r="38" spans="1:13" x14ac:dyDescent="0.25">
      <c r="A38" s="90" t="s">
        <v>96</v>
      </c>
      <c r="B38" s="91"/>
      <c r="C38" s="91"/>
      <c r="D38" s="91"/>
      <c r="E38" s="91"/>
      <c r="F38" s="92"/>
      <c r="G38" s="13" t="s">
        <v>97</v>
      </c>
      <c r="H38" s="32">
        <v>1039000</v>
      </c>
      <c r="I38" s="33"/>
      <c r="J38" s="23"/>
      <c r="K38" s="24"/>
      <c r="L38" s="23"/>
    </row>
    <row r="39" spans="1:13" x14ac:dyDescent="0.25">
      <c r="A39" s="90" t="s">
        <v>98</v>
      </c>
      <c r="B39" s="91"/>
      <c r="C39" s="91"/>
      <c r="D39" s="91"/>
      <c r="E39" s="91"/>
      <c r="F39" s="92"/>
      <c r="G39" s="13" t="s">
        <v>99</v>
      </c>
      <c r="H39" s="32">
        <v>128793</v>
      </c>
      <c r="I39" s="31">
        <v>13531</v>
      </c>
      <c r="J39" s="23"/>
      <c r="K39" s="24"/>
      <c r="L39" s="23"/>
    </row>
    <row r="40" spans="1:13" x14ac:dyDescent="0.25">
      <c r="A40" s="94" t="s">
        <v>100</v>
      </c>
      <c r="B40" s="95"/>
      <c r="C40" s="95"/>
      <c r="D40" s="95"/>
      <c r="E40" s="95"/>
      <c r="F40" s="96"/>
      <c r="G40" s="13" t="s">
        <v>101</v>
      </c>
      <c r="H40" s="38">
        <v>8052</v>
      </c>
      <c r="I40" s="39">
        <v>7328</v>
      </c>
      <c r="J40" s="23"/>
      <c r="K40" s="24"/>
      <c r="L40" s="23"/>
    </row>
    <row r="41" spans="1:13" x14ac:dyDescent="0.25">
      <c r="A41" s="90" t="s">
        <v>102</v>
      </c>
      <c r="B41" s="91"/>
      <c r="C41" s="91"/>
      <c r="D41" s="91"/>
      <c r="E41" s="91"/>
      <c r="F41" s="92"/>
      <c r="G41" s="13" t="s">
        <v>103</v>
      </c>
      <c r="H41" s="32">
        <v>10159209</v>
      </c>
      <c r="I41" s="31">
        <v>5478232</v>
      </c>
      <c r="J41" s="23"/>
      <c r="K41" s="24"/>
      <c r="L41" s="23"/>
    </row>
    <row r="42" spans="1:13" x14ac:dyDescent="0.25">
      <c r="A42" s="90" t="s">
        <v>104</v>
      </c>
      <c r="B42" s="91"/>
      <c r="C42" s="91"/>
      <c r="D42" s="91"/>
      <c r="E42" s="91"/>
      <c r="F42" s="92"/>
      <c r="G42" s="13" t="s">
        <v>105</v>
      </c>
      <c r="H42" s="14"/>
      <c r="I42" s="35"/>
      <c r="J42" s="23"/>
      <c r="K42" s="24"/>
      <c r="L42" s="23"/>
    </row>
    <row r="43" spans="1:13" x14ac:dyDescent="0.25">
      <c r="A43" s="90" t="s">
        <v>106</v>
      </c>
      <c r="B43" s="91"/>
      <c r="C43" s="91"/>
      <c r="D43" s="91"/>
      <c r="E43" s="91"/>
      <c r="F43" s="92"/>
      <c r="G43" s="13" t="s">
        <v>107</v>
      </c>
      <c r="H43" s="32">
        <v>386742</v>
      </c>
      <c r="I43" s="31">
        <v>71353</v>
      </c>
      <c r="J43" s="23"/>
      <c r="K43" s="24"/>
      <c r="L43" s="23"/>
    </row>
    <row r="44" spans="1:13" x14ac:dyDescent="0.25">
      <c r="A44" s="90" t="s">
        <v>108</v>
      </c>
      <c r="B44" s="91"/>
      <c r="C44" s="91"/>
      <c r="D44" s="91"/>
      <c r="E44" s="91"/>
      <c r="F44" s="92"/>
      <c r="G44" s="40">
        <v>300</v>
      </c>
      <c r="H44" s="36">
        <f>SUM(H38:H43)</f>
        <v>11721796</v>
      </c>
      <c r="I44" s="37">
        <f>I38+I39+I40+I41+I43</f>
        <v>5570444</v>
      </c>
      <c r="J44" s="23"/>
      <c r="K44" s="24"/>
      <c r="L44" s="23"/>
    </row>
    <row r="45" spans="1:13" x14ac:dyDescent="0.25">
      <c r="A45" s="97" t="s">
        <v>109</v>
      </c>
      <c r="B45" s="98"/>
      <c r="C45" s="98"/>
      <c r="D45" s="98"/>
      <c r="E45" s="98"/>
      <c r="F45" s="99"/>
      <c r="H45" s="14"/>
      <c r="I45" s="35"/>
      <c r="J45" s="23"/>
      <c r="K45" s="24"/>
      <c r="L45" s="23"/>
    </row>
    <row r="46" spans="1:13" x14ac:dyDescent="0.25">
      <c r="A46" s="90" t="s">
        <v>110</v>
      </c>
      <c r="B46" s="91"/>
      <c r="C46" s="91"/>
      <c r="D46" s="91"/>
      <c r="E46" s="91"/>
      <c r="F46" s="92"/>
      <c r="G46" s="13" t="s">
        <v>14</v>
      </c>
      <c r="H46" s="14">
        <v>1445326</v>
      </c>
      <c r="I46" s="39">
        <v>1437213</v>
      </c>
      <c r="J46" s="23"/>
      <c r="K46" s="24"/>
      <c r="L46" s="23"/>
    </row>
    <row r="47" spans="1:13" x14ac:dyDescent="0.25">
      <c r="A47" s="90" t="s">
        <v>111</v>
      </c>
      <c r="B47" s="91"/>
      <c r="C47" s="91"/>
      <c r="D47" s="91"/>
      <c r="E47" s="91"/>
      <c r="F47" s="92"/>
      <c r="G47" s="13" t="s">
        <v>112</v>
      </c>
      <c r="H47" s="14"/>
      <c r="I47" s="35"/>
      <c r="J47" s="23"/>
      <c r="K47" s="24"/>
      <c r="L47" s="23"/>
    </row>
    <row r="48" spans="1:13" x14ac:dyDescent="0.25">
      <c r="A48" s="90" t="s">
        <v>113</v>
      </c>
      <c r="B48" s="91"/>
      <c r="C48" s="91"/>
      <c r="D48" s="91"/>
      <c r="E48" s="91"/>
      <c r="F48" s="92"/>
      <c r="G48" s="13" t="s">
        <v>114</v>
      </c>
      <c r="H48" s="14"/>
      <c r="I48" s="35"/>
      <c r="J48" s="23"/>
      <c r="K48" s="24"/>
      <c r="L48" s="23"/>
    </row>
    <row r="49" spans="1:12" x14ac:dyDescent="0.25">
      <c r="A49" s="90" t="s">
        <v>115</v>
      </c>
      <c r="B49" s="91"/>
      <c r="C49" s="91"/>
      <c r="D49" s="91"/>
      <c r="E49" s="91"/>
      <c r="F49" s="92"/>
      <c r="G49" s="13" t="s">
        <v>116</v>
      </c>
      <c r="H49" s="32">
        <v>530188</v>
      </c>
      <c r="I49" s="31">
        <v>580766</v>
      </c>
      <c r="J49" s="23"/>
      <c r="K49" s="24"/>
      <c r="L49" s="23"/>
    </row>
    <row r="50" spans="1:12" x14ac:dyDescent="0.25">
      <c r="A50" s="90" t="s">
        <v>117</v>
      </c>
      <c r="B50" s="91"/>
      <c r="C50" s="91"/>
      <c r="D50" s="91"/>
      <c r="E50" s="91"/>
      <c r="F50" s="92"/>
      <c r="G50" s="13" t="s">
        <v>118</v>
      </c>
      <c r="H50" s="14"/>
      <c r="I50" s="35"/>
      <c r="J50" s="23"/>
      <c r="K50" s="24"/>
      <c r="L50" s="23"/>
    </row>
    <row r="51" spans="1:12" x14ac:dyDescent="0.25">
      <c r="A51" s="90" t="s">
        <v>119</v>
      </c>
      <c r="B51" s="91"/>
      <c r="C51" s="91"/>
      <c r="D51" s="91"/>
      <c r="E51" s="91"/>
      <c r="F51" s="92"/>
      <c r="G51" s="13" t="s">
        <v>120</v>
      </c>
      <c r="H51" s="36">
        <f>SUM(H46:H50)</f>
        <v>1975514</v>
      </c>
      <c r="I51" s="37">
        <f>I46+I49</f>
        <v>2017979</v>
      </c>
      <c r="J51" s="23"/>
      <c r="K51" s="24"/>
      <c r="L51" s="23"/>
    </row>
    <row r="52" spans="1:12" x14ac:dyDescent="0.25">
      <c r="G52" s="23"/>
      <c r="H52" s="44"/>
      <c r="I52" s="44"/>
      <c r="J52" s="23"/>
      <c r="K52" s="24"/>
      <c r="L52" s="23"/>
    </row>
    <row r="53" spans="1:12" ht="39" x14ac:dyDescent="0.25">
      <c r="A53" s="100" t="s">
        <v>93</v>
      </c>
      <c r="B53" s="101"/>
      <c r="C53" s="101"/>
      <c r="D53" s="101"/>
      <c r="E53" s="101"/>
      <c r="F53" s="102"/>
      <c r="G53" s="6" t="s">
        <v>6</v>
      </c>
      <c r="H53" s="43" t="s">
        <v>94</v>
      </c>
      <c r="I53" s="22" t="s">
        <v>53</v>
      </c>
      <c r="J53" s="23"/>
      <c r="K53" s="24"/>
      <c r="L53" s="23"/>
    </row>
    <row r="54" spans="1:12" x14ac:dyDescent="0.25">
      <c r="A54" s="97" t="s">
        <v>121</v>
      </c>
      <c r="B54" s="98"/>
      <c r="C54" s="98"/>
      <c r="D54" s="98"/>
      <c r="E54" s="98"/>
      <c r="F54" s="99"/>
      <c r="G54" s="28"/>
      <c r="H54" s="14"/>
      <c r="I54" s="35"/>
      <c r="J54" s="23"/>
      <c r="K54" s="24"/>
      <c r="L54" s="23"/>
    </row>
    <row r="55" spans="1:12" x14ac:dyDescent="0.25">
      <c r="A55" s="90" t="s">
        <v>122</v>
      </c>
      <c r="B55" s="91"/>
      <c r="C55" s="91"/>
      <c r="D55" s="91"/>
      <c r="E55" s="91"/>
      <c r="F55" s="92"/>
      <c r="G55" s="13" t="s">
        <v>16</v>
      </c>
      <c r="H55" s="14">
        <f>'[2]оборотка 1 кв.14'!G160/1000</f>
        <v>80000</v>
      </c>
      <c r="I55" s="31">
        <v>80000</v>
      </c>
      <c r="J55" s="23"/>
      <c r="K55" s="24"/>
      <c r="L55" s="23"/>
    </row>
    <row r="56" spans="1:12" x14ac:dyDescent="0.25">
      <c r="A56" s="90" t="s">
        <v>123</v>
      </c>
      <c r="B56" s="91"/>
      <c r="C56" s="91"/>
      <c r="D56" s="91"/>
      <c r="E56" s="91"/>
      <c r="F56" s="92"/>
      <c r="G56" s="13" t="s">
        <v>124</v>
      </c>
      <c r="H56" s="14"/>
      <c r="I56" s="35"/>
      <c r="J56" s="23"/>
      <c r="K56" s="24"/>
      <c r="L56" s="23"/>
    </row>
    <row r="57" spans="1:12" x14ac:dyDescent="0.25">
      <c r="A57" s="90" t="s">
        <v>125</v>
      </c>
      <c r="B57" s="91"/>
      <c r="C57" s="91"/>
      <c r="D57" s="91"/>
      <c r="E57" s="91"/>
      <c r="F57" s="92"/>
      <c r="G57" s="13" t="s">
        <v>126</v>
      </c>
      <c r="H57" s="14"/>
      <c r="I57" s="35"/>
      <c r="J57" s="23"/>
      <c r="K57" s="24"/>
      <c r="L57" s="23"/>
    </row>
    <row r="58" spans="1:12" x14ac:dyDescent="0.25">
      <c r="A58" s="90" t="s">
        <v>127</v>
      </c>
      <c r="B58" s="91"/>
      <c r="C58" s="91"/>
      <c r="D58" s="91"/>
      <c r="E58" s="91"/>
      <c r="F58" s="92"/>
      <c r="G58" s="13" t="s">
        <v>128</v>
      </c>
      <c r="H58" s="14">
        <v>2709689</v>
      </c>
      <c r="I58" s="31">
        <v>2814533</v>
      </c>
      <c r="J58" s="23"/>
      <c r="K58" s="24"/>
      <c r="L58" s="23"/>
    </row>
    <row r="59" spans="1:12" x14ac:dyDescent="0.25">
      <c r="A59" s="90" t="s">
        <v>129</v>
      </c>
      <c r="B59" s="91"/>
      <c r="C59" s="91"/>
      <c r="D59" s="91"/>
      <c r="E59" s="91"/>
      <c r="F59" s="92"/>
      <c r="G59" s="13" t="s">
        <v>130</v>
      </c>
      <c r="H59" s="14">
        <v>10024176</v>
      </c>
      <c r="I59" s="31">
        <v>10726175</v>
      </c>
      <c r="J59" s="23"/>
      <c r="K59" s="24"/>
      <c r="L59" s="23"/>
    </row>
    <row r="60" spans="1:12" x14ac:dyDescent="0.25">
      <c r="A60" s="90" t="s">
        <v>37</v>
      </c>
      <c r="B60" s="91"/>
      <c r="C60" s="91"/>
      <c r="D60" s="91"/>
      <c r="E60" s="91"/>
      <c r="F60" s="92"/>
      <c r="G60" s="13" t="s">
        <v>131</v>
      </c>
      <c r="H60" s="14"/>
      <c r="I60" s="35"/>
      <c r="J60" s="23"/>
      <c r="K60" s="24"/>
      <c r="L60" s="23"/>
    </row>
    <row r="61" spans="1:12" x14ac:dyDescent="0.25">
      <c r="A61" s="90" t="s">
        <v>132</v>
      </c>
      <c r="B61" s="91"/>
      <c r="C61" s="91"/>
      <c r="D61" s="91"/>
      <c r="E61" s="91"/>
      <c r="F61" s="92"/>
      <c r="G61" s="40">
        <v>500</v>
      </c>
      <c r="H61" s="17">
        <f>SUM(H55:H60)</f>
        <v>12813865</v>
      </c>
      <c r="I61" s="37">
        <f>I55+I58+I59</f>
        <v>13620708</v>
      </c>
      <c r="J61" s="23"/>
      <c r="K61" s="24"/>
      <c r="L61" s="23"/>
    </row>
    <row r="62" spans="1:12" x14ac:dyDescent="0.25">
      <c r="A62" s="90" t="s">
        <v>133</v>
      </c>
      <c r="B62" s="91"/>
      <c r="C62" s="91"/>
      <c r="D62" s="91"/>
      <c r="E62" s="91"/>
      <c r="F62" s="92"/>
      <c r="G62" s="28"/>
      <c r="H62" s="17">
        <f>H44+H51+H61</f>
        <v>26511175</v>
      </c>
      <c r="I62" s="37">
        <f>I44+I51+I61</f>
        <v>21209131</v>
      </c>
      <c r="J62" s="23"/>
      <c r="K62" s="24"/>
      <c r="L62" s="23"/>
    </row>
    <row r="63" spans="1:12" x14ac:dyDescent="0.25">
      <c r="A63" t="s">
        <v>229</v>
      </c>
      <c r="J63" s="23"/>
      <c r="K63" s="24"/>
      <c r="L63" s="23"/>
    </row>
    <row r="64" spans="1:12" x14ac:dyDescent="0.25">
      <c r="J64" s="23"/>
      <c r="K64" s="24"/>
      <c r="L64" s="23"/>
    </row>
    <row r="65" spans="1:12" x14ac:dyDescent="0.25">
      <c r="H65" s="19"/>
    </row>
    <row r="66" spans="1:12" x14ac:dyDescent="0.25">
      <c r="A66" t="s">
        <v>134</v>
      </c>
      <c r="C66" s="93"/>
      <c r="D66" s="93"/>
      <c r="E66" s="93"/>
      <c r="F66" s="93"/>
      <c r="G66" s="93"/>
      <c r="H66" t="s">
        <v>135</v>
      </c>
    </row>
    <row r="68" spans="1:12" x14ac:dyDescent="0.25">
      <c r="A68" t="s">
        <v>45</v>
      </c>
      <c r="H68" t="s">
        <v>136</v>
      </c>
    </row>
    <row r="69" spans="1:12" x14ac:dyDescent="0.25">
      <c r="C69" s="93"/>
      <c r="D69" s="93"/>
      <c r="E69" s="93"/>
      <c r="F69" s="93"/>
      <c r="G69" s="93"/>
      <c r="H69" s="93"/>
      <c r="I69" s="93"/>
      <c r="J69" s="93"/>
      <c r="K69" s="93"/>
      <c r="L69" s="93"/>
    </row>
  </sheetData>
  <mergeCells count="54">
    <mergeCell ref="A14:F14"/>
    <mergeCell ref="A1:I1"/>
    <mergeCell ref="A4:I4"/>
    <mergeCell ref="A11:F11"/>
    <mergeCell ref="A12:F12"/>
    <mergeCell ref="A13:F13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40:F40"/>
    <mergeCell ref="A27:F27"/>
    <mergeCell ref="A28:F28"/>
    <mergeCell ref="A29:F29"/>
    <mergeCell ref="A31:F31"/>
    <mergeCell ref="A32:F32"/>
    <mergeCell ref="A33:F33"/>
    <mergeCell ref="A34:F34"/>
    <mergeCell ref="A36:F36"/>
    <mergeCell ref="A37:F37"/>
    <mergeCell ref="A38:F38"/>
    <mergeCell ref="A39:F39"/>
    <mergeCell ref="A53:F53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H69:L69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C66:G66"/>
    <mergeCell ref="C69:G69"/>
  </mergeCells>
  <pageMargins left="0.51181102362204722" right="0.15748031496062992" top="0.39370078740157483" bottom="0.15748031496062992" header="0.39370078740157483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10" workbookViewId="0">
      <selection activeCell="J28" sqref="J28"/>
    </sheetView>
  </sheetViews>
  <sheetFormatPr defaultRowHeight="15" x14ac:dyDescent="0.25"/>
  <cols>
    <col min="1" max="1" width="51.85546875" customWidth="1"/>
    <col min="2" max="2" width="8.140625" customWidth="1"/>
    <col min="3" max="3" width="12.7109375" customWidth="1"/>
    <col min="4" max="5" width="17.140625" customWidth="1"/>
    <col min="6" max="6" width="14.5703125" customWidth="1"/>
    <col min="7" max="7" width="9.5703125" customWidth="1"/>
    <col min="8" max="8" width="17.28515625" customWidth="1"/>
    <col min="10" max="10" width="12.140625" customWidth="1"/>
    <col min="257" max="257" width="55.42578125" customWidth="1"/>
    <col min="258" max="258" width="8.140625" customWidth="1"/>
    <col min="259" max="259" width="15.28515625" customWidth="1"/>
    <col min="260" max="260" width="19.42578125" customWidth="1"/>
    <col min="261" max="261" width="17.140625" customWidth="1"/>
    <col min="262" max="262" width="14.5703125" customWidth="1"/>
    <col min="263" max="263" width="15.5703125" customWidth="1"/>
    <col min="264" max="264" width="17.28515625" customWidth="1"/>
    <col min="266" max="266" width="12.140625" customWidth="1"/>
    <col min="513" max="513" width="55.42578125" customWidth="1"/>
    <col min="514" max="514" width="8.140625" customWidth="1"/>
    <col min="515" max="515" width="15.28515625" customWidth="1"/>
    <col min="516" max="516" width="19.42578125" customWidth="1"/>
    <col min="517" max="517" width="17.140625" customWidth="1"/>
    <col min="518" max="518" width="14.5703125" customWidth="1"/>
    <col min="519" max="519" width="15.5703125" customWidth="1"/>
    <col min="520" max="520" width="17.28515625" customWidth="1"/>
    <col min="522" max="522" width="12.140625" customWidth="1"/>
    <col min="769" max="769" width="55.42578125" customWidth="1"/>
    <col min="770" max="770" width="8.140625" customWidth="1"/>
    <col min="771" max="771" width="15.28515625" customWidth="1"/>
    <col min="772" max="772" width="19.42578125" customWidth="1"/>
    <col min="773" max="773" width="17.140625" customWidth="1"/>
    <col min="774" max="774" width="14.5703125" customWidth="1"/>
    <col min="775" max="775" width="15.5703125" customWidth="1"/>
    <col min="776" max="776" width="17.28515625" customWidth="1"/>
    <col min="778" max="778" width="12.140625" customWidth="1"/>
    <col min="1025" max="1025" width="55.42578125" customWidth="1"/>
    <col min="1026" max="1026" width="8.140625" customWidth="1"/>
    <col min="1027" max="1027" width="15.28515625" customWidth="1"/>
    <col min="1028" max="1028" width="19.42578125" customWidth="1"/>
    <col min="1029" max="1029" width="17.140625" customWidth="1"/>
    <col min="1030" max="1030" width="14.5703125" customWidth="1"/>
    <col min="1031" max="1031" width="15.5703125" customWidth="1"/>
    <col min="1032" max="1032" width="17.28515625" customWidth="1"/>
    <col min="1034" max="1034" width="12.140625" customWidth="1"/>
    <col min="1281" max="1281" width="55.42578125" customWidth="1"/>
    <col min="1282" max="1282" width="8.140625" customWidth="1"/>
    <col min="1283" max="1283" width="15.28515625" customWidth="1"/>
    <col min="1284" max="1284" width="19.42578125" customWidth="1"/>
    <col min="1285" max="1285" width="17.140625" customWidth="1"/>
    <col min="1286" max="1286" width="14.5703125" customWidth="1"/>
    <col min="1287" max="1287" width="15.5703125" customWidth="1"/>
    <col min="1288" max="1288" width="17.28515625" customWidth="1"/>
    <col min="1290" max="1290" width="12.140625" customWidth="1"/>
    <col min="1537" max="1537" width="55.42578125" customWidth="1"/>
    <col min="1538" max="1538" width="8.140625" customWidth="1"/>
    <col min="1539" max="1539" width="15.28515625" customWidth="1"/>
    <col min="1540" max="1540" width="19.42578125" customWidth="1"/>
    <col min="1541" max="1541" width="17.140625" customWidth="1"/>
    <col min="1542" max="1542" width="14.5703125" customWidth="1"/>
    <col min="1543" max="1543" width="15.5703125" customWidth="1"/>
    <col min="1544" max="1544" width="17.28515625" customWidth="1"/>
    <col min="1546" max="1546" width="12.140625" customWidth="1"/>
    <col min="1793" max="1793" width="55.42578125" customWidth="1"/>
    <col min="1794" max="1794" width="8.140625" customWidth="1"/>
    <col min="1795" max="1795" width="15.28515625" customWidth="1"/>
    <col min="1796" max="1796" width="19.42578125" customWidth="1"/>
    <col min="1797" max="1797" width="17.140625" customWidth="1"/>
    <col min="1798" max="1798" width="14.5703125" customWidth="1"/>
    <col min="1799" max="1799" width="15.5703125" customWidth="1"/>
    <col min="1800" max="1800" width="17.28515625" customWidth="1"/>
    <col min="1802" max="1802" width="12.140625" customWidth="1"/>
    <col min="2049" max="2049" width="55.42578125" customWidth="1"/>
    <col min="2050" max="2050" width="8.140625" customWidth="1"/>
    <col min="2051" max="2051" width="15.28515625" customWidth="1"/>
    <col min="2052" max="2052" width="19.42578125" customWidth="1"/>
    <col min="2053" max="2053" width="17.140625" customWidth="1"/>
    <col min="2054" max="2054" width="14.5703125" customWidth="1"/>
    <col min="2055" max="2055" width="15.5703125" customWidth="1"/>
    <col min="2056" max="2056" width="17.28515625" customWidth="1"/>
    <col min="2058" max="2058" width="12.140625" customWidth="1"/>
    <col min="2305" max="2305" width="55.42578125" customWidth="1"/>
    <col min="2306" max="2306" width="8.140625" customWidth="1"/>
    <col min="2307" max="2307" width="15.28515625" customWidth="1"/>
    <col min="2308" max="2308" width="19.42578125" customWidth="1"/>
    <col min="2309" max="2309" width="17.140625" customWidth="1"/>
    <col min="2310" max="2310" width="14.5703125" customWidth="1"/>
    <col min="2311" max="2311" width="15.5703125" customWidth="1"/>
    <col min="2312" max="2312" width="17.28515625" customWidth="1"/>
    <col min="2314" max="2314" width="12.140625" customWidth="1"/>
    <col min="2561" max="2561" width="55.42578125" customWidth="1"/>
    <col min="2562" max="2562" width="8.140625" customWidth="1"/>
    <col min="2563" max="2563" width="15.28515625" customWidth="1"/>
    <col min="2564" max="2564" width="19.42578125" customWidth="1"/>
    <col min="2565" max="2565" width="17.140625" customWidth="1"/>
    <col min="2566" max="2566" width="14.5703125" customWidth="1"/>
    <col min="2567" max="2567" width="15.5703125" customWidth="1"/>
    <col min="2568" max="2568" width="17.28515625" customWidth="1"/>
    <col min="2570" max="2570" width="12.140625" customWidth="1"/>
    <col min="2817" max="2817" width="55.42578125" customWidth="1"/>
    <col min="2818" max="2818" width="8.140625" customWidth="1"/>
    <col min="2819" max="2819" width="15.28515625" customWidth="1"/>
    <col min="2820" max="2820" width="19.42578125" customWidth="1"/>
    <col min="2821" max="2821" width="17.140625" customWidth="1"/>
    <col min="2822" max="2822" width="14.5703125" customWidth="1"/>
    <col min="2823" max="2823" width="15.5703125" customWidth="1"/>
    <col min="2824" max="2824" width="17.28515625" customWidth="1"/>
    <col min="2826" max="2826" width="12.140625" customWidth="1"/>
    <col min="3073" max="3073" width="55.42578125" customWidth="1"/>
    <col min="3074" max="3074" width="8.140625" customWidth="1"/>
    <col min="3075" max="3075" width="15.28515625" customWidth="1"/>
    <col min="3076" max="3076" width="19.42578125" customWidth="1"/>
    <col min="3077" max="3077" width="17.140625" customWidth="1"/>
    <col min="3078" max="3078" width="14.5703125" customWidth="1"/>
    <col min="3079" max="3079" width="15.5703125" customWidth="1"/>
    <col min="3080" max="3080" width="17.28515625" customWidth="1"/>
    <col min="3082" max="3082" width="12.140625" customWidth="1"/>
    <col min="3329" max="3329" width="55.42578125" customWidth="1"/>
    <col min="3330" max="3330" width="8.140625" customWidth="1"/>
    <col min="3331" max="3331" width="15.28515625" customWidth="1"/>
    <col min="3332" max="3332" width="19.42578125" customWidth="1"/>
    <col min="3333" max="3333" width="17.140625" customWidth="1"/>
    <col min="3334" max="3334" width="14.5703125" customWidth="1"/>
    <col min="3335" max="3335" width="15.5703125" customWidth="1"/>
    <col min="3336" max="3336" width="17.28515625" customWidth="1"/>
    <col min="3338" max="3338" width="12.140625" customWidth="1"/>
    <col min="3585" max="3585" width="55.42578125" customWidth="1"/>
    <col min="3586" max="3586" width="8.140625" customWidth="1"/>
    <col min="3587" max="3587" width="15.28515625" customWidth="1"/>
    <col min="3588" max="3588" width="19.42578125" customWidth="1"/>
    <col min="3589" max="3589" width="17.140625" customWidth="1"/>
    <col min="3590" max="3590" width="14.5703125" customWidth="1"/>
    <col min="3591" max="3591" width="15.5703125" customWidth="1"/>
    <col min="3592" max="3592" width="17.28515625" customWidth="1"/>
    <col min="3594" max="3594" width="12.140625" customWidth="1"/>
    <col min="3841" max="3841" width="55.42578125" customWidth="1"/>
    <col min="3842" max="3842" width="8.140625" customWidth="1"/>
    <col min="3843" max="3843" width="15.28515625" customWidth="1"/>
    <col min="3844" max="3844" width="19.42578125" customWidth="1"/>
    <col min="3845" max="3845" width="17.140625" customWidth="1"/>
    <col min="3846" max="3846" width="14.5703125" customWidth="1"/>
    <col min="3847" max="3847" width="15.5703125" customWidth="1"/>
    <col min="3848" max="3848" width="17.28515625" customWidth="1"/>
    <col min="3850" max="3850" width="12.140625" customWidth="1"/>
    <col min="4097" max="4097" width="55.42578125" customWidth="1"/>
    <col min="4098" max="4098" width="8.140625" customWidth="1"/>
    <col min="4099" max="4099" width="15.28515625" customWidth="1"/>
    <col min="4100" max="4100" width="19.42578125" customWidth="1"/>
    <col min="4101" max="4101" width="17.140625" customWidth="1"/>
    <col min="4102" max="4102" width="14.5703125" customWidth="1"/>
    <col min="4103" max="4103" width="15.5703125" customWidth="1"/>
    <col min="4104" max="4104" width="17.28515625" customWidth="1"/>
    <col min="4106" max="4106" width="12.140625" customWidth="1"/>
    <col min="4353" max="4353" width="55.42578125" customWidth="1"/>
    <col min="4354" max="4354" width="8.140625" customWidth="1"/>
    <col min="4355" max="4355" width="15.28515625" customWidth="1"/>
    <col min="4356" max="4356" width="19.42578125" customWidth="1"/>
    <col min="4357" max="4357" width="17.140625" customWidth="1"/>
    <col min="4358" max="4358" width="14.5703125" customWidth="1"/>
    <col min="4359" max="4359" width="15.5703125" customWidth="1"/>
    <col min="4360" max="4360" width="17.28515625" customWidth="1"/>
    <col min="4362" max="4362" width="12.140625" customWidth="1"/>
    <col min="4609" max="4609" width="55.42578125" customWidth="1"/>
    <col min="4610" max="4610" width="8.140625" customWidth="1"/>
    <col min="4611" max="4611" width="15.28515625" customWidth="1"/>
    <col min="4612" max="4612" width="19.42578125" customWidth="1"/>
    <col min="4613" max="4613" width="17.140625" customWidth="1"/>
    <col min="4614" max="4614" width="14.5703125" customWidth="1"/>
    <col min="4615" max="4615" width="15.5703125" customWidth="1"/>
    <col min="4616" max="4616" width="17.28515625" customWidth="1"/>
    <col min="4618" max="4618" width="12.140625" customWidth="1"/>
    <col min="4865" max="4865" width="55.42578125" customWidth="1"/>
    <col min="4866" max="4866" width="8.140625" customWidth="1"/>
    <col min="4867" max="4867" width="15.28515625" customWidth="1"/>
    <col min="4868" max="4868" width="19.42578125" customWidth="1"/>
    <col min="4869" max="4869" width="17.140625" customWidth="1"/>
    <col min="4870" max="4870" width="14.5703125" customWidth="1"/>
    <col min="4871" max="4871" width="15.5703125" customWidth="1"/>
    <col min="4872" max="4872" width="17.28515625" customWidth="1"/>
    <col min="4874" max="4874" width="12.140625" customWidth="1"/>
    <col min="5121" max="5121" width="55.42578125" customWidth="1"/>
    <col min="5122" max="5122" width="8.140625" customWidth="1"/>
    <col min="5123" max="5123" width="15.28515625" customWidth="1"/>
    <col min="5124" max="5124" width="19.42578125" customWidth="1"/>
    <col min="5125" max="5125" width="17.140625" customWidth="1"/>
    <col min="5126" max="5126" width="14.5703125" customWidth="1"/>
    <col min="5127" max="5127" width="15.5703125" customWidth="1"/>
    <col min="5128" max="5128" width="17.28515625" customWidth="1"/>
    <col min="5130" max="5130" width="12.140625" customWidth="1"/>
    <col min="5377" max="5377" width="55.42578125" customWidth="1"/>
    <col min="5378" max="5378" width="8.140625" customWidth="1"/>
    <col min="5379" max="5379" width="15.28515625" customWidth="1"/>
    <col min="5380" max="5380" width="19.42578125" customWidth="1"/>
    <col min="5381" max="5381" width="17.140625" customWidth="1"/>
    <col min="5382" max="5382" width="14.5703125" customWidth="1"/>
    <col min="5383" max="5383" width="15.5703125" customWidth="1"/>
    <col min="5384" max="5384" width="17.28515625" customWidth="1"/>
    <col min="5386" max="5386" width="12.140625" customWidth="1"/>
    <col min="5633" max="5633" width="55.42578125" customWidth="1"/>
    <col min="5634" max="5634" width="8.140625" customWidth="1"/>
    <col min="5635" max="5635" width="15.28515625" customWidth="1"/>
    <col min="5636" max="5636" width="19.42578125" customWidth="1"/>
    <col min="5637" max="5637" width="17.140625" customWidth="1"/>
    <col min="5638" max="5638" width="14.5703125" customWidth="1"/>
    <col min="5639" max="5639" width="15.5703125" customWidth="1"/>
    <col min="5640" max="5640" width="17.28515625" customWidth="1"/>
    <col min="5642" max="5642" width="12.140625" customWidth="1"/>
    <col min="5889" max="5889" width="55.42578125" customWidth="1"/>
    <col min="5890" max="5890" width="8.140625" customWidth="1"/>
    <col min="5891" max="5891" width="15.28515625" customWidth="1"/>
    <col min="5892" max="5892" width="19.42578125" customWidth="1"/>
    <col min="5893" max="5893" width="17.140625" customWidth="1"/>
    <col min="5894" max="5894" width="14.5703125" customWidth="1"/>
    <col min="5895" max="5895" width="15.5703125" customWidth="1"/>
    <col min="5896" max="5896" width="17.28515625" customWidth="1"/>
    <col min="5898" max="5898" width="12.140625" customWidth="1"/>
    <col min="6145" max="6145" width="55.42578125" customWidth="1"/>
    <col min="6146" max="6146" width="8.140625" customWidth="1"/>
    <col min="6147" max="6147" width="15.28515625" customWidth="1"/>
    <col min="6148" max="6148" width="19.42578125" customWidth="1"/>
    <col min="6149" max="6149" width="17.140625" customWidth="1"/>
    <col min="6150" max="6150" width="14.5703125" customWidth="1"/>
    <col min="6151" max="6151" width="15.5703125" customWidth="1"/>
    <col min="6152" max="6152" width="17.28515625" customWidth="1"/>
    <col min="6154" max="6154" width="12.140625" customWidth="1"/>
    <col min="6401" max="6401" width="55.42578125" customWidth="1"/>
    <col min="6402" max="6402" width="8.140625" customWidth="1"/>
    <col min="6403" max="6403" width="15.28515625" customWidth="1"/>
    <col min="6404" max="6404" width="19.42578125" customWidth="1"/>
    <col min="6405" max="6405" width="17.140625" customWidth="1"/>
    <col min="6406" max="6406" width="14.5703125" customWidth="1"/>
    <col min="6407" max="6407" width="15.5703125" customWidth="1"/>
    <col min="6408" max="6408" width="17.28515625" customWidth="1"/>
    <col min="6410" max="6410" width="12.140625" customWidth="1"/>
    <col min="6657" max="6657" width="55.42578125" customWidth="1"/>
    <col min="6658" max="6658" width="8.140625" customWidth="1"/>
    <col min="6659" max="6659" width="15.28515625" customWidth="1"/>
    <col min="6660" max="6660" width="19.42578125" customWidth="1"/>
    <col min="6661" max="6661" width="17.140625" customWidth="1"/>
    <col min="6662" max="6662" width="14.5703125" customWidth="1"/>
    <col min="6663" max="6663" width="15.5703125" customWidth="1"/>
    <col min="6664" max="6664" width="17.28515625" customWidth="1"/>
    <col min="6666" max="6666" width="12.140625" customWidth="1"/>
    <col min="6913" max="6913" width="55.42578125" customWidth="1"/>
    <col min="6914" max="6914" width="8.140625" customWidth="1"/>
    <col min="6915" max="6915" width="15.28515625" customWidth="1"/>
    <col min="6916" max="6916" width="19.42578125" customWidth="1"/>
    <col min="6917" max="6917" width="17.140625" customWidth="1"/>
    <col min="6918" max="6918" width="14.5703125" customWidth="1"/>
    <col min="6919" max="6919" width="15.5703125" customWidth="1"/>
    <col min="6920" max="6920" width="17.28515625" customWidth="1"/>
    <col min="6922" max="6922" width="12.140625" customWidth="1"/>
    <col min="7169" max="7169" width="55.42578125" customWidth="1"/>
    <col min="7170" max="7170" width="8.140625" customWidth="1"/>
    <col min="7171" max="7171" width="15.28515625" customWidth="1"/>
    <col min="7172" max="7172" width="19.42578125" customWidth="1"/>
    <col min="7173" max="7173" width="17.140625" customWidth="1"/>
    <col min="7174" max="7174" width="14.5703125" customWidth="1"/>
    <col min="7175" max="7175" width="15.5703125" customWidth="1"/>
    <col min="7176" max="7176" width="17.28515625" customWidth="1"/>
    <col min="7178" max="7178" width="12.140625" customWidth="1"/>
    <col min="7425" max="7425" width="55.42578125" customWidth="1"/>
    <col min="7426" max="7426" width="8.140625" customWidth="1"/>
    <col min="7427" max="7427" width="15.28515625" customWidth="1"/>
    <col min="7428" max="7428" width="19.42578125" customWidth="1"/>
    <col min="7429" max="7429" width="17.140625" customWidth="1"/>
    <col min="7430" max="7430" width="14.5703125" customWidth="1"/>
    <col min="7431" max="7431" width="15.5703125" customWidth="1"/>
    <col min="7432" max="7432" width="17.28515625" customWidth="1"/>
    <col min="7434" max="7434" width="12.140625" customWidth="1"/>
    <col min="7681" max="7681" width="55.42578125" customWidth="1"/>
    <col min="7682" max="7682" width="8.140625" customWidth="1"/>
    <col min="7683" max="7683" width="15.28515625" customWidth="1"/>
    <col min="7684" max="7684" width="19.42578125" customWidth="1"/>
    <col min="7685" max="7685" width="17.140625" customWidth="1"/>
    <col min="7686" max="7686" width="14.5703125" customWidth="1"/>
    <col min="7687" max="7687" width="15.5703125" customWidth="1"/>
    <col min="7688" max="7688" width="17.28515625" customWidth="1"/>
    <col min="7690" max="7690" width="12.140625" customWidth="1"/>
    <col min="7937" max="7937" width="55.42578125" customWidth="1"/>
    <col min="7938" max="7938" width="8.140625" customWidth="1"/>
    <col min="7939" max="7939" width="15.28515625" customWidth="1"/>
    <col min="7940" max="7940" width="19.42578125" customWidth="1"/>
    <col min="7941" max="7941" width="17.140625" customWidth="1"/>
    <col min="7942" max="7942" width="14.5703125" customWidth="1"/>
    <col min="7943" max="7943" width="15.5703125" customWidth="1"/>
    <col min="7944" max="7944" width="17.28515625" customWidth="1"/>
    <col min="7946" max="7946" width="12.140625" customWidth="1"/>
    <col min="8193" max="8193" width="55.42578125" customWidth="1"/>
    <col min="8194" max="8194" width="8.140625" customWidth="1"/>
    <col min="8195" max="8195" width="15.28515625" customWidth="1"/>
    <col min="8196" max="8196" width="19.42578125" customWidth="1"/>
    <col min="8197" max="8197" width="17.140625" customWidth="1"/>
    <col min="8198" max="8198" width="14.5703125" customWidth="1"/>
    <col min="8199" max="8199" width="15.5703125" customWidth="1"/>
    <col min="8200" max="8200" width="17.28515625" customWidth="1"/>
    <col min="8202" max="8202" width="12.140625" customWidth="1"/>
    <col min="8449" max="8449" width="55.42578125" customWidth="1"/>
    <col min="8450" max="8450" width="8.140625" customWidth="1"/>
    <col min="8451" max="8451" width="15.28515625" customWidth="1"/>
    <col min="8452" max="8452" width="19.42578125" customWidth="1"/>
    <col min="8453" max="8453" width="17.140625" customWidth="1"/>
    <col min="8454" max="8454" width="14.5703125" customWidth="1"/>
    <col min="8455" max="8455" width="15.5703125" customWidth="1"/>
    <col min="8456" max="8456" width="17.28515625" customWidth="1"/>
    <col min="8458" max="8458" width="12.140625" customWidth="1"/>
    <col min="8705" max="8705" width="55.42578125" customWidth="1"/>
    <col min="8706" max="8706" width="8.140625" customWidth="1"/>
    <col min="8707" max="8707" width="15.28515625" customWidth="1"/>
    <col min="8708" max="8708" width="19.42578125" customWidth="1"/>
    <col min="8709" max="8709" width="17.140625" customWidth="1"/>
    <col min="8710" max="8710" width="14.5703125" customWidth="1"/>
    <col min="8711" max="8711" width="15.5703125" customWidth="1"/>
    <col min="8712" max="8712" width="17.28515625" customWidth="1"/>
    <col min="8714" max="8714" width="12.140625" customWidth="1"/>
    <col min="8961" max="8961" width="55.42578125" customWidth="1"/>
    <col min="8962" max="8962" width="8.140625" customWidth="1"/>
    <col min="8963" max="8963" width="15.28515625" customWidth="1"/>
    <col min="8964" max="8964" width="19.42578125" customWidth="1"/>
    <col min="8965" max="8965" width="17.140625" customWidth="1"/>
    <col min="8966" max="8966" width="14.5703125" customWidth="1"/>
    <col min="8967" max="8967" width="15.5703125" customWidth="1"/>
    <col min="8968" max="8968" width="17.28515625" customWidth="1"/>
    <col min="8970" max="8970" width="12.140625" customWidth="1"/>
    <col min="9217" max="9217" width="55.42578125" customWidth="1"/>
    <col min="9218" max="9218" width="8.140625" customWidth="1"/>
    <col min="9219" max="9219" width="15.28515625" customWidth="1"/>
    <col min="9220" max="9220" width="19.42578125" customWidth="1"/>
    <col min="9221" max="9221" width="17.140625" customWidth="1"/>
    <col min="9222" max="9222" width="14.5703125" customWidth="1"/>
    <col min="9223" max="9223" width="15.5703125" customWidth="1"/>
    <col min="9224" max="9224" width="17.28515625" customWidth="1"/>
    <col min="9226" max="9226" width="12.140625" customWidth="1"/>
    <col min="9473" max="9473" width="55.42578125" customWidth="1"/>
    <col min="9474" max="9474" width="8.140625" customWidth="1"/>
    <col min="9475" max="9475" width="15.28515625" customWidth="1"/>
    <col min="9476" max="9476" width="19.42578125" customWidth="1"/>
    <col min="9477" max="9477" width="17.140625" customWidth="1"/>
    <col min="9478" max="9478" width="14.5703125" customWidth="1"/>
    <col min="9479" max="9479" width="15.5703125" customWidth="1"/>
    <col min="9480" max="9480" width="17.28515625" customWidth="1"/>
    <col min="9482" max="9482" width="12.140625" customWidth="1"/>
    <col min="9729" max="9729" width="55.42578125" customWidth="1"/>
    <col min="9730" max="9730" width="8.140625" customWidth="1"/>
    <col min="9731" max="9731" width="15.28515625" customWidth="1"/>
    <col min="9732" max="9732" width="19.42578125" customWidth="1"/>
    <col min="9733" max="9733" width="17.140625" customWidth="1"/>
    <col min="9734" max="9734" width="14.5703125" customWidth="1"/>
    <col min="9735" max="9735" width="15.5703125" customWidth="1"/>
    <col min="9736" max="9736" width="17.28515625" customWidth="1"/>
    <col min="9738" max="9738" width="12.140625" customWidth="1"/>
    <col min="9985" max="9985" width="55.42578125" customWidth="1"/>
    <col min="9986" max="9986" width="8.140625" customWidth="1"/>
    <col min="9987" max="9987" width="15.28515625" customWidth="1"/>
    <col min="9988" max="9988" width="19.42578125" customWidth="1"/>
    <col min="9989" max="9989" width="17.140625" customWidth="1"/>
    <col min="9990" max="9990" width="14.5703125" customWidth="1"/>
    <col min="9991" max="9991" width="15.5703125" customWidth="1"/>
    <col min="9992" max="9992" width="17.28515625" customWidth="1"/>
    <col min="9994" max="9994" width="12.140625" customWidth="1"/>
    <col min="10241" max="10241" width="55.42578125" customWidth="1"/>
    <col min="10242" max="10242" width="8.140625" customWidth="1"/>
    <col min="10243" max="10243" width="15.28515625" customWidth="1"/>
    <col min="10244" max="10244" width="19.42578125" customWidth="1"/>
    <col min="10245" max="10245" width="17.140625" customWidth="1"/>
    <col min="10246" max="10246" width="14.5703125" customWidth="1"/>
    <col min="10247" max="10247" width="15.5703125" customWidth="1"/>
    <col min="10248" max="10248" width="17.28515625" customWidth="1"/>
    <col min="10250" max="10250" width="12.140625" customWidth="1"/>
    <col min="10497" max="10497" width="55.42578125" customWidth="1"/>
    <col min="10498" max="10498" width="8.140625" customWidth="1"/>
    <col min="10499" max="10499" width="15.28515625" customWidth="1"/>
    <col min="10500" max="10500" width="19.42578125" customWidth="1"/>
    <col min="10501" max="10501" width="17.140625" customWidth="1"/>
    <col min="10502" max="10502" width="14.5703125" customWidth="1"/>
    <col min="10503" max="10503" width="15.5703125" customWidth="1"/>
    <col min="10504" max="10504" width="17.28515625" customWidth="1"/>
    <col min="10506" max="10506" width="12.140625" customWidth="1"/>
    <col min="10753" max="10753" width="55.42578125" customWidth="1"/>
    <col min="10754" max="10754" width="8.140625" customWidth="1"/>
    <col min="10755" max="10755" width="15.28515625" customWidth="1"/>
    <col min="10756" max="10756" width="19.42578125" customWidth="1"/>
    <col min="10757" max="10757" width="17.140625" customWidth="1"/>
    <col min="10758" max="10758" width="14.5703125" customWidth="1"/>
    <col min="10759" max="10759" width="15.5703125" customWidth="1"/>
    <col min="10760" max="10760" width="17.28515625" customWidth="1"/>
    <col min="10762" max="10762" width="12.140625" customWidth="1"/>
    <col min="11009" max="11009" width="55.42578125" customWidth="1"/>
    <col min="11010" max="11010" width="8.140625" customWidth="1"/>
    <col min="11011" max="11011" width="15.28515625" customWidth="1"/>
    <col min="11012" max="11012" width="19.42578125" customWidth="1"/>
    <col min="11013" max="11013" width="17.140625" customWidth="1"/>
    <col min="11014" max="11014" width="14.5703125" customWidth="1"/>
    <col min="11015" max="11015" width="15.5703125" customWidth="1"/>
    <col min="11016" max="11016" width="17.28515625" customWidth="1"/>
    <col min="11018" max="11018" width="12.140625" customWidth="1"/>
    <col min="11265" max="11265" width="55.42578125" customWidth="1"/>
    <col min="11266" max="11266" width="8.140625" customWidth="1"/>
    <col min="11267" max="11267" width="15.28515625" customWidth="1"/>
    <col min="11268" max="11268" width="19.42578125" customWidth="1"/>
    <col min="11269" max="11269" width="17.140625" customWidth="1"/>
    <col min="11270" max="11270" width="14.5703125" customWidth="1"/>
    <col min="11271" max="11271" width="15.5703125" customWidth="1"/>
    <col min="11272" max="11272" width="17.28515625" customWidth="1"/>
    <col min="11274" max="11274" width="12.140625" customWidth="1"/>
    <col min="11521" max="11521" width="55.42578125" customWidth="1"/>
    <col min="11522" max="11522" width="8.140625" customWidth="1"/>
    <col min="11523" max="11523" width="15.28515625" customWidth="1"/>
    <col min="11524" max="11524" width="19.42578125" customWidth="1"/>
    <col min="11525" max="11525" width="17.140625" customWidth="1"/>
    <col min="11526" max="11526" width="14.5703125" customWidth="1"/>
    <col min="11527" max="11527" width="15.5703125" customWidth="1"/>
    <col min="11528" max="11528" width="17.28515625" customWidth="1"/>
    <col min="11530" max="11530" width="12.140625" customWidth="1"/>
    <col min="11777" max="11777" width="55.42578125" customWidth="1"/>
    <col min="11778" max="11778" width="8.140625" customWidth="1"/>
    <col min="11779" max="11779" width="15.28515625" customWidth="1"/>
    <col min="11780" max="11780" width="19.42578125" customWidth="1"/>
    <col min="11781" max="11781" width="17.140625" customWidth="1"/>
    <col min="11782" max="11782" width="14.5703125" customWidth="1"/>
    <col min="11783" max="11783" width="15.5703125" customWidth="1"/>
    <col min="11784" max="11784" width="17.28515625" customWidth="1"/>
    <col min="11786" max="11786" width="12.140625" customWidth="1"/>
    <col min="12033" max="12033" width="55.42578125" customWidth="1"/>
    <col min="12034" max="12034" width="8.140625" customWidth="1"/>
    <col min="12035" max="12035" width="15.28515625" customWidth="1"/>
    <col min="12036" max="12036" width="19.42578125" customWidth="1"/>
    <col min="12037" max="12037" width="17.140625" customWidth="1"/>
    <col min="12038" max="12038" width="14.5703125" customWidth="1"/>
    <col min="12039" max="12039" width="15.5703125" customWidth="1"/>
    <col min="12040" max="12040" width="17.28515625" customWidth="1"/>
    <col min="12042" max="12042" width="12.140625" customWidth="1"/>
    <col min="12289" max="12289" width="55.42578125" customWidth="1"/>
    <col min="12290" max="12290" width="8.140625" customWidth="1"/>
    <col min="12291" max="12291" width="15.28515625" customWidth="1"/>
    <col min="12292" max="12292" width="19.42578125" customWidth="1"/>
    <col min="12293" max="12293" width="17.140625" customWidth="1"/>
    <col min="12294" max="12294" width="14.5703125" customWidth="1"/>
    <col min="12295" max="12295" width="15.5703125" customWidth="1"/>
    <col min="12296" max="12296" width="17.28515625" customWidth="1"/>
    <col min="12298" max="12298" width="12.140625" customWidth="1"/>
    <col min="12545" max="12545" width="55.42578125" customWidth="1"/>
    <col min="12546" max="12546" width="8.140625" customWidth="1"/>
    <col min="12547" max="12547" width="15.28515625" customWidth="1"/>
    <col min="12548" max="12548" width="19.42578125" customWidth="1"/>
    <col min="12549" max="12549" width="17.140625" customWidth="1"/>
    <col min="12550" max="12550" width="14.5703125" customWidth="1"/>
    <col min="12551" max="12551" width="15.5703125" customWidth="1"/>
    <col min="12552" max="12552" width="17.28515625" customWidth="1"/>
    <col min="12554" max="12554" width="12.140625" customWidth="1"/>
    <col min="12801" max="12801" width="55.42578125" customWidth="1"/>
    <col min="12802" max="12802" width="8.140625" customWidth="1"/>
    <col min="12803" max="12803" width="15.28515625" customWidth="1"/>
    <col min="12804" max="12804" width="19.42578125" customWidth="1"/>
    <col min="12805" max="12805" width="17.140625" customWidth="1"/>
    <col min="12806" max="12806" width="14.5703125" customWidth="1"/>
    <col min="12807" max="12807" width="15.5703125" customWidth="1"/>
    <col min="12808" max="12808" width="17.28515625" customWidth="1"/>
    <col min="12810" max="12810" width="12.140625" customWidth="1"/>
    <col min="13057" max="13057" width="55.42578125" customWidth="1"/>
    <col min="13058" max="13058" width="8.140625" customWidth="1"/>
    <col min="13059" max="13059" width="15.28515625" customWidth="1"/>
    <col min="13060" max="13060" width="19.42578125" customWidth="1"/>
    <col min="13061" max="13061" width="17.140625" customWidth="1"/>
    <col min="13062" max="13062" width="14.5703125" customWidth="1"/>
    <col min="13063" max="13063" width="15.5703125" customWidth="1"/>
    <col min="13064" max="13064" width="17.28515625" customWidth="1"/>
    <col min="13066" max="13066" width="12.140625" customWidth="1"/>
    <col min="13313" max="13313" width="55.42578125" customWidth="1"/>
    <col min="13314" max="13314" width="8.140625" customWidth="1"/>
    <col min="13315" max="13315" width="15.28515625" customWidth="1"/>
    <col min="13316" max="13316" width="19.42578125" customWidth="1"/>
    <col min="13317" max="13317" width="17.140625" customWidth="1"/>
    <col min="13318" max="13318" width="14.5703125" customWidth="1"/>
    <col min="13319" max="13319" width="15.5703125" customWidth="1"/>
    <col min="13320" max="13320" width="17.28515625" customWidth="1"/>
    <col min="13322" max="13322" width="12.140625" customWidth="1"/>
    <col min="13569" max="13569" width="55.42578125" customWidth="1"/>
    <col min="13570" max="13570" width="8.140625" customWidth="1"/>
    <col min="13571" max="13571" width="15.28515625" customWidth="1"/>
    <col min="13572" max="13572" width="19.42578125" customWidth="1"/>
    <col min="13573" max="13573" width="17.140625" customWidth="1"/>
    <col min="13574" max="13574" width="14.5703125" customWidth="1"/>
    <col min="13575" max="13575" width="15.5703125" customWidth="1"/>
    <col min="13576" max="13576" width="17.28515625" customWidth="1"/>
    <col min="13578" max="13578" width="12.140625" customWidth="1"/>
    <col min="13825" max="13825" width="55.42578125" customWidth="1"/>
    <col min="13826" max="13826" width="8.140625" customWidth="1"/>
    <col min="13827" max="13827" width="15.28515625" customWidth="1"/>
    <col min="13828" max="13828" width="19.42578125" customWidth="1"/>
    <col min="13829" max="13829" width="17.140625" customWidth="1"/>
    <col min="13830" max="13830" width="14.5703125" customWidth="1"/>
    <col min="13831" max="13831" width="15.5703125" customWidth="1"/>
    <col min="13832" max="13832" width="17.28515625" customWidth="1"/>
    <col min="13834" max="13834" width="12.140625" customWidth="1"/>
    <col min="14081" max="14081" width="55.42578125" customWidth="1"/>
    <col min="14082" max="14082" width="8.140625" customWidth="1"/>
    <col min="14083" max="14083" width="15.28515625" customWidth="1"/>
    <col min="14084" max="14084" width="19.42578125" customWidth="1"/>
    <col min="14085" max="14085" width="17.140625" customWidth="1"/>
    <col min="14086" max="14086" width="14.5703125" customWidth="1"/>
    <col min="14087" max="14087" width="15.5703125" customWidth="1"/>
    <col min="14088" max="14088" width="17.28515625" customWidth="1"/>
    <col min="14090" max="14090" width="12.140625" customWidth="1"/>
    <col min="14337" max="14337" width="55.42578125" customWidth="1"/>
    <col min="14338" max="14338" width="8.140625" customWidth="1"/>
    <col min="14339" max="14339" width="15.28515625" customWidth="1"/>
    <col min="14340" max="14340" width="19.42578125" customWidth="1"/>
    <col min="14341" max="14341" width="17.140625" customWidth="1"/>
    <col min="14342" max="14342" width="14.5703125" customWidth="1"/>
    <col min="14343" max="14343" width="15.5703125" customWidth="1"/>
    <col min="14344" max="14344" width="17.28515625" customWidth="1"/>
    <col min="14346" max="14346" width="12.140625" customWidth="1"/>
    <col min="14593" max="14593" width="55.42578125" customWidth="1"/>
    <col min="14594" max="14594" width="8.140625" customWidth="1"/>
    <col min="14595" max="14595" width="15.28515625" customWidth="1"/>
    <col min="14596" max="14596" width="19.42578125" customWidth="1"/>
    <col min="14597" max="14597" width="17.140625" customWidth="1"/>
    <col min="14598" max="14598" width="14.5703125" customWidth="1"/>
    <col min="14599" max="14599" width="15.5703125" customWidth="1"/>
    <col min="14600" max="14600" width="17.28515625" customWidth="1"/>
    <col min="14602" max="14602" width="12.140625" customWidth="1"/>
    <col min="14849" max="14849" width="55.42578125" customWidth="1"/>
    <col min="14850" max="14850" width="8.140625" customWidth="1"/>
    <col min="14851" max="14851" width="15.28515625" customWidth="1"/>
    <col min="14852" max="14852" width="19.42578125" customWidth="1"/>
    <col min="14853" max="14853" width="17.140625" customWidth="1"/>
    <col min="14854" max="14854" width="14.5703125" customWidth="1"/>
    <col min="14855" max="14855" width="15.5703125" customWidth="1"/>
    <col min="14856" max="14856" width="17.28515625" customWidth="1"/>
    <col min="14858" max="14858" width="12.140625" customWidth="1"/>
    <col min="15105" max="15105" width="55.42578125" customWidth="1"/>
    <col min="15106" max="15106" width="8.140625" customWidth="1"/>
    <col min="15107" max="15107" width="15.28515625" customWidth="1"/>
    <col min="15108" max="15108" width="19.42578125" customWidth="1"/>
    <col min="15109" max="15109" width="17.140625" customWidth="1"/>
    <col min="15110" max="15110" width="14.5703125" customWidth="1"/>
    <col min="15111" max="15111" width="15.5703125" customWidth="1"/>
    <col min="15112" max="15112" width="17.28515625" customWidth="1"/>
    <col min="15114" max="15114" width="12.140625" customWidth="1"/>
    <col min="15361" max="15361" width="55.42578125" customWidth="1"/>
    <col min="15362" max="15362" width="8.140625" customWidth="1"/>
    <col min="15363" max="15363" width="15.28515625" customWidth="1"/>
    <col min="15364" max="15364" width="19.42578125" customWidth="1"/>
    <col min="15365" max="15365" width="17.140625" customWidth="1"/>
    <col min="15366" max="15366" width="14.5703125" customWidth="1"/>
    <col min="15367" max="15367" width="15.5703125" customWidth="1"/>
    <col min="15368" max="15368" width="17.28515625" customWidth="1"/>
    <col min="15370" max="15370" width="12.140625" customWidth="1"/>
    <col min="15617" max="15617" width="55.42578125" customWidth="1"/>
    <col min="15618" max="15618" width="8.140625" customWidth="1"/>
    <col min="15619" max="15619" width="15.28515625" customWidth="1"/>
    <col min="15620" max="15620" width="19.42578125" customWidth="1"/>
    <col min="15621" max="15621" width="17.140625" customWidth="1"/>
    <col min="15622" max="15622" width="14.5703125" customWidth="1"/>
    <col min="15623" max="15623" width="15.5703125" customWidth="1"/>
    <col min="15624" max="15624" width="17.28515625" customWidth="1"/>
    <col min="15626" max="15626" width="12.140625" customWidth="1"/>
    <col min="15873" max="15873" width="55.42578125" customWidth="1"/>
    <col min="15874" max="15874" width="8.140625" customWidth="1"/>
    <col min="15875" max="15875" width="15.28515625" customWidth="1"/>
    <col min="15876" max="15876" width="19.42578125" customWidth="1"/>
    <col min="15877" max="15877" width="17.140625" customWidth="1"/>
    <col min="15878" max="15878" width="14.5703125" customWidth="1"/>
    <col min="15879" max="15879" width="15.5703125" customWidth="1"/>
    <col min="15880" max="15880" width="17.28515625" customWidth="1"/>
    <col min="15882" max="15882" width="12.140625" customWidth="1"/>
    <col min="16129" max="16129" width="55.42578125" customWidth="1"/>
    <col min="16130" max="16130" width="8.140625" customWidth="1"/>
    <col min="16131" max="16131" width="15.28515625" customWidth="1"/>
    <col min="16132" max="16132" width="19.42578125" customWidth="1"/>
    <col min="16133" max="16133" width="17.140625" customWidth="1"/>
    <col min="16134" max="16134" width="14.5703125" customWidth="1"/>
    <col min="16135" max="16135" width="15.5703125" customWidth="1"/>
    <col min="16136" max="16136" width="17.28515625" customWidth="1"/>
    <col min="16138" max="16138" width="12.140625" customWidth="1"/>
  </cols>
  <sheetData>
    <row r="1" spans="1:11" x14ac:dyDescent="0.25">
      <c r="A1" s="45" t="s">
        <v>225</v>
      </c>
      <c r="B1" s="46"/>
      <c r="C1" s="46"/>
      <c r="D1" s="46"/>
      <c r="E1" s="46"/>
      <c r="F1" s="46"/>
      <c r="G1" s="46"/>
      <c r="H1" s="46"/>
      <c r="I1" s="47"/>
    </row>
    <row r="2" spans="1:11" x14ac:dyDescent="0.25">
      <c r="A2" s="46" t="s">
        <v>137</v>
      </c>
      <c r="B2" s="46"/>
      <c r="C2" s="46"/>
      <c r="D2" s="46"/>
      <c r="E2" s="46"/>
      <c r="F2" s="46"/>
      <c r="G2" s="46"/>
      <c r="H2" s="46"/>
      <c r="I2" s="47"/>
    </row>
    <row r="3" spans="1:11" x14ac:dyDescent="0.25">
      <c r="A3" s="76"/>
      <c r="B3" s="76" t="s">
        <v>230</v>
      </c>
      <c r="C3" s="3"/>
      <c r="D3" s="4"/>
    </row>
    <row r="4" spans="1:11" x14ac:dyDescent="0.25">
      <c r="A4" t="s">
        <v>1</v>
      </c>
    </row>
    <row r="5" spans="1:11" x14ac:dyDescent="0.25">
      <c r="A5" t="s">
        <v>2</v>
      </c>
    </row>
    <row r="6" spans="1:11" x14ac:dyDescent="0.25">
      <c r="A6" t="s">
        <v>3</v>
      </c>
    </row>
    <row r="7" spans="1:11" x14ac:dyDescent="0.25">
      <c r="A7" t="s">
        <v>4</v>
      </c>
    </row>
    <row r="8" spans="1:11" ht="12.75" customHeight="1" x14ac:dyDescent="0.25"/>
    <row r="9" spans="1:11" ht="12.75" customHeight="1" x14ac:dyDescent="0.25">
      <c r="A9" s="15"/>
      <c r="B9" s="48" t="s">
        <v>6</v>
      </c>
      <c r="C9" s="106" t="s">
        <v>138</v>
      </c>
      <c r="D9" s="107"/>
      <c r="E9" s="107"/>
      <c r="F9" s="108"/>
      <c r="G9" s="49" t="s">
        <v>139</v>
      </c>
      <c r="H9" s="50" t="s">
        <v>140</v>
      </c>
      <c r="I9" s="23"/>
      <c r="J9" s="23"/>
      <c r="K9" s="23"/>
    </row>
    <row r="10" spans="1:11" ht="45" x14ac:dyDescent="0.25">
      <c r="A10" s="18"/>
      <c r="B10" s="48"/>
      <c r="C10" s="49" t="s">
        <v>141</v>
      </c>
      <c r="D10" s="49" t="s">
        <v>142</v>
      </c>
      <c r="E10" s="51" t="s">
        <v>143</v>
      </c>
      <c r="F10" s="52" t="s">
        <v>144</v>
      </c>
      <c r="G10" s="49"/>
      <c r="H10" s="50"/>
      <c r="I10" s="23"/>
      <c r="J10" s="24"/>
      <c r="K10" s="23"/>
    </row>
    <row r="11" spans="1:11" x14ac:dyDescent="0.25">
      <c r="A11" s="53">
        <v>1</v>
      </c>
      <c r="B11" s="40">
        <v>2</v>
      </c>
      <c r="C11" s="53">
        <v>3</v>
      </c>
      <c r="D11" s="40">
        <v>4</v>
      </c>
      <c r="E11" s="53">
        <v>5</v>
      </c>
      <c r="F11" s="40">
        <v>6</v>
      </c>
      <c r="G11" s="53">
        <v>7</v>
      </c>
      <c r="H11" s="54">
        <v>8</v>
      </c>
      <c r="I11" s="23"/>
      <c r="J11" s="24"/>
      <c r="K11" s="23"/>
    </row>
    <row r="12" spans="1:11" x14ac:dyDescent="0.25">
      <c r="A12" s="28" t="s">
        <v>145</v>
      </c>
      <c r="B12" s="13" t="s">
        <v>8</v>
      </c>
      <c r="C12" s="41">
        <f>C42</f>
        <v>80000</v>
      </c>
      <c r="D12" s="41">
        <f>D42</f>
        <v>2814533</v>
      </c>
      <c r="E12" s="41">
        <f>E42</f>
        <v>10726175</v>
      </c>
      <c r="F12" s="41">
        <f>C12+D12+E12</f>
        <v>13620708</v>
      </c>
      <c r="G12" s="28"/>
      <c r="H12" s="42">
        <f>F12</f>
        <v>13620708</v>
      </c>
      <c r="I12" s="23"/>
      <c r="J12" s="24"/>
      <c r="K12" s="23"/>
    </row>
    <row r="13" spans="1:11" x14ac:dyDescent="0.25">
      <c r="A13" s="28" t="s">
        <v>146</v>
      </c>
      <c r="B13" s="13" t="s">
        <v>10</v>
      </c>
      <c r="C13" s="28"/>
      <c r="D13" s="28"/>
      <c r="E13" s="41"/>
      <c r="F13" s="41"/>
      <c r="G13" s="28"/>
      <c r="H13" s="42"/>
      <c r="I13" s="23"/>
      <c r="J13" s="24"/>
      <c r="K13" s="23"/>
    </row>
    <row r="14" spans="1:11" x14ac:dyDescent="0.25">
      <c r="A14" s="28" t="s">
        <v>147</v>
      </c>
      <c r="B14" s="13" t="s">
        <v>12</v>
      </c>
      <c r="C14" s="55"/>
      <c r="D14" s="55"/>
      <c r="E14" s="41"/>
      <c r="F14" s="41"/>
      <c r="G14" s="28"/>
      <c r="H14" s="42"/>
      <c r="I14" s="23"/>
      <c r="J14" s="24"/>
      <c r="K14" s="23"/>
    </row>
    <row r="15" spans="1:11" x14ac:dyDescent="0.25">
      <c r="A15" s="28" t="s">
        <v>148</v>
      </c>
      <c r="B15" s="13" t="s">
        <v>97</v>
      </c>
      <c r="C15" s="28"/>
      <c r="D15" s="41">
        <v>-104842</v>
      </c>
      <c r="E15" s="41">
        <v>104842</v>
      </c>
      <c r="F15" s="41">
        <v>0</v>
      </c>
      <c r="G15" s="28"/>
      <c r="H15" s="42">
        <v>0</v>
      </c>
      <c r="I15" s="23"/>
      <c r="J15" s="24"/>
      <c r="K15" s="23"/>
    </row>
    <row r="16" spans="1:11" x14ac:dyDescent="0.25">
      <c r="A16" s="28" t="s">
        <v>149</v>
      </c>
      <c r="B16" s="13" t="s">
        <v>99</v>
      </c>
      <c r="C16" s="28"/>
      <c r="D16" s="41"/>
      <c r="E16" s="28"/>
      <c r="F16" s="41"/>
      <c r="G16" s="28"/>
      <c r="H16" s="42"/>
      <c r="I16" s="23"/>
      <c r="J16" s="24"/>
      <c r="K16" s="23"/>
    </row>
    <row r="17" spans="1:11" x14ac:dyDescent="0.25">
      <c r="A17" s="28" t="s">
        <v>150</v>
      </c>
      <c r="B17" s="13" t="s">
        <v>101</v>
      </c>
      <c r="C17" s="28"/>
      <c r="D17" s="28"/>
      <c r="E17" s="55"/>
      <c r="F17" s="55"/>
      <c r="G17" s="28"/>
      <c r="H17" s="29"/>
      <c r="I17" s="23"/>
      <c r="J17" s="24"/>
      <c r="K17" s="23"/>
    </row>
    <row r="18" spans="1:11" ht="28.5" customHeight="1" x14ac:dyDescent="0.25">
      <c r="A18" s="56" t="s">
        <v>151</v>
      </c>
      <c r="B18" s="13" t="s">
        <v>14</v>
      </c>
      <c r="C18" s="28"/>
      <c r="D18" s="41">
        <v>-2</v>
      </c>
      <c r="E18" s="41">
        <v>7</v>
      </c>
      <c r="F18" s="41">
        <f>D18+E18</f>
        <v>5</v>
      </c>
      <c r="G18" s="28"/>
      <c r="H18" s="42">
        <f>F18</f>
        <v>5</v>
      </c>
      <c r="I18" s="23"/>
      <c r="J18" s="24"/>
      <c r="K18" s="23"/>
    </row>
    <row r="19" spans="1:11" x14ac:dyDescent="0.25">
      <c r="A19" s="28" t="s">
        <v>152</v>
      </c>
      <c r="B19" s="13" t="s">
        <v>16</v>
      </c>
      <c r="C19" s="28"/>
      <c r="D19" s="28"/>
      <c r="E19" s="41">
        <v>23152</v>
      </c>
      <c r="F19" s="41">
        <f>E19</f>
        <v>23152</v>
      </c>
      <c r="G19" s="28"/>
      <c r="H19" s="42">
        <f>E19</f>
        <v>23152</v>
      </c>
      <c r="I19" s="23"/>
      <c r="J19" s="24"/>
      <c r="K19" s="23"/>
    </row>
    <row r="20" spans="1:11" x14ac:dyDescent="0.25">
      <c r="A20" s="28" t="s">
        <v>153</v>
      </c>
      <c r="B20" s="13" t="s">
        <v>18</v>
      </c>
      <c r="C20" s="28"/>
      <c r="D20" s="41"/>
      <c r="E20" s="41"/>
      <c r="F20" s="41">
        <f t="shared" ref="F20:F21" si="0">E20</f>
        <v>0</v>
      </c>
      <c r="G20" s="41"/>
      <c r="H20" s="42">
        <f t="shared" ref="H20:H21" si="1">E20</f>
        <v>0</v>
      </c>
      <c r="I20" s="23"/>
      <c r="J20" s="24"/>
      <c r="K20" s="23"/>
    </row>
    <row r="21" spans="1:11" x14ac:dyDescent="0.25">
      <c r="A21" s="28" t="s">
        <v>154</v>
      </c>
      <c r="B21" s="13" t="s">
        <v>20</v>
      </c>
      <c r="C21" s="28"/>
      <c r="D21" s="28"/>
      <c r="E21" s="55">
        <v>830000</v>
      </c>
      <c r="F21" s="55">
        <f t="shared" si="0"/>
        <v>830000</v>
      </c>
      <c r="G21" s="28"/>
      <c r="H21" s="42">
        <f t="shared" si="1"/>
        <v>830000</v>
      </c>
      <c r="I21" s="23"/>
      <c r="J21" s="24"/>
      <c r="K21" s="23"/>
    </row>
    <row r="22" spans="1:11" x14ac:dyDescent="0.25">
      <c r="A22" s="28" t="s">
        <v>155</v>
      </c>
      <c r="B22" s="13" t="s">
        <v>22</v>
      </c>
      <c r="C22" s="28"/>
      <c r="D22" s="28"/>
      <c r="E22" s="28"/>
      <c r="F22" s="28"/>
      <c r="G22" s="28"/>
      <c r="H22" s="29"/>
      <c r="I22" s="23"/>
      <c r="J22" s="24"/>
      <c r="K22" s="23"/>
    </row>
    <row r="23" spans="1:11" x14ac:dyDescent="0.25">
      <c r="A23" s="28" t="s">
        <v>125</v>
      </c>
      <c r="B23" s="13" t="s">
        <v>24</v>
      </c>
      <c r="C23" s="28"/>
      <c r="D23" s="28"/>
      <c r="E23" s="28"/>
      <c r="F23" s="28"/>
      <c r="G23" s="28"/>
      <c r="H23" s="29"/>
      <c r="I23" s="23"/>
      <c r="J23" s="24"/>
      <c r="K23" s="23"/>
    </row>
    <row r="24" spans="1:11" ht="30" x14ac:dyDescent="0.25">
      <c r="A24" s="56" t="s">
        <v>236</v>
      </c>
      <c r="B24" s="13" t="s">
        <v>26</v>
      </c>
      <c r="C24" s="41">
        <v>80000</v>
      </c>
      <c r="D24" s="41">
        <f>D12+D15+D18</f>
        <v>2709689</v>
      </c>
      <c r="E24" s="41">
        <f>E12+E15+E18+E19-E21</f>
        <v>10024176</v>
      </c>
      <c r="F24" s="41">
        <f>F12+F15+F18+F19-F21</f>
        <v>12813865</v>
      </c>
      <c r="G24" s="41"/>
      <c r="H24" s="57">
        <f>H12+H15+H18+H19-H21</f>
        <v>12813865</v>
      </c>
      <c r="I24" s="23"/>
      <c r="J24" s="24"/>
      <c r="K24" s="23"/>
    </row>
    <row r="25" spans="1:11" x14ac:dyDescent="0.25">
      <c r="H25" s="19"/>
      <c r="I25" s="23"/>
      <c r="J25" s="23"/>
      <c r="K25" s="23"/>
    </row>
    <row r="26" spans="1:11" x14ac:dyDescent="0.25">
      <c r="I26" s="23"/>
      <c r="J26" s="23"/>
      <c r="K26" s="23"/>
    </row>
    <row r="27" spans="1:11" ht="12.75" customHeight="1" x14ac:dyDescent="0.25">
      <c r="A27" s="15"/>
      <c r="B27" s="48" t="s">
        <v>6</v>
      </c>
      <c r="C27" s="106" t="s">
        <v>138</v>
      </c>
      <c r="D27" s="107"/>
      <c r="E27" s="107"/>
      <c r="F27" s="108"/>
      <c r="G27" s="49" t="s">
        <v>139</v>
      </c>
      <c r="H27" s="50" t="s">
        <v>140</v>
      </c>
      <c r="I27" s="23"/>
      <c r="J27" s="23"/>
      <c r="K27" s="23"/>
    </row>
    <row r="28" spans="1:11" ht="45" x14ac:dyDescent="0.25">
      <c r="A28" s="18"/>
      <c r="B28" s="48"/>
      <c r="C28" s="49" t="s">
        <v>141</v>
      </c>
      <c r="D28" s="49" t="s">
        <v>142</v>
      </c>
      <c r="E28" s="51" t="s">
        <v>143</v>
      </c>
      <c r="F28" s="52" t="s">
        <v>144</v>
      </c>
      <c r="G28" s="49"/>
      <c r="H28" s="49"/>
    </row>
    <row r="29" spans="1:11" x14ac:dyDescent="0.25">
      <c r="A29" s="53">
        <v>1</v>
      </c>
      <c r="B29" s="40">
        <v>2</v>
      </c>
      <c r="C29" s="53">
        <v>3</v>
      </c>
      <c r="D29" s="40">
        <v>4</v>
      </c>
      <c r="E29" s="53">
        <v>5</v>
      </c>
      <c r="F29" s="40">
        <v>6</v>
      </c>
      <c r="G29" s="53">
        <v>7</v>
      </c>
      <c r="H29" s="40">
        <v>8</v>
      </c>
    </row>
    <row r="30" spans="1:11" x14ac:dyDescent="0.25">
      <c r="A30" s="28" t="s">
        <v>156</v>
      </c>
      <c r="B30" s="13" t="s">
        <v>28</v>
      </c>
      <c r="C30" s="58">
        <v>80000</v>
      </c>
      <c r="D30" s="58">
        <v>3179806</v>
      </c>
      <c r="E30" s="41">
        <v>10482517</v>
      </c>
      <c r="F30" s="41">
        <f>C30+D30+E30</f>
        <v>13742323</v>
      </c>
      <c r="G30" s="28"/>
      <c r="H30" s="41">
        <f>F30</f>
        <v>13742323</v>
      </c>
    </row>
    <row r="31" spans="1:11" x14ac:dyDescent="0.25">
      <c r="A31" s="28" t="s">
        <v>146</v>
      </c>
      <c r="B31" s="13" t="s">
        <v>30</v>
      </c>
      <c r="C31" s="28"/>
      <c r="D31" s="28"/>
      <c r="E31" s="41"/>
      <c r="F31" s="41"/>
      <c r="G31" s="28"/>
      <c r="H31" s="41"/>
    </row>
    <row r="32" spans="1:11" x14ac:dyDescent="0.25">
      <c r="A32" s="28" t="s">
        <v>157</v>
      </c>
      <c r="B32" s="13" t="s">
        <v>32</v>
      </c>
      <c r="C32" s="59"/>
      <c r="D32" s="55"/>
      <c r="E32" s="41"/>
      <c r="F32" s="41"/>
      <c r="G32" s="28"/>
      <c r="H32" s="41"/>
    </row>
    <row r="33" spans="1:8" x14ac:dyDescent="0.25">
      <c r="A33" s="28" t="s">
        <v>148</v>
      </c>
      <c r="B33" s="13" t="s">
        <v>158</v>
      </c>
      <c r="C33" s="28"/>
      <c r="D33" s="58">
        <v>-209684</v>
      </c>
      <c r="E33" s="41">
        <v>209684</v>
      </c>
      <c r="F33" s="41">
        <v>0</v>
      </c>
      <c r="G33" s="28"/>
      <c r="H33" s="41">
        <v>0</v>
      </c>
    </row>
    <row r="34" spans="1:8" x14ac:dyDescent="0.25">
      <c r="A34" s="28" t="s">
        <v>159</v>
      </c>
      <c r="B34" s="13" t="s">
        <v>160</v>
      </c>
      <c r="C34" s="28"/>
      <c r="D34" s="40">
        <v>-155589</v>
      </c>
      <c r="E34" s="28"/>
      <c r="F34" s="28">
        <f>D34+E34</f>
        <v>-155589</v>
      </c>
      <c r="G34" s="28"/>
      <c r="H34" s="28">
        <f>F34</f>
        <v>-155589</v>
      </c>
    </row>
    <row r="35" spans="1:8" x14ac:dyDescent="0.25">
      <c r="A35" s="28" t="s">
        <v>150</v>
      </c>
      <c r="B35" s="13" t="s">
        <v>161</v>
      </c>
      <c r="C35" s="28"/>
      <c r="D35" s="28"/>
      <c r="E35" s="28"/>
      <c r="F35" s="28"/>
      <c r="G35" s="28"/>
      <c r="H35" s="28"/>
    </row>
    <row r="36" spans="1:8" ht="45" x14ac:dyDescent="0.25">
      <c r="A36" s="56" t="s">
        <v>162</v>
      </c>
      <c r="B36" s="13" t="s">
        <v>34</v>
      </c>
      <c r="C36" s="28"/>
      <c r="D36" s="41"/>
      <c r="E36" s="55"/>
      <c r="F36" s="55"/>
      <c r="G36" s="28"/>
      <c r="H36" s="41">
        <f>F36</f>
        <v>0</v>
      </c>
    </row>
    <row r="37" spans="1:8" x14ac:dyDescent="0.25">
      <c r="A37" s="28" t="s">
        <v>152</v>
      </c>
      <c r="B37" s="13" t="s">
        <v>36</v>
      </c>
      <c r="C37" s="28"/>
      <c r="D37" s="41"/>
      <c r="E37" s="41">
        <v>33974</v>
      </c>
      <c r="F37" s="41">
        <v>33974</v>
      </c>
      <c r="G37" s="28"/>
      <c r="H37" s="41">
        <f>F37</f>
        <v>33974</v>
      </c>
    </row>
    <row r="38" spans="1:8" x14ac:dyDescent="0.25">
      <c r="A38" s="28" t="s">
        <v>163</v>
      </c>
      <c r="B38" s="13" t="s">
        <v>38</v>
      </c>
      <c r="C38" s="28"/>
      <c r="D38" s="41"/>
      <c r="E38" s="41">
        <f>E36+E37</f>
        <v>33974</v>
      </c>
      <c r="F38" s="41">
        <f>F36+F37</f>
        <v>33974</v>
      </c>
      <c r="G38" s="28"/>
      <c r="H38" s="41">
        <f>H36+H37</f>
        <v>33974</v>
      </c>
    </row>
    <row r="39" spans="1:8" x14ac:dyDescent="0.25">
      <c r="A39" s="28" t="s">
        <v>154</v>
      </c>
      <c r="B39" s="13" t="s">
        <v>40</v>
      </c>
      <c r="C39" s="28"/>
      <c r="D39" s="28"/>
      <c r="E39" s="41"/>
      <c r="F39" s="41"/>
      <c r="G39" s="28"/>
      <c r="H39" s="41"/>
    </row>
    <row r="40" spans="1:8" x14ac:dyDescent="0.25">
      <c r="A40" s="28" t="s">
        <v>155</v>
      </c>
      <c r="B40" s="13" t="s">
        <v>42</v>
      </c>
      <c r="C40" s="28"/>
      <c r="D40" s="28"/>
      <c r="E40" s="28"/>
      <c r="F40" s="28"/>
      <c r="G40" s="28"/>
      <c r="H40" s="28"/>
    </row>
    <row r="41" spans="1:8" x14ac:dyDescent="0.25">
      <c r="A41" s="28" t="s">
        <v>125</v>
      </c>
      <c r="B41" s="13" t="s">
        <v>164</v>
      </c>
      <c r="C41" s="60"/>
      <c r="D41" s="28"/>
      <c r="E41" s="28"/>
      <c r="F41" s="28"/>
      <c r="G41" s="28"/>
      <c r="H41" s="28"/>
    </row>
    <row r="42" spans="1:8" ht="30" x14ac:dyDescent="0.25">
      <c r="A42" s="56" t="s">
        <v>165</v>
      </c>
      <c r="B42" s="13" t="s">
        <v>91</v>
      </c>
      <c r="C42" s="61">
        <v>80000</v>
      </c>
      <c r="D42" s="41">
        <f>D30+D33+D34</f>
        <v>2814533</v>
      </c>
      <c r="E42" s="41">
        <f>E30+E33+E38</f>
        <v>10726175</v>
      </c>
      <c r="F42" s="41">
        <f>F30+F34+F38</f>
        <v>13620708</v>
      </c>
      <c r="G42" s="28"/>
      <c r="H42" s="41">
        <f>H30+H34+H38</f>
        <v>13620708</v>
      </c>
    </row>
    <row r="44" spans="1:8" x14ac:dyDescent="0.25">
      <c r="A44" t="s">
        <v>43</v>
      </c>
      <c r="C44" t="s">
        <v>44</v>
      </c>
    </row>
    <row r="46" spans="1:8" x14ac:dyDescent="0.25">
      <c r="A46" t="s">
        <v>45</v>
      </c>
      <c r="C46" t="s">
        <v>46</v>
      </c>
    </row>
  </sheetData>
  <mergeCells count="2">
    <mergeCell ref="C9:F9"/>
    <mergeCell ref="C27:F27"/>
  </mergeCells>
  <pageMargins left="0.28000000000000003" right="0.16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Normal="100" workbookViewId="0">
      <selection activeCell="G52" sqref="G52"/>
    </sheetView>
  </sheetViews>
  <sheetFormatPr defaultRowHeight="15" x14ac:dyDescent="0.25"/>
  <cols>
    <col min="2" max="2" width="17.7109375" customWidth="1"/>
    <col min="6" max="6" width="18.28515625" customWidth="1"/>
    <col min="7" max="7" width="9.7109375" customWidth="1"/>
    <col min="8" max="8" width="23.7109375" customWidth="1"/>
    <col min="9" max="9" width="19.85546875" customWidth="1"/>
    <col min="258" max="258" width="17.7109375" customWidth="1"/>
    <col min="262" max="262" width="18.28515625" customWidth="1"/>
    <col min="263" max="263" width="9.7109375" customWidth="1"/>
    <col min="264" max="264" width="23.7109375" customWidth="1"/>
    <col min="265" max="265" width="19.85546875" customWidth="1"/>
    <col min="514" max="514" width="17.7109375" customWidth="1"/>
    <col min="518" max="518" width="18.28515625" customWidth="1"/>
    <col min="519" max="519" width="9.7109375" customWidth="1"/>
    <col min="520" max="520" width="23.7109375" customWidth="1"/>
    <col min="521" max="521" width="19.85546875" customWidth="1"/>
    <col min="770" max="770" width="17.7109375" customWidth="1"/>
    <col min="774" max="774" width="18.28515625" customWidth="1"/>
    <col min="775" max="775" width="9.7109375" customWidth="1"/>
    <col min="776" max="776" width="23.7109375" customWidth="1"/>
    <col min="777" max="777" width="19.85546875" customWidth="1"/>
    <col min="1026" max="1026" width="17.7109375" customWidth="1"/>
    <col min="1030" max="1030" width="18.28515625" customWidth="1"/>
    <col min="1031" max="1031" width="9.7109375" customWidth="1"/>
    <col min="1032" max="1032" width="23.7109375" customWidth="1"/>
    <col min="1033" max="1033" width="19.85546875" customWidth="1"/>
    <col min="1282" max="1282" width="17.7109375" customWidth="1"/>
    <col min="1286" max="1286" width="18.28515625" customWidth="1"/>
    <col min="1287" max="1287" width="9.7109375" customWidth="1"/>
    <col min="1288" max="1288" width="23.7109375" customWidth="1"/>
    <col min="1289" max="1289" width="19.85546875" customWidth="1"/>
    <col min="1538" max="1538" width="17.7109375" customWidth="1"/>
    <col min="1542" max="1542" width="18.28515625" customWidth="1"/>
    <col min="1543" max="1543" width="9.7109375" customWidth="1"/>
    <col min="1544" max="1544" width="23.7109375" customWidth="1"/>
    <col min="1545" max="1545" width="19.85546875" customWidth="1"/>
    <col min="1794" max="1794" width="17.7109375" customWidth="1"/>
    <col min="1798" max="1798" width="18.28515625" customWidth="1"/>
    <col min="1799" max="1799" width="9.7109375" customWidth="1"/>
    <col min="1800" max="1800" width="23.7109375" customWidth="1"/>
    <col min="1801" max="1801" width="19.85546875" customWidth="1"/>
    <col min="2050" max="2050" width="17.7109375" customWidth="1"/>
    <col min="2054" max="2054" width="18.28515625" customWidth="1"/>
    <col min="2055" max="2055" width="9.7109375" customWidth="1"/>
    <col min="2056" max="2056" width="23.7109375" customWidth="1"/>
    <col min="2057" max="2057" width="19.85546875" customWidth="1"/>
    <col min="2306" max="2306" width="17.7109375" customWidth="1"/>
    <col min="2310" max="2310" width="18.28515625" customWidth="1"/>
    <col min="2311" max="2311" width="9.7109375" customWidth="1"/>
    <col min="2312" max="2312" width="23.7109375" customWidth="1"/>
    <col min="2313" max="2313" width="19.85546875" customWidth="1"/>
    <col min="2562" max="2562" width="17.7109375" customWidth="1"/>
    <col min="2566" max="2566" width="18.28515625" customWidth="1"/>
    <col min="2567" max="2567" width="9.7109375" customWidth="1"/>
    <col min="2568" max="2568" width="23.7109375" customWidth="1"/>
    <col min="2569" max="2569" width="19.85546875" customWidth="1"/>
    <col min="2818" max="2818" width="17.7109375" customWidth="1"/>
    <col min="2822" max="2822" width="18.28515625" customWidth="1"/>
    <col min="2823" max="2823" width="9.7109375" customWidth="1"/>
    <col min="2824" max="2824" width="23.7109375" customWidth="1"/>
    <col min="2825" max="2825" width="19.85546875" customWidth="1"/>
    <col min="3074" max="3074" width="17.7109375" customWidth="1"/>
    <col min="3078" max="3078" width="18.28515625" customWidth="1"/>
    <col min="3079" max="3079" width="9.7109375" customWidth="1"/>
    <col min="3080" max="3080" width="23.7109375" customWidth="1"/>
    <col min="3081" max="3081" width="19.85546875" customWidth="1"/>
    <col min="3330" max="3330" width="17.7109375" customWidth="1"/>
    <col min="3334" max="3334" width="18.28515625" customWidth="1"/>
    <col min="3335" max="3335" width="9.7109375" customWidth="1"/>
    <col min="3336" max="3336" width="23.7109375" customWidth="1"/>
    <col min="3337" max="3337" width="19.85546875" customWidth="1"/>
    <col min="3586" max="3586" width="17.7109375" customWidth="1"/>
    <col min="3590" max="3590" width="18.28515625" customWidth="1"/>
    <col min="3591" max="3591" width="9.7109375" customWidth="1"/>
    <col min="3592" max="3592" width="23.7109375" customWidth="1"/>
    <col min="3593" max="3593" width="19.85546875" customWidth="1"/>
    <col min="3842" max="3842" width="17.7109375" customWidth="1"/>
    <col min="3846" max="3846" width="18.28515625" customWidth="1"/>
    <col min="3847" max="3847" width="9.7109375" customWidth="1"/>
    <col min="3848" max="3848" width="23.7109375" customWidth="1"/>
    <col min="3849" max="3849" width="19.85546875" customWidth="1"/>
    <col min="4098" max="4098" width="17.7109375" customWidth="1"/>
    <col min="4102" max="4102" width="18.28515625" customWidth="1"/>
    <col min="4103" max="4103" width="9.7109375" customWidth="1"/>
    <col min="4104" max="4104" width="23.7109375" customWidth="1"/>
    <col min="4105" max="4105" width="19.85546875" customWidth="1"/>
    <col min="4354" max="4354" width="17.7109375" customWidth="1"/>
    <col min="4358" max="4358" width="18.28515625" customWidth="1"/>
    <col min="4359" max="4359" width="9.7109375" customWidth="1"/>
    <col min="4360" max="4360" width="23.7109375" customWidth="1"/>
    <col min="4361" max="4361" width="19.85546875" customWidth="1"/>
    <col min="4610" max="4610" width="17.7109375" customWidth="1"/>
    <col min="4614" max="4614" width="18.28515625" customWidth="1"/>
    <col min="4615" max="4615" width="9.7109375" customWidth="1"/>
    <col min="4616" max="4616" width="23.7109375" customWidth="1"/>
    <col min="4617" max="4617" width="19.85546875" customWidth="1"/>
    <col min="4866" max="4866" width="17.7109375" customWidth="1"/>
    <col min="4870" max="4870" width="18.28515625" customWidth="1"/>
    <col min="4871" max="4871" width="9.7109375" customWidth="1"/>
    <col min="4872" max="4872" width="23.7109375" customWidth="1"/>
    <col min="4873" max="4873" width="19.85546875" customWidth="1"/>
    <col min="5122" max="5122" width="17.7109375" customWidth="1"/>
    <col min="5126" max="5126" width="18.28515625" customWidth="1"/>
    <col min="5127" max="5127" width="9.7109375" customWidth="1"/>
    <col min="5128" max="5128" width="23.7109375" customWidth="1"/>
    <col min="5129" max="5129" width="19.85546875" customWidth="1"/>
    <col min="5378" max="5378" width="17.7109375" customWidth="1"/>
    <col min="5382" max="5382" width="18.28515625" customWidth="1"/>
    <col min="5383" max="5383" width="9.7109375" customWidth="1"/>
    <col min="5384" max="5384" width="23.7109375" customWidth="1"/>
    <col min="5385" max="5385" width="19.85546875" customWidth="1"/>
    <col min="5634" max="5634" width="17.7109375" customWidth="1"/>
    <col min="5638" max="5638" width="18.28515625" customWidth="1"/>
    <col min="5639" max="5639" width="9.7109375" customWidth="1"/>
    <col min="5640" max="5640" width="23.7109375" customWidth="1"/>
    <col min="5641" max="5641" width="19.85546875" customWidth="1"/>
    <col min="5890" max="5890" width="17.7109375" customWidth="1"/>
    <col min="5894" max="5894" width="18.28515625" customWidth="1"/>
    <col min="5895" max="5895" width="9.7109375" customWidth="1"/>
    <col min="5896" max="5896" width="23.7109375" customWidth="1"/>
    <col min="5897" max="5897" width="19.85546875" customWidth="1"/>
    <col min="6146" max="6146" width="17.7109375" customWidth="1"/>
    <col min="6150" max="6150" width="18.28515625" customWidth="1"/>
    <col min="6151" max="6151" width="9.7109375" customWidth="1"/>
    <col min="6152" max="6152" width="23.7109375" customWidth="1"/>
    <col min="6153" max="6153" width="19.85546875" customWidth="1"/>
    <col min="6402" max="6402" width="17.7109375" customWidth="1"/>
    <col min="6406" max="6406" width="18.28515625" customWidth="1"/>
    <col min="6407" max="6407" width="9.7109375" customWidth="1"/>
    <col min="6408" max="6408" width="23.7109375" customWidth="1"/>
    <col min="6409" max="6409" width="19.85546875" customWidth="1"/>
    <col min="6658" max="6658" width="17.7109375" customWidth="1"/>
    <col min="6662" max="6662" width="18.28515625" customWidth="1"/>
    <col min="6663" max="6663" width="9.7109375" customWidth="1"/>
    <col min="6664" max="6664" width="23.7109375" customWidth="1"/>
    <col min="6665" max="6665" width="19.85546875" customWidth="1"/>
    <col min="6914" max="6914" width="17.7109375" customWidth="1"/>
    <col min="6918" max="6918" width="18.28515625" customWidth="1"/>
    <col min="6919" max="6919" width="9.7109375" customWidth="1"/>
    <col min="6920" max="6920" width="23.7109375" customWidth="1"/>
    <col min="6921" max="6921" width="19.85546875" customWidth="1"/>
    <col min="7170" max="7170" width="17.7109375" customWidth="1"/>
    <col min="7174" max="7174" width="18.28515625" customWidth="1"/>
    <col min="7175" max="7175" width="9.7109375" customWidth="1"/>
    <col min="7176" max="7176" width="23.7109375" customWidth="1"/>
    <col min="7177" max="7177" width="19.85546875" customWidth="1"/>
    <col min="7426" max="7426" width="17.7109375" customWidth="1"/>
    <col min="7430" max="7430" width="18.28515625" customWidth="1"/>
    <col min="7431" max="7431" width="9.7109375" customWidth="1"/>
    <col min="7432" max="7432" width="23.7109375" customWidth="1"/>
    <col min="7433" max="7433" width="19.85546875" customWidth="1"/>
    <col min="7682" max="7682" width="17.7109375" customWidth="1"/>
    <col min="7686" max="7686" width="18.28515625" customWidth="1"/>
    <col min="7687" max="7687" width="9.7109375" customWidth="1"/>
    <col min="7688" max="7688" width="23.7109375" customWidth="1"/>
    <col min="7689" max="7689" width="19.85546875" customWidth="1"/>
    <col min="7938" max="7938" width="17.7109375" customWidth="1"/>
    <col min="7942" max="7942" width="18.28515625" customWidth="1"/>
    <col min="7943" max="7943" width="9.7109375" customWidth="1"/>
    <col min="7944" max="7944" width="23.7109375" customWidth="1"/>
    <col min="7945" max="7945" width="19.85546875" customWidth="1"/>
    <col min="8194" max="8194" width="17.7109375" customWidth="1"/>
    <col min="8198" max="8198" width="18.28515625" customWidth="1"/>
    <col min="8199" max="8199" width="9.7109375" customWidth="1"/>
    <col min="8200" max="8200" width="23.7109375" customWidth="1"/>
    <col min="8201" max="8201" width="19.85546875" customWidth="1"/>
    <col min="8450" max="8450" width="17.7109375" customWidth="1"/>
    <col min="8454" max="8454" width="18.28515625" customWidth="1"/>
    <col min="8455" max="8455" width="9.7109375" customWidth="1"/>
    <col min="8456" max="8456" width="23.7109375" customWidth="1"/>
    <col min="8457" max="8457" width="19.85546875" customWidth="1"/>
    <col min="8706" max="8706" width="17.7109375" customWidth="1"/>
    <col min="8710" max="8710" width="18.28515625" customWidth="1"/>
    <col min="8711" max="8711" width="9.7109375" customWidth="1"/>
    <col min="8712" max="8712" width="23.7109375" customWidth="1"/>
    <col min="8713" max="8713" width="19.85546875" customWidth="1"/>
    <col min="8962" max="8962" width="17.7109375" customWidth="1"/>
    <col min="8966" max="8966" width="18.28515625" customWidth="1"/>
    <col min="8967" max="8967" width="9.7109375" customWidth="1"/>
    <col min="8968" max="8968" width="23.7109375" customWidth="1"/>
    <col min="8969" max="8969" width="19.85546875" customWidth="1"/>
    <col min="9218" max="9218" width="17.7109375" customWidth="1"/>
    <col min="9222" max="9222" width="18.28515625" customWidth="1"/>
    <col min="9223" max="9223" width="9.7109375" customWidth="1"/>
    <col min="9224" max="9224" width="23.7109375" customWidth="1"/>
    <col min="9225" max="9225" width="19.85546875" customWidth="1"/>
    <col min="9474" max="9474" width="17.7109375" customWidth="1"/>
    <col min="9478" max="9478" width="18.28515625" customWidth="1"/>
    <col min="9479" max="9479" width="9.7109375" customWidth="1"/>
    <col min="9480" max="9480" width="23.7109375" customWidth="1"/>
    <col min="9481" max="9481" width="19.85546875" customWidth="1"/>
    <col min="9730" max="9730" width="17.7109375" customWidth="1"/>
    <col min="9734" max="9734" width="18.28515625" customWidth="1"/>
    <col min="9735" max="9735" width="9.7109375" customWidth="1"/>
    <col min="9736" max="9736" width="23.7109375" customWidth="1"/>
    <col min="9737" max="9737" width="19.85546875" customWidth="1"/>
    <col min="9986" max="9986" width="17.7109375" customWidth="1"/>
    <col min="9990" max="9990" width="18.28515625" customWidth="1"/>
    <col min="9991" max="9991" width="9.7109375" customWidth="1"/>
    <col min="9992" max="9992" width="23.7109375" customWidth="1"/>
    <col min="9993" max="9993" width="19.85546875" customWidth="1"/>
    <col min="10242" max="10242" width="17.7109375" customWidth="1"/>
    <col min="10246" max="10246" width="18.28515625" customWidth="1"/>
    <col min="10247" max="10247" width="9.7109375" customWidth="1"/>
    <col min="10248" max="10248" width="23.7109375" customWidth="1"/>
    <col min="10249" max="10249" width="19.85546875" customWidth="1"/>
    <col min="10498" max="10498" width="17.7109375" customWidth="1"/>
    <col min="10502" max="10502" width="18.28515625" customWidth="1"/>
    <col min="10503" max="10503" width="9.7109375" customWidth="1"/>
    <col min="10504" max="10504" width="23.7109375" customWidth="1"/>
    <col min="10505" max="10505" width="19.85546875" customWidth="1"/>
    <col min="10754" max="10754" width="17.7109375" customWidth="1"/>
    <col min="10758" max="10758" width="18.28515625" customWidth="1"/>
    <col min="10759" max="10759" width="9.7109375" customWidth="1"/>
    <col min="10760" max="10760" width="23.7109375" customWidth="1"/>
    <col min="10761" max="10761" width="19.85546875" customWidth="1"/>
    <col min="11010" max="11010" width="17.7109375" customWidth="1"/>
    <col min="11014" max="11014" width="18.28515625" customWidth="1"/>
    <col min="11015" max="11015" width="9.7109375" customWidth="1"/>
    <col min="11016" max="11016" width="23.7109375" customWidth="1"/>
    <col min="11017" max="11017" width="19.85546875" customWidth="1"/>
    <col min="11266" max="11266" width="17.7109375" customWidth="1"/>
    <col min="11270" max="11270" width="18.28515625" customWidth="1"/>
    <col min="11271" max="11271" width="9.7109375" customWidth="1"/>
    <col min="11272" max="11272" width="23.7109375" customWidth="1"/>
    <col min="11273" max="11273" width="19.85546875" customWidth="1"/>
    <col min="11522" max="11522" width="17.7109375" customWidth="1"/>
    <col min="11526" max="11526" width="18.28515625" customWidth="1"/>
    <col min="11527" max="11527" width="9.7109375" customWidth="1"/>
    <col min="11528" max="11528" width="23.7109375" customWidth="1"/>
    <col min="11529" max="11529" width="19.85546875" customWidth="1"/>
    <col min="11778" max="11778" width="17.7109375" customWidth="1"/>
    <col min="11782" max="11782" width="18.28515625" customWidth="1"/>
    <col min="11783" max="11783" width="9.7109375" customWidth="1"/>
    <col min="11784" max="11784" width="23.7109375" customWidth="1"/>
    <col min="11785" max="11785" width="19.85546875" customWidth="1"/>
    <col min="12034" max="12034" width="17.7109375" customWidth="1"/>
    <col min="12038" max="12038" width="18.28515625" customWidth="1"/>
    <col min="12039" max="12039" width="9.7109375" customWidth="1"/>
    <col min="12040" max="12040" width="23.7109375" customWidth="1"/>
    <col min="12041" max="12041" width="19.85546875" customWidth="1"/>
    <col min="12290" max="12290" width="17.7109375" customWidth="1"/>
    <col min="12294" max="12294" width="18.28515625" customWidth="1"/>
    <col min="12295" max="12295" width="9.7109375" customWidth="1"/>
    <col min="12296" max="12296" width="23.7109375" customWidth="1"/>
    <col min="12297" max="12297" width="19.85546875" customWidth="1"/>
    <col min="12546" max="12546" width="17.7109375" customWidth="1"/>
    <col min="12550" max="12550" width="18.28515625" customWidth="1"/>
    <col min="12551" max="12551" width="9.7109375" customWidth="1"/>
    <col min="12552" max="12552" width="23.7109375" customWidth="1"/>
    <col min="12553" max="12553" width="19.85546875" customWidth="1"/>
    <col min="12802" max="12802" width="17.7109375" customWidth="1"/>
    <col min="12806" max="12806" width="18.28515625" customWidth="1"/>
    <col min="12807" max="12807" width="9.7109375" customWidth="1"/>
    <col min="12808" max="12808" width="23.7109375" customWidth="1"/>
    <col min="12809" max="12809" width="19.85546875" customWidth="1"/>
    <col min="13058" max="13058" width="17.7109375" customWidth="1"/>
    <col min="13062" max="13062" width="18.28515625" customWidth="1"/>
    <col min="13063" max="13063" width="9.7109375" customWidth="1"/>
    <col min="13064" max="13064" width="23.7109375" customWidth="1"/>
    <col min="13065" max="13065" width="19.85546875" customWidth="1"/>
    <col min="13314" max="13314" width="17.7109375" customWidth="1"/>
    <col min="13318" max="13318" width="18.28515625" customWidth="1"/>
    <col min="13319" max="13319" width="9.7109375" customWidth="1"/>
    <col min="13320" max="13320" width="23.7109375" customWidth="1"/>
    <col min="13321" max="13321" width="19.85546875" customWidth="1"/>
    <col min="13570" max="13570" width="17.7109375" customWidth="1"/>
    <col min="13574" max="13574" width="18.28515625" customWidth="1"/>
    <col min="13575" max="13575" width="9.7109375" customWidth="1"/>
    <col min="13576" max="13576" width="23.7109375" customWidth="1"/>
    <col min="13577" max="13577" width="19.85546875" customWidth="1"/>
    <col min="13826" max="13826" width="17.7109375" customWidth="1"/>
    <col min="13830" max="13830" width="18.28515625" customWidth="1"/>
    <col min="13831" max="13831" width="9.7109375" customWidth="1"/>
    <col min="13832" max="13832" width="23.7109375" customWidth="1"/>
    <col min="13833" max="13833" width="19.85546875" customWidth="1"/>
    <col min="14082" max="14082" width="17.7109375" customWidth="1"/>
    <col min="14086" max="14086" width="18.28515625" customWidth="1"/>
    <col min="14087" max="14087" width="9.7109375" customWidth="1"/>
    <col min="14088" max="14088" width="23.7109375" customWidth="1"/>
    <col min="14089" max="14089" width="19.85546875" customWidth="1"/>
    <col min="14338" max="14338" width="17.7109375" customWidth="1"/>
    <col min="14342" max="14342" width="18.28515625" customWidth="1"/>
    <col min="14343" max="14343" width="9.7109375" customWidth="1"/>
    <col min="14344" max="14344" width="23.7109375" customWidth="1"/>
    <col min="14345" max="14345" width="19.85546875" customWidth="1"/>
    <col min="14594" max="14594" width="17.7109375" customWidth="1"/>
    <col min="14598" max="14598" width="18.28515625" customWidth="1"/>
    <col min="14599" max="14599" width="9.7109375" customWidth="1"/>
    <col min="14600" max="14600" width="23.7109375" customWidth="1"/>
    <col min="14601" max="14601" width="19.85546875" customWidth="1"/>
    <col min="14850" max="14850" width="17.7109375" customWidth="1"/>
    <col min="14854" max="14854" width="18.28515625" customWidth="1"/>
    <col min="14855" max="14855" width="9.7109375" customWidth="1"/>
    <col min="14856" max="14856" width="23.7109375" customWidth="1"/>
    <col min="14857" max="14857" width="19.85546875" customWidth="1"/>
    <col min="15106" max="15106" width="17.7109375" customWidth="1"/>
    <col min="15110" max="15110" width="18.28515625" customWidth="1"/>
    <col min="15111" max="15111" width="9.7109375" customWidth="1"/>
    <col min="15112" max="15112" width="23.7109375" customWidth="1"/>
    <col min="15113" max="15113" width="19.85546875" customWidth="1"/>
    <col min="15362" max="15362" width="17.7109375" customWidth="1"/>
    <col min="15366" max="15366" width="18.28515625" customWidth="1"/>
    <col min="15367" max="15367" width="9.7109375" customWidth="1"/>
    <col min="15368" max="15368" width="23.7109375" customWidth="1"/>
    <col min="15369" max="15369" width="19.85546875" customWidth="1"/>
    <col min="15618" max="15618" width="17.7109375" customWidth="1"/>
    <col min="15622" max="15622" width="18.28515625" customWidth="1"/>
    <col min="15623" max="15623" width="9.7109375" customWidth="1"/>
    <col min="15624" max="15624" width="23.7109375" customWidth="1"/>
    <col min="15625" max="15625" width="19.85546875" customWidth="1"/>
    <col min="15874" max="15874" width="17.7109375" customWidth="1"/>
    <col min="15878" max="15878" width="18.28515625" customWidth="1"/>
    <col min="15879" max="15879" width="9.7109375" customWidth="1"/>
    <col min="15880" max="15880" width="23.7109375" customWidth="1"/>
    <col min="15881" max="15881" width="19.85546875" customWidth="1"/>
    <col min="16130" max="16130" width="17.7109375" customWidth="1"/>
    <col min="16134" max="16134" width="18.28515625" customWidth="1"/>
    <col min="16135" max="16135" width="9.7109375" customWidth="1"/>
    <col min="16136" max="16136" width="23.7109375" customWidth="1"/>
    <col min="16137" max="16137" width="19.85546875" customWidth="1"/>
  </cols>
  <sheetData>
    <row r="1" spans="1:9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9" x14ac:dyDescent="0.25">
      <c r="A3" s="88" t="s">
        <v>233</v>
      </c>
      <c r="B3" s="88"/>
      <c r="C3" s="88"/>
      <c r="D3" s="88"/>
      <c r="E3" s="88"/>
      <c r="F3" s="88"/>
      <c r="G3" s="88"/>
      <c r="H3" s="88"/>
      <c r="I3" s="88"/>
    </row>
    <row r="4" spans="1:9" x14ac:dyDescent="0.25">
      <c r="A4" s="88" t="s">
        <v>166</v>
      </c>
      <c r="B4" s="88"/>
      <c r="C4" s="88"/>
      <c r="D4" s="88"/>
      <c r="E4" s="88"/>
      <c r="F4" s="88"/>
      <c r="G4" s="88"/>
      <c r="H4" s="88"/>
      <c r="I4" s="88"/>
    </row>
    <row r="6" spans="1:9" x14ac:dyDescent="0.25">
      <c r="A6" t="s">
        <v>1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4</v>
      </c>
      <c r="F9" t="s">
        <v>51</v>
      </c>
    </row>
    <row r="10" spans="1:9" ht="12.75" customHeight="1" x14ac:dyDescent="0.25"/>
    <row r="11" spans="1:9" ht="25.5" x14ac:dyDescent="0.25">
      <c r="A11" s="89" t="s">
        <v>5</v>
      </c>
      <c r="B11" s="89"/>
      <c r="C11" s="89"/>
      <c r="D11" s="89"/>
      <c r="E11" s="89"/>
      <c r="F11" s="89"/>
      <c r="G11" s="6" t="s">
        <v>6</v>
      </c>
      <c r="H11" s="7" t="s">
        <v>234</v>
      </c>
      <c r="I11" s="8" t="s">
        <v>235</v>
      </c>
    </row>
    <row r="12" spans="1:9" x14ac:dyDescent="0.25">
      <c r="A12" s="110" t="s">
        <v>167</v>
      </c>
      <c r="B12" s="110"/>
      <c r="C12" s="110"/>
      <c r="D12" s="110"/>
      <c r="E12" s="110"/>
      <c r="F12" s="110"/>
      <c r="G12" s="110"/>
      <c r="H12" s="110"/>
      <c r="I12" s="110"/>
    </row>
    <row r="13" spans="1:9" x14ac:dyDescent="0.25">
      <c r="A13" s="109" t="s">
        <v>168</v>
      </c>
      <c r="B13" s="109"/>
      <c r="C13" s="109"/>
      <c r="D13" s="109"/>
      <c r="E13" s="109"/>
      <c r="F13" s="109"/>
      <c r="G13" s="13" t="s">
        <v>8</v>
      </c>
      <c r="H13" s="62">
        <f>H15+H16+H17+H18+H19</f>
        <v>19967472</v>
      </c>
      <c r="I13" s="62">
        <f>I15+I16+I17+I18+I19</f>
        <v>17317493</v>
      </c>
    </row>
    <row r="14" spans="1:9" x14ac:dyDescent="0.25">
      <c r="A14" s="109" t="s">
        <v>169</v>
      </c>
      <c r="B14" s="109"/>
      <c r="C14" s="109"/>
      <c r="D14" s="109"/>
      <c r="E14" s="109"/>
      <c r="F14" s="109"/>
      <c r="G14" s="40"/>
      <c r="H14" s="63"/>
      <c r="I14" s="63"/>
    </row>
    <row r="15" spans="1:9" x14ac:dyDescent="0.25">
      <c r="A15" s="109" t="s">
        <v>170</v>
      </c>
      <c r="B15" s="109"/>
      <c r="C15" s="109"/>
      <c r="D15" s="109"/>
      <c r="E15" s="109"/>
      <c r="F15" s="109"/>
      <c r="G15" s="13" t="s">
        <v>57</v>
      </c>
      <c r="H15" s="63">
        <v>18278808</v>
      </c>
      <c r="I15" s="63">
        <v>16901698</v>
      </c>
    </row>
    <row r="16" spans="1:9" x14ac:dyDescent="0.25">
      <c r="A16" s="109" t="s">
        <v>171</v>
      </c>
      <c r="B16" s="109"/>
      <c r="C16" s="109"/>
      <c r="D16" s="109"/>
      <c r="E16" s="109"/>
      <c r="F16" s="109"/>
      <c r="G16" s="13" t="s">
        <v>59</v>
      </c>
      <c r="H16" s="63">
        <v>21056</v>
      </c>
      <c r="I16" s="63">
        <v>17704</v>
      </c>
    </row>
    <row r="17" spans="1:9" x14ac:dyDescent="0.25">
      <c r="A17" s="109" t="s">
        <v>172</v>
      </c>
      <c r="B17" s="109"/>
      <c r="C17" s="109"/>
      <c r="D17" s="109"/>
      <c r="E17" s="109"/>
      <c r="F17" s="109"/>
      <c r="G17" s="13" t="s">
        <v>61</v>
      </c>
      <c r="H17" s="64"/>
      <c r="I17" s="64">
        <v>1962</v>
      </c>
    </row>
    <row r="18" spans="1:9" x14ac:dyDescent="0.25">
      <c r="A18" s="109" t="s">
        <v>173</v>
      </c>
      <c r="B18" s="109"/>
      <c r="C18" s="109"/>
      <c r="D18" s="109"/>
      <c r="E18" s="109"/>
      <c r="F18" s="109"/>
      <c r="G18" s="13" t="s">
        <v>63</v>
      </c>
      <c r="H18" s="63"/>
      <c r="I18" s="63"/>
    </row>
    <row r="19" spans="1:9" x14ac:dyDescent="0.25">
      <c r="A19" s="109" t="s">
        <v>174</v>
      </c>
      <c r="B19" s="109"/>
      <c r="C19" s="109"/>
      <c r="D19" s="109"/>
      <c r="E19" s="109"/>
      <c r="F19" s="109"/>
      <c r="G19" s="13" t="s">
        <v>65</v>
      </c>
      <c r="H19" s="64">
        <v>1667608</v>
      </c>
      <c r="I19" s="64">
        <v>396129</v>
      </c>
    </row>
    <row r="20" spans="1:9" x14ac:dyDescent="0.25">
      <c r="A20" s="109" t="s">
        <v>175</v>
      </c>
      <c r="B20" s="109"/>
      <c r="C20" s="109"/>
      <c r="D20" s="109"/>
      <c r="E20" s="109"/>
      <c r="F20" s="109"/>
      <c r="G20" s="13" t="s">
        <v>10</v>
      </c>
      <c r="H20" s="65">
        <f>H22+H23+H24+H25+H26+H27+H28+H21</f>
        <v>19744627</v>
      </c>
      <c r="I20" s="65">
        <f>I22+I23+I24+I25+I26+I27+I28+I21</f>
        <v>17011992</v>
      </c>
    </row>
    <row r="21" spans="1:9" x14ac:dyDescent="0.25">
      <c r="A21" s="109" t="s">
        <v>169</v>
      </c>
      <c r="B21" s="109"/>
      <c r="C21" s="109"/>
      <c r="D21" s="109"/>
      <c r="E21" s="109"/>
      <c r="F21" s="109"/>
      <c r="G21" s="40"/>
      <c r="H21" s="63"/>
      <c r="I21" s="63"/>
    </row>
    <row r="22" spans="1:9" x14ac:dyDescent="0.25">
      <c r="A22" s="109" t="s">
        <v>176</v>
      </c>
      <c r="B22" s="109"/>
      <c r="C22" s="109"/>
      <c r="D22" s="109"/>
      <c r="E22" s="109"/>
      <c r="F22" s="109"/>
      <c r="G22" s="13" t="s">
        <v>72</v>
      </c>
      <c r="H22" s="64">
        <v>13377044</v>
      </c>
      <c r="I22" s="64">
        <v>11671352</v>
      </c>
    </row>
    <row r="23" spans="1:9" x14ac:dyDescent="0.25">
      <c r="A23" s="109" t="s">
        <v>177</v>
      </c>
      <c r="B23" s="109"/>
      <c r="C23" s="109"/>
      <c r="D23" s="109"/>
      <c r="E23" s="109"/>
      <c r="F23" s="109"/>
      <c r="G23" s="13" t="s">
        <v>74</v>
      </c>
      <c r="H23" s="64">
        <v>5184980</v>
      </c>
      <c r="I23" s="64">
        <v>4119541</v>
      </c>
    </row>
    <row r="24" spans="1:9" x14ac:dyDescent="0.25">
      <c r="A24" s="109" t="s">
        <v>178</v>
      </c>
      <c r="B24" s="109"/>
      <c r="C24" s="109"/>
      <c r="D24" s="109"/>
      <c r="E24" s="109"/>
      <c r="F24" s="109"/>
      <c r="G24" s="13" t="s">
        <v>76</v>
      </c>
      <c r="H24" s="64">
        <v>454628</v>
      </c>
      <c r="I24" s="64">
        <v>430062</v>
      </c>
    </row>
    <row r="25" spans="1:9" x14ac:dyDescent="0.25">
      <c r="A25" s="109" t="s">
        <v>179</v>
      </c>
      <c r="B25" s="109"/>
      <c r="C25" s="109"/>
      <c r="D25" s="109"/>
      <c r="E25" s="109"/>
      <c r="F25" s="109"/>
      <c r="G25" s="13" t="s">
        <v>78</v>
      </c>
      <c r="H25" s="64">
        <v>114086</v>
      </c>
      <c r="I25" s="64">
        <v>58010</v>
      </c>
    </row>
    <row r="26" spans="1:9" x14ac:dyDescent="0.25">
      <c r="A26" s="109" t="s">
        <v>180</v>
      </c>
      <c r="B26" s="109"/>
      <c r="C26" s="109"/>
      <c r="D26" s="109"/>
      <c r="E26" s="109"/>
      <c r="F26" s="109"/>
      <c r="G26" s="13" t="s">
        <v>80</v>
      </c>
      <c r="H26" s="64">
        <v>45688</v>
      </c>
      <c r="I26" s="64">
        <v>146394</v>
      </c>
    </row>
    <row r="27" spans="1:9" x14ac:dyDescent="0.25">
      <c r="A27" s="109" t="s">
        <v>181</v>
      </c>
      <c r="B27" s="109"/>
      <c r="C27" s="109"/>
      <c r="D27" s="109"/>
      <c r="E27" s="109"/>
      <c r="F27" s="109"/>
      <c r="G27" s="13" t="s">
        <v>82</v>
      </c>
      <c r="H27" s="64">
        <v>450308</v>
      </c>
      <c r="I27" s="64">
        <v>466104</v>
      </c>
    </row>
    <row r="28" spans="1:9" x14ac:dyDescent="0.25">
      <c r="A28" s="109" t="s">
        <v>182</v>
      </c>
      <c r="B28" s="109"/>
      <c r="C28" s="109"/>
      <c r="D28" s="109"/>
      <c r="E28" s="109"/>
      <c r="F28" s="109"/>
      <c r="G28" s="13" t="s">
        <v>84</v>
      </c>
      <c r="H28" s="64">
        <v>117893</v>
      </c>
      <c r="I28" s="64">
        <v>120529</v>
      </c>
    </row>
    <row r="29" spans="1:9" ht="12.75" customHeight="1" x14ac:dyDescent="0.25">
      <c r="A29" s="111" t="s">
        <v>183</v>
      </c>
      <c r="B29" s="111"/>
      <c r="C29" s="111"/>
      <c r="D29" s="111"/>
      <c r="E29" s="111"/>
      <c r="F29" s="111"/>
      <c r="G29" s="13" t="s">
        <v>12</v>
      </c>
      <c r="H29" s="65">
        <f>H13-H20</f>
        <v>222845</v>
      </c>
      <c r="I29" s="65">
        <f>I13-I20</f>
        <v>305501</v>
      </c>
    </row>
    <row r="30" spans="1:9" x14ac:dyDescent="0.25">
      <c r="A30" s="110" t="s">
        <v>184</v>
      </c>
      <c r="B30" s="110"/>
      <c r="C30" s="110"/>
      <c r="D30" s="110"/>
      <c r="E30" s="110"/>
      <c r="F30" s="110"/>
      <c r="G30" s="110"/>
      <c r="H30" s="110"/>
      <c r="I30" s="110"/>
    </row>
    <row r="31" spans="1:9" x14ac:dyDescent="0.25">
      <c r="A31" s="109" t="s">
        <v>168</v>
      </c>
      <c r="B31" s="109"/>
      <c r="C31" s="109"/>
      <c r="D31" s="109"/>
      <c r="E31" s="109"/>
      <c r="F31" s="109"/>
      <c r="G31" s="13" t="s">
        <v>14</v>
      </c>
      <c r="H31" s="65">
        <f>H33+H34+H35+H36+H37+H38+H39</f>
        <v>236</v>
      </c>
      <c r="I31" s="66">
        <f>I33+I34+I35+I36+I37+I38+I39</f>
        <v>0</v>
      </c>
    </row>
    <row r="32" spans="1:9" x14ac:dyDescent="0.25">
      <c r="A32" s="109" t="s">
        <v>169</v>
      </c>
      <c r="B32" s="109"/>
      <c r="C32" s="109"/>
      <c r="D32" s="109"/>
      <c r="E32" s="109"/>
      <c r="F32" s="109"/>
      <c r="G32" s="40"/>
      <c r="H32" s="74"/>
      <c r="I32" s="74"/>
    </row>
    <row r="33" spans="1:13" x14ac:dyDescent="0.25">
      <c r="A33" s="109" t="s">
        <v>185</v>
      </c>
      <c r="B33" s="109"/>
      <c r="C33" s="109"/>
      <c r="D33" s="109"/>
      <c r="E33" s="109"/>
      <c r="F33" s="109"/>
      <c r="G33" s="13" t="s">
        <v>112</v>
      </c>
      <c r="H33" s="63"/>
      <c r="I33" s="63"/>
    </row>
    <row r="34" spans="1:13" x14ac:dyDescent="0.25">
      <c r="A34" s="109" t="s">
        <v>186</v>
      </c>
      <c r="B34" s="109"/>
      <c r="C34" s="109"/>
      <c r="D34" s="109"/>
      <c r="E34" s="109"/>
      <c r="F34" s="109"/>
      <c r="G34" s="13" t="s">
        <v>114</v>
      </c>
      <c r="H34" s="63"/>
      <c r="I34" s="63"/>
    </row>
    <row r="35" spans="1:13" x14ac:dyDescent="0.25">
      <c r="A35" s="109" t="s">
        <v>187</v>
      </c>
      <c r="B35" s="109"/>
      <c r="C35" s="109"/>
      <c r="D35" s="109"/>
      <c r="E35" s="109"/>
      <c r="F35" s="109"/>
      <c r="G35" s="13" t="s">
        <v>116</v>
      </c>
      <c r="H35" s="63"/>
      <c r="I35" s="63"/>
    </row>
    <row r="36" spans="1:13" x14ac:dyDescent="0.25">
      <c r="A36" s="109" t="s">
        <v>188</v>
      </c>
      <c r="B36" s="109"/>
      <c r="C36" s="109"/>
      <c r="D36" s="109"/>
      <c r="E36" s="109"/>
      <c r="F36" s="109"/>
      <c r="G36" s="13" t="s">
        <v>118</v>
      </c>
      <c r="H36" s="63"/>
      <c r="I36" s="63"/>
    </row>
    <row r="37" spans="1:13" x14ac:dyDescent="0.25">
      <c r="A37" s="109" t="s">
        <v>189</v>
      </c>
      <c r="B37" s="109"/>
      <c r="C37" s="109"/>
      <c r="D37" s="109"/>
      <c r="E37" s="109"/>
      <c r="F37" s="109"/>
      <c r="G37" s="13" t="s">
        <v>190</v>
      </c>
      <c r="H37" s="63"/>
      <c r="I37" s="63"/>
    </row>
    <row r="38" spans="1:13" x14ac:dyDescent="0.25">
      <c r="A38" s="109" t="s">
        <v>191</v>
      </c>
      <c r="B38" s="109"/>
      <c r="C38" s="109"/>
      <c r="D38" s="109"/>
      <c r="E38" s="109"/>
      <c r="F38" s="109"/>
      <c r="G38" s="13" t="s">
        <v>192</v>
      </c>
      <c r="H38" s="63"/>
      <c r="I38" s="63"/>
    </row>
    <row r="39" spans="1:13" x14ac:dyDescent="0.25">
      <c r="A39" s="109" t="s">
        <v>174</v>
      </c>
      <c r="B39" s="109"/>
      <c r="C39" s="109"/>
      <c r="D39" s="109"/>
      <c r="E39" s="109"/>
      <c r="F39" s="109"/>
      <c r="G39" s="13" t="s">
        <v>193</v>
      </c>
      <c r="H39" s="64">
        <v>236</v>
      </c>
      <c r="I39" s="64"/>
    </row>
    <row r="40" spans="1:13" x14ac:dyDescent="0.25">
      <c r="A40" s="109" t="s">
        <v>175</v>
      </c>
      <c r="B40" s="109"/>
      <c r="C40" s="109"/>
      <c r="D40" s="109"/>
      <c r="E40" s="109"/>
      <c r="F40" s="109"/>
      <c r="G40" s="13" t="s">
        <v>16</v>
      </c>
      <c r="H40" s="65">
        <f>H42+H43+H44+H45+H46+H47+H48</f>
        <v>293747</v>
      </c>
      <c r="I40" s="65">
        <f>I42+I43+I44+I45+I46+I47+I48</f>
        <v>297676</v>
      </c>
    </row>
    <row r="41" spans="1:13" x14ac:dyDescent="0.25">
      <c r="A41" s="109" t="s">
        <v>169</v>
      </c>
      <c r="B41" s="109"/>
      <c r="C41" s="109"/>
      <c r="D41" s="109"/>
      <c r="E41" s="109"/>
      <c r="F41" s="109"/>
      <c r="G41" s="40"/>
      <c r="H41" s="74"/>
      <c r="I41" s="74"/>
    </row>
    <row r="42" spans="1:13" x14ac:dyDescent="0.25">
      <c r="A42" s="109" t="s">
        <v>194</v>
      </c>
      <c r="B42" s="109"/>
      <c r="C42" s="109"/>
      <c r="D42" s="109"/>
      <c r="E42" s="109"/>
      <c r="F42" s="109"/>
      <c r="G42" s="13" t="s">
        <v>124</v>
      </c>
      <c r="H42" s="64">
        <v>286228</v>
      </c>
      <c r="I42" s="64">
        <v>297676</v>
      </c>
    </row>
    <row r="43" spans="1:13" x14ac:dyDescent="0.25">
      <c r="A43" s="109" t="s">
        <v>195</v>
      </c>
      <c r="B43" s="109"/>
      <c r="C43" s="109"/>
      <c r="D43" s="109"/>
      <c r="E43" s="109"/>
      <c r="F43" s="109"/>
      <c r="G43" s="13" t="s">
        <v>126</v>
      </c>
      <c r="H43" s="63"/>
      <c r="I43" s="63"/>
    </row>
    <row r="44" spans="1:13" x14ac:dyDescent="0.25">
      <c r="A44" s="109" t="s">
        <v>196</v>
      </c>
      <c r="B44" s="109"/>
      <c r="C44" s="109"/>
      <c r="D44" s="109"/>
      <c r="E44" s="109"/>
      <c r="F44" s="109"/>
      <c r="G44" s="13" t="s">
        <v>128</v>
      </c>
      <c r="H44" s="63"/>
      <c r="I44" s="63">
        <v>0</v>
      </c>
    </row>
    <row r="45" spans="1:13" x14ac:dyDescent="0.25">
      <c r="A45" s="109" t="s">
        <v>197</v>
      </c>
      <c r="B45" s="109"/>
      <c r="C45" s="109"/>
      <c r="D45" s="109"/>
      <c r="E45" s="109"/>
      <c r="F45" s="109"/>
      <c r="G45" s="13" t="s">
        <v>130</v>
      </c>
      <c r="H45" s="63"/>
      <c r="I45" s="63">
        <v>0</v>
      </c>
    </row>
    <row r="46" spans="1:13" x14ac:dyDescent="0.25">
      <c r="A46" s="109" t="s">
        <v>198</v>
      </c>
      <c r="B46" s="109"/>
      <c r="C46" s="109"/>
      <c r="D46" s="109"/>
      <c r="E46" s="109"/>
      <c r="F46" s="109"/>
      <c r="G46" s="13" t="s">
        <v>131</v>
      </c>
      <c r="H46" s="63"/>
      <c r="I46" s="63">
        <v>0</v>
      </c>
    </row>
    <row r="47" spans="1:13" x14ac:dyDescent="0.25">
      <c r="A47" s="109" t="s">
        <v>191</v>
      </c>
      <c r="B47" s="109"/>
      <c r="C47" s="109"/>
      <c r="D47" s="109"/>
      <c r="E47" s="109"/>
      <c r="F47" s="109"/>
      <c r="G47" s="13" t="s">
        <v>199</v>
      </c>
      <c r="H47" s="63"/>
      <c r="I47" s="63">
        <v>0</v>
      </c>
    </row>
    <row r="48" spans="1:13" ht="12.75" customHeight="1" x14ac:dyDescent="0.25">
      <c r="A48" s="109" t="s">
        <v>182</v>
      </c>
      <c r="B48" s="109"/>
      <c r="C48" s="109"/>
      <c r="D48" s="109"/>
      <c r="E48" s="109"/>
      <c r="F48" s="109"/>
      <c r="G48" s="13" t="s">
        <v>200</v>
      </c>
      <c r="H48" s="63">
        <v>7519</v>
      </c>
      <c r="I48" s="63"/>
      <c r="M48" s="67"/>
    </row>
    <row r="49" spans="1:11" ht="12.75" customHeight="1" x14ac:dyDescent="0.25">
      <c r="A49" s="111" t="s">
        <v>201</v>
      </c>
      <c r="B49" s="111"/>
      <c r="C49" s="111"/>
      <c r="D49" s="111"/>
      <c r="E49" s="111"/>
      <c r="F49" s="111"/>
      <c r="G49" s="13" t="s">
        <v>18</v>
      </c>
      <c r="H49" s="65">
        <f>H31-H40</f>
        <v>-293511</v>
      </c>
      <c r="I49" s="65">
        <f>I31-I40</f>
        <v>-297676</v>
      </c>
    </row>
    <row r="50" spans="1:11" ht="25.5" x14ac:dyDescent="0.25">
      <c r="A50" s="112" t="s">
        <v>5</v>
      </c>
      <c r="B50" s="112"/>
      <c r="C50" s="112"/>
      <c r="D50" s="112"/>
      <c r="E50" s="112"/>
      <c r="F50" s="112"/>
      <c r="G50" s="68" t="s">
        <v>6</v>
      </c>
      <c r="H50" s="69" t="str">
        <f>H11</f>
        <v>На конец отч.периода 30.09.2014</v>
      </c>
      <c r="I50" s="7" t="str">
        <f>I11</f>
        <v>Предыдущ период 30.09.2013</v>
      </c>
    </row>
    <row r="51" spans="1:11" x14ac:dyDescent="0.25">
      <c r="A51" s="75" t="s">
        <v>202</v>
      </c>
      <c r="B51" s="75"/>
      <c r="C51" s="75"/>
      <c r="D51" s="75"/>
      <c r="E51" s="75"/>
      <c r="F51" s="75"/>
      <c r="G51" s="75"/>
      <c r="H51" s="75"/>
      <c r="I51" s="75"/>
    </row>
    <row r="52" spans="1:11" x14ac:dyDescent="0.25">
      <c r="A52" s="109" t="s">
        <v>168</v>
      </c>
      <c r="B52" s="109"/>
      <c r="C52" s="109"/>
      <c r="D52" s="109"/>
      <c r="E52" s="109"/>
      <c r="F52" s="109"/>
      <c r="G52" s="13" t="s">
        <v>20</v>
      </c>
      <c r="H52" s="65">
        <f>H54+H55+H56+H57</f>
        <v>4640305</v>
      </c>
      <c r="I52" s="65">
        <f>I54+I55+I56+I57</f>
        <v>2410000</v>
      </c>
      <c r="K52" s="23"/>
    </row>
    <row r="53" spans="1:11" x14ac:dyDescent="0.25">
      <c r="A53" s="109" t="s">
        <v>169</v>
      </c>
      <c r="B53" s="109"/>
      <c r="C53" s="109"/>
      <c r="D53" s="109"/>
      <c r="E53" s="109"/>
      <c r="F53" s="109"/>
      <c r="G53" s="28"/>
      <c r="H53" s="70"/>
      <c r="I53" s="70"/>
      <c r="K53" s="71"/>
    </row>
    <row r="54" spans="1:11" x14ac:dyDescent="0.25">
      <c r="A54" s="109" t="s">
        <v>203</v>
      </c>
      <c r="B54" s="109"/>
      <c r="C54" s="109"/>
      <c r="D54" s="109"/>
      <c r="E54" s="109"/>
      <c r="F54" s="109"/>
      <c r="G54" s="13" t="s">
        <v>204</v>
      </c>
      <c r="H54" s="64"/>
      <c r="I54" s="64"/>
    </row>
    <row r="55" spans="1:11" x14ac:dyDescent="0.25">
      <c r="A55" s="109" t="s">
        <v>205</v>
      </c>
      <c r="B55" s="109"/>
      <c r="C55" s="109"/>
      <c r="D55" s="109"/>
      <c r="E55" s="109"/>
      <c r="F55" s="109"/>
      <c r="G55" s="13" t="s">
        <v>206</v>
      </c>
      <c r="H55" s="70">
        <v>4640305</v>
      </c>
      <c r="I55" s="70">
        <v>2410000</v>
      </c>
    </row>
    <row r="56" spans="1:11" x14ac:dyDescent="0.25">
      <c r="A56" s="109" t="s">
        <v>207</v>
      </c>
      <c r="B56" s="109"/>
      <c r="C56" s="109"/>
      <c r="D56" s="109"/>
      <c r="E56" s="109"/>
      <c r="F56" s="109"/>
      <c r="G56" s="13" t="s">
        <v>208</v>
      </c>
      <c r="H56" s="70"/>
      <c r="I56" s="70"/>
    </row>
    <row r="57" spans="1:11" x14ac:dyDescent="0.25">
      <c r="A57" s="109" t="s">
        <v>174</v>
      </c>
      <c r="B57" s="109"/>
      <c r="C57" s="109"/>
      <c r="D57" s="109"/>
      <c r="E57" s="109"/>
      <c r="F57" s="109"/>
      <c r="G57" s="13" t="s">
        <v>209</v>
      </c>
      <c r="H57" s="70"/>
      <c r="I57" s="70"/>
    </row>
    <row r="58" spans="1:11" x14ac:dyDescent="0.25">
      <c r="A58" s="109" t="s">
        <v>175</v>
      </c>
      <c r="B58" s="109"/>
      <c r="C58" s="109"/>
      <c r="D58" s="109"/>
      <c r="E58" s="109"/>
      <c r="F58" s="109"/>
      <c r="G58" s="13" t="s">
        <v>22</v>
      </c>
      <c r="H58" s="65">
        <f>H60+H61+H62+H63</f>
        <v>4507240</v>
      </c>
      <c r="I58" s="65">
        <f>I60+I61+I62+I63</f>
        <v>2734846</v>
      </c>
    </row>
    <row r="59" spans="1:11" x14ac:dyDescent="0.25">
      <c r="A59" s="109" t="s">
        <v>169</v>
      </c>
      <c r="B59" s="109"/>
      <c r="C59" s="109"/>
      <c r="D59" s="109"/>
      <c r="E59" s="109"/>
      <c r="F59" s="109"/>
      <c r="G59" s="28"/>
      <c r="H59" s="70"/>
      <c r="I59" s="70"/>
    </row>
    <row r="60" spans="1:11" x14ac:dyDescent="0.25">
      <c r="A60" s="109" t="s">
        <v>210</v>
      </c>
      <c r="B60" s="109"/>
      <c r="C60" s="109"/>
      <c r="D60" s="109"/>
      <c r="E60" s="109"/>
      <c r="F60" s="109"/>
      <c r="G60" s="13" t="s">
        <v>211</v>
      </c>
      <c r="H60" s="64">
        <v>3602740</v>
      </c>
      <c r="I60" s="64">
        <v>2660333</v>
      </c>
    </row>
    <row r="61" spans="1:11" x14ac:dyDescent="0.25">
      <c r="A61" s="109" t="s">
        <v>212</v>
      </c>
      <c r="B61" s="109"/>
      <c r="C61" s="109"/>
      <c r="D61" s="109"/>
      <c r="E61" s="109"/>
      <c r="F61" s="109"/>
      <c r="G61" s="13" t="s">
        <v>213</v>
      </c>
      <c r="H61" s="70"/>
      <c r="I61" s="70"/>
    </row>
    <row r="62" spans="1:11" x14ac:dyDescent="0.25">
      <c r="A62" s="109" t="s">
        <v>214</v>
      </c>
      <c r="B62" s="109"/>
      <c r="C62" s="109"/>
      <c r="D62" s="109"/>
      <c r="E62" s="109"/>
      <c r="F62" s="109"/>
      <c r="G62" s="13" t="s">
        <v>215</v>
      </c>
      <c r="H62" s="70">
        <v>830000</v>
      </c>
      <c r="I62" s="70"/>
    </row>
    <row r="63" spans="1:11" ht="12.75" customHeight="1" x14ac:dyDescent="0.25">
      <c r="A63" s="109" t="s">
        <v>216</v>
      </c>
      <c r="B63" s="109"/>
      <c r="C63" s="109"/>
      <c r="D63" s="109"/>
      <c r="E63" s="109"/>
      <c r="F63" s="109"/>
      <c r="G63" s="13" t="s">
        <v>217</v>
      </c>
      <c r="H63" s="64">
        <v>74500</v>
      </c>
      <c r="I63" s="64">
        <v>74513</v>
      </c>
      <c r="J63" t="s">
        <v>218</v>
      </c>
    </row>
    <row r="64" spans="1:11" ht="24.75" customHeight="1" x14ac:dyDescent="0.25">
      <c r="A64" s="111" t="s">
        <v>219</v>
      </c>
      <c r="B64" s="111"/>
      <c r="C64" s="111"/>
      <c r="D64" s="111"/>
      <c r="E64" s="111"/>
      <c r="F64" s="111"/>
      <c r="G64" s="13" t="s">
        <v>24</v>
      </c>
      <c r="H64" s="65">
        <f>H52-H58</f>
        <v>133065</v>
      </c>
      <c r="I64" s="65">
        <f>I52-I58</f>
        <v>-324846</v>
      </c>
    </row>
    <row r="65" spans="1:9" ht="24.75" customHeight="1" x14ac:dyDescent="0.25">
      <c r="A65" s="111" t="s">
        <v>220</v>
      </c>
      <c r="B65" s="111"/>
      <c r="C65" s="111"/>
      <c r="D65" s="111"/>
      <c r="E65" s="111"/>
      <c r="F65" s="111"/>
      <c r="G65" s="28"/>
      <c r="H65" s="65">
        <f>H29+H49+H64</f>
        <v>62399</v>
      </c>
      <c r="I65" s="65">
        <f>I29+I49+I64</f>
        <v>-317021</v>
      </c>
    </row>
    <row r="66" spans="1:9" ht="24.75" customHeight="1" x14ac:dyDescent="0.25">
      <c r="A66" s="111" t="s">
        <v>221</v>
      </c>
      <c r="B66" s="111"/>
      <c r="C66" s="111"/>
      <c r="D66" s="111"/>
      <c r="E66" s="111"/>
      <c r="F66" s="111"/>
      <c r="G66" s="28"/>
      <c r="H66" s="65">
        <v>357693</v>
      </c>
      <c r="I66" s="65">
        <v>1134356</v>
      </c>
    </row>
    <row r="67" spans="1:9" ht="24.75" customHeight="1" x14ac:dyDescent="0.25">
      <c r="A67" s="111" t="s">
        <v>222</v>
      </c>
      <c r="B67" s="111"/>
      <c r="C67" s="111"/>
      <c r="D67" s="111"/>
      <c r="E67" s="111"/>
      <c r="F67" s="111"/>
      <c r="G67" s="28"/>
      <c r="H67" s="72">
        <f>H66+H65</f>
        <v>420092</v>
      </c>
      <c r="I67" s="65">
        <f>I66+I65</f>
        <v>817335</v>
      </c>
    </row>
    <row r="68" spans="1:9" ht="24.75" customHeight="1" x14ac:dyDescent="0.25"/>
    <row r="69" spans="1:9" x14ac:dyDescent="0.25">
      <c r="A69" t="s">
        <v>134</v>
      </c>
      <c r="C69" s="93" t="s">
        <v>135</v>
      </c>
      <c r="D69" s="93"/>
      <c r="E69" s="93"/>
      <c r="F69" s="93"/>
      <c r="G69" s="93"/>
    </row>
    <row r="71" spans="1:9" x14ac:dyDescent="0.25">
      <c r="A71" t="s">
        <v>45</v>
      </c>
      <c r="C71" s="93" t="s">
        <v>46</v>
      </c>
      <c r="D71" s="93"/>
      <c r="E71" s="93"/>
      <c r="F71" s="93"/>
      <c r="G71" s="93"/>
    </row>
  </sheetData>
  <mergeCells count="61">
    <mergeCell ref="C71:G71"/>
    <mergeCell ref="A63:F63"/>
    <mergeCell ref="A64:F64"/>
    <mergeCell ref="A65:F65"/>
    <mergeCell ref="A66:F66"/>
    <mergeCell ref="A67:F67"/>
    <mergeCell ref="C69:G69"/>
    <mergeCell ref="A62:F62"/>
    <mergeCell ref="A50:F50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9:F49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37:F37"/>
    <mergeCell ref="A26:F26"/>
    <mergeCell ref="A27:F27"/>
    <mergeCell ref="A28:F28"/>
    <mergeCell ref="A29:F29"/>
    <mergeCell ref="A30:I30"/>
    <mergeCell ref="A31:F31"/>
    <mergeCell ref="A32:F32"/>
    <mergeCell ref="A33:F33"/>
    <mergeCell ref="A34:F34"/>
    <mergeCell ref="A35:F35"/>
    <mergeCell ref="A36:F36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13:F13"/>
    <mergeCell ref="A1:I1"/>
    <mergeCell ref="A3:I3"/>
    <mergeCell ref="A4:I4"/>
    <mergeCell ref="A11:F11"/>
    <mergeCell ref="A12:I12"/>
  </mergeCells>
  <pageMargins left="0.16" right="0.23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ф.2</vt:lpstr>
      <vt:lpstr>ф.1</vt:lpstr>
      <vt:lpstr>ф.4</vt:lpstr>
      <vt:lpstr>ф.3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2014-11-12T09:24:12Z</dcterms:modified>
</cp:coreProperties>
</file>