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8730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3">'Движен денеж сред'!$A$2:$F$104</definedName>
  </definedNames>
  <calcPr calcId="152511"/>
</workbook>
</file>

<file path=xl/calcChain.xml><?xml version="1.0" encoding="utf-8"?>
<calcChain xmlns="http://schemas.openxmlformats.org/spreadsheetml/2006/main">
  <c r="E33" i="4"/>
  <c r="C33" i="1" l="1"/>
  <c r="G12" i="3" l="1"/>
  <c r="D21" l="1"/>
  <c r="C21"/>
  <c r="B21"/>
  <c r="F20"/>
  <c r="H20" s="1"/>
  <c r="F19"/>
  <c r="H19" s="1"/>
  <c r="F18"/>
  <c r="H18" s="1"/>
  <c r="G21"/>
  <c r="F16"/>
  <c r="F14"/>
  <c r="H14" s="1"/>
  <c r="F13"/>
  <c r="G11"/>
  <c r="G15" s="1"/>
  <c r="E11"/>
  <c r="D11"/>
  <c r="D15" s="1"/>
  <c r="C11"/>
  <c r="C15" s="1"/>
  <c r="B11"/>
  <c r="B15" s="1"/>
  <c r="F10"/>
  <c r="H10" s="1"/>
  <c r="F9"/>
  <c r="H9" s="1"/>
  <c r="H13" l="1"/>
  <c r="H11"/>
  <c r="F11"/>
  <c r="H16"/>
  <c r="C33" i="4" l="1"/>
  <c r="E75" l="1"/>
  <c r="D33" i="1" l="1"/>
  <c r="D98" i="2" l="1"/>
  <c r="D90" l="1"/>
  <c r="D88" s="1"/>
  <c r="D92" s="1"/>
  <c r="B90"/>
  <c r="B88" s="1"/>
  <c r="B92" s="1"/>
  <c r="C23" i="1" l="1"/>
  <c r="D23" l="1"/>
  <c r="E84" i="4" l="1"/>
  <c r="C75" l="1"/>
  <c r="C84" l="1"/>
  <c r="E21"/>
  <c r="C21"/>
  <c r="D28" i="2"/>
  <c r="B28"/>
  <c r="D15"/>
  <c r="D19" s="1"/>
  <c r="B15"/>
  <c r="D40" i="1"/>
  <c r="D42" s="1"/>
  <c r="D43" s="1"/>
  <c r="C40"/>
  <c r="C42" s="1"/>
  <c r="D30" i="2" l="1"/>
  <c r="D35" s="1"/>
  <c r="D39" s="1"/>
  <c r="B19"/>
  <c r="B30" s="1"/>
  <c r="C34" i="4"/>
  <c r="C38" s="1"/>
  <c r="C88" s="1"/>
  <c r="E34"/>
  <c r="E38" s="1"/>
  <c r="E88" s="1"/>
  <c r="D83" i="2" l="1"/>
  <c r="E12" i="3"/>
  <c r="B35" i="2"/>
  <c r="C43" i="1"/>
  <c r="F12" i="3" l="1"/>
  <c r="E15"/>
  <c r="D94" i="2"/>
  <c r="D97" s="1"/>
  <c r="H12" i="3" l="1"/>
  <c r="H15" s="1"/>
  <c r="F15"/>
  <c r="D100" i="2"/>
  <c r="B39"/>
  <c r="E17" i="3" l="1"/>
  <c r="B83" i="2"/>
  <c r="B94" s="1"/>
  <c r="B100" s="1"/>
  <c r="F17" i="3" l="1"/>
  <c r="E21"/>
  <c r="H17" l="1"/>
  <c r="H21" s="1"/>
  <c r="F21"/>
</calcChain>
</file>

<file path=xl/sharedStrings.xml><?xml version="1.0" encoding="utf-8"?>
<sst xmlns="http://schemas.openxmlformats.org/spreadsheetml/2006/main" count="237" uniqueCount="139">
  <si>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</si>
  <si>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</si>
  <si>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</si>
  <si>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</si>
  <si>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</si>
  <si>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</si>
  <si>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</si>
  <si>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</si>
  <si>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</si>
  <si>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</si>
  <si>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</si>
  <si>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</si>
  <si>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</si>
  <si>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</si>
  <si>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</si>
  <si>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</si>
  <si>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</si>
  <si>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</si>
  <si>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</si>
  <si>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</si>
  <si>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</si>
  <si>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</si>
  <si>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</si>
  <si>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</si>
  <si>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</si>
  <si>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</si>
  <si>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</si>
  <si>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</si>
  <si>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</si>
  <si>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</si>
  <si>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</si>
  <si>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</si>
  <si>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</si>
  <si>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</si>
  <si>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</si>
  <si>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</si>
  <si>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</si>
  <si>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</si>
  <si>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</si>
  <si>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</si>
  <si>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</si>
  <si>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</si>
  <si>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</si>
  <si>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</si>
  <si>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</si>
  <si>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</si>
  <si>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</si>
  <si>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</si>
  <si>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</si>
  <si>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Итого капитал</t>
  </si>
  <si>
    <t>-</t>
  </si>
  <si>
    <t>Чистый (убыток)/прибыль</t>
  </si>
  <si>
    <t>Выкуп собственнных акций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</si>
  <si>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</si>
  <si>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</si>
  <si>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</si>
  <si>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</si>
  <si>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</si>
  <si>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</si>
  <si>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</si>
  <si>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</si>
  <si>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</si>
  <si>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</si>
  <si>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</si>
  <si>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</si>
  <si>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</si>
  <si>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</si>
  <si>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</si>
  <si>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</si>
  <si>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</si>
  <si>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</si>
  <si>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</si>
  <si>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</si>
  <si>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</si>
  <si>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</si>
  <si>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</si>
  <si>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</si>
  <si>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</si>
  <si>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</si>
  <si>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Выкуп собственных акций</t>
  </si>
  <si>
    <t>ЧИСТОЕ УМЕНЬШЕНИЕ/УВЕЛИЧЕНИЕ ДЕНЕЖНЫХ СРЕДСТВ И ИХ ЭКВИВАЛЕНТОВ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</si>
  <si>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</si>
  <si>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</si>
  <si>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</si>
  <si>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</si>
  <si>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</si>
  <si>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</si>
  <si>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</si>
  <si>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</si>
  <si>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ИТОГО СОВОКУПНЫЙ УБЫТОК/ДОХОД</t>
  </si>
  <si>
    <t>Относящийся к:</t>
  </si>
  <si>
    <t xml:space="preserve">НЕАУДИРОВАННЫЙ КОНСОЛИДИРОВАННЫЙ ОТЧЕТ О ФИНАНСОВОМ ПОЛОЖЕНИИ </t>
  </si>
  <si>
    <t>НЕАУДИРОВАННЫЙ КОНСОЛИДИРОВАННЫЙ ОТЧЕТ</t>
  </si>
  <si>
    <t>Председатель Правления</t>
  </si>
  <si>
    <t>Резерв от переоценки основных средств</t>
  </si>
  <si>
    <t>Г.А. Хусаинов</t>
  </si>
  <si>
    <t>Поступления от выпущенных долговых ценных бумаг</t>
  </si>
  <si>
    <t>______________________</t>
  </si>
  <si>
    <t>Е.А.Асылбек</t>
  </si>
  <si>
    <t>Поступление от субординированных облигаций</t>
  </si>
  <si>
    <t>2018 года</t>
  </si>
  <si>
    <t>Финансовые инструменты,оцениваемые по справедливой стоимости через прибыли или убытки</t>
  </si>
  <si>
    <t>Инвестиции, учитываемые по справедливой стоимости через прочий совокупный доход</t>
  </si>
  <si>
    <t>Фонд переоценки инвестиций, учитываемые по справедливой стоимости через прочий совокупный доход</t>
  </si>
  <si>
    <t>закончившиеся</t>
  </si>
  <si>
    <t>Чистое изменение справедливой стоимости инвестиций, учитываемых по справедливой стоимости через прочий совокупный доход</t>
  </si>
  <si>
    <t>Поступления от продажи инвестиций,  учитываемых по справедливой стоимости через прочий совокупный доход</t>
  </si>
  <si>
    <t>Приобретение инвестиций, учитываемых по справедливой стоимости через прочий совокупный доход</t>
  </si>
  <si>
    <t>Чистая реализованная прибыль/убыток от выбытия и обесценения инвестиций, учитываемых по справедливой стоимости через прочий совокупный доход</t>
  </si>
  <si>
    <t>Прибыль/убыток, переведенный в отчет о прибылях и убытках от продажи инвестиций, учитываемых по справедливой стоимости через прочий совокупный доход</t>
  </si>
  <si>
    <t>Инвестиции, учитываемые по амортизированной стоимости</t>
  </si>
  <si>
    <t>Поступления от погашения инвестиций, учитываемых по амортизированной стоимости</t>
  </si>
  <si>
    <t>Приобретение инвестиций, учитываемых по амортизированной стоимости</t>
  </si>
  <si>
    <t>А.Т. Нургалиева</t>
  </si>
  <si>
    <t>Главный бухгалтер</t>
  </si>
  <si>
    <t>Выкуп/погашение выпущенных долговых ценных бумаг</t>
  </si>
  <si>
    <t>Активы по текущему подоходному налогу</t>
  </si>
  <si>
    <t>Обязательства по отложенному подоходному налогу</t>
  </si>
  <si>
    <t>Изменение неконтрольных долей владения</t>
  </si>
  <si>
    <t>31 декабря 2018 года</t>
  </si>
  <si>
    <t>2019 года</t>
  </si>
  <si>
    <t>Переоценка основных средств</t>
  </si>
  <si>
    <t>Эффект от перехода на МСФО 9 по состоянию на 1 января 2018 года</t>
  </si>
  <si>
    <t>Пересчитанный остаток по состоянию на 1 января 2018 года</t>
  </si>
  <si>
    <t>Изменение доли меньшинства</t>
  </si>
  <si>
    <t>Переоценка изменений справедливой стоимости</t>
  </si>
  <si>
    <t>31 декабря 2017 года</t>
  </si>
  <si>
    <t xml:space="preserve"> </t>
  </si>
  <si>
    <t>ПО СОСТОЯНИЮ ЗА 30 ИЮНЯ 2019 ГОДА</t>
  </si>
  <si>
    <t>30 июня</t>
  </si>
  <si>
    <t>Шесть месяцев</t>
  </si>
  <si>
    <t>30 июня 2018 года</t>
  </si>
  <si>
    <t>30 июня 2019 года</t>
  </si>
  <si>
    <t xml:space="preserve">НЕАУДИРОВАННЫЙ КОНСОЛИДИРОВАННЫЙ ОТЧЕТ О ПРИБЫЛЯХ И УБЫТКАХ  </t>
  </si>
  <si>
    <t xml:space="preserve">ОБ ИЗМЕНЕНИЯХ В КАПИТАЛЕ,  </t>
  </si>
  <si>
    <t xml:space="preserve">НЕАУДИРОВАННЫЙ КОНСОЛИДИРОВАННЫЙ ОТЧЕТ О ДВИЖЕНИИ ДЕНЕЖНЫХ СРЕДСТВ  </t>
  </si>
  <si>
    <t xml:space="preserve">НЕАУДИРОВАННЫЙ КОНСОЛИДИРОВАННЫЙ ОТЧЕТ О ДВИЖЕНИИ ДЕНЕЖНЫХ СРЕДСТВ </t>
  </si>
  <si>
    <t>Заместитель Председателя</t>
  </si>
  <si>
    <t>Правления, член Правления</t>
  </si>
</sst>
</file>

<file path=xl/styles.xml><?xml version="1.0" encoding="utf-8"?>
<styleSheet xmlns="http://schemas.openxmlformats.org/spreadsheetml/2006/main">
  <numFmts count="28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41" fillId="6" borderId="0" applyNumberFormat="0" applyBorder="0" applyAlignment="0" applyProtection="0"/>
  </cellStyleXfs>
  <cellXfs count="117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6" applyFont="1"/>
    <xf numFmtId="3" fontId="28" fillId="0" borderId="0" xfId="0" applyNumberFormat="1" applyFont="1"/>
    <xf numFmtId="0" fontId="30" fillId="0" borderId="0" xfId="86" applyNumberFormat="1" applyFont="1" applyBorder="1" applyAlignment="1">
      <alignment horizontal="center" vertical="center" wrapText="1"/>
    </xf>
    <xf numFmtId="0" fontId="30" fillId="0" borderId="0" xfId="86" applyFont="1" applyFill="1" applyBorder="1" applyAlignment="1">
      <alignment wrapText="1"/>
    </xf>
    <xf numFmtId="191" fontId="32" fillId="0" borderId="0" xfId="86" applyNumberFormat="1" applyFont="1" applyFill="1" applyBorder="1"/>
    <xf numFmtId="191" fontId="32" fillId="0" borderId="0" xfId="86" applyNumberFormat="1" applyFont="1" applyFill="1" applyBorder="1" applyAlignment="1">
      <alignment horizontal="right"/>
    </xf>
    <xf numFmtId="191" fontId="33" fillId="0" borderId="0" xfId="86" applyNumberFormat="1" applyFont="1" applyFill="1" applyBorder="1"/>
    <xf numFmtId="191" fontId="33" fillId="0" borderId="0" xfId="86" applyNumberFormat="1" applyFont="1" applyFill="1" applyBorder="1" applyAlignment="1">
      <alignment horizontal="right"/>
    </xf>
    <xf numFmtId="191" fontId="32" fillId="0" borderId="7" xfId="86" applyNumberFormat="1" applyFont="1" applyFill="1" applyBorder="1"/>
    <xf numFmtId="191" fontId="1" fillId="0" borderId="0" xfId="76" applyNumberFormat="1" applyFont="1"/>
    <xf numFmtId="190" fontId="28" fillId="0" borderId="0" xfId="86" applyNumberFormat="1" applyFont="1" applyBorder="1" applyAlignment="1">
      <alignment horizontal="right"/>
    </xf>
    <xf numFmtId="0" fontId="0" fillId="0" borderId="0" xfId="0" applyFill="1"/>
    <xf numFmtId="189" fontId="0" fillId="0" borderId="0" xfId="0" applyNumberFormat="1"/>
    <xf numFmtId="2" fontId="31" fillId="0" borderId="0" xfId="86" applyNumberFormat="1" applyFont="1" applyFill="1" applyBorder="1" applyAlignment="1">
      <alignment wrapText="1"/>
    </xf>
    <xf numFmtId="2" fontId="30" fillId="0" borderId="0" xfId="86" applyNumberFormat="1" applyFont="1" applyFill="1" applyBorder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7" applyFont="1" applyAlignment="1" applyProtection="1">
      <alignment vertical="center"/>
      <protection locked="0"/>
    </xf>
    <xf numFmtId="0" fontId="29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horizontal="left" vertical="center" wrapText="1"/>
      <protection locked="0"/>
    </xf>
    <xf numFmtId="0" fontId="23" fillId="0" borderId="0" xfId="77" applyFont="1" applyAlignment="1" applyProtection="1">
      <alignment horizontal="center" wrapText="1"/>
      <protection locked="0"/>
    </xf>
    <xf numFmtId="3" fontId="33" fillId="0" borderId="0" xfId="0" applyNumberFormat="1" applyFont="1" applyFill="1"/>
    <xf numFmtId="0" fontId="23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vertical="center" wrapText="1"/>
      <protection locked="0"/>
    </xf>
    <xf numFmtId="3" fontId="23" fillId="0" borderId="9" xfId="77" applyNumberFormat="1" applyFont="1" applyFill="1" applyBorder="1" applyAlignment="1" applyProtection="1">
      <alignment horizontal="right" vertical="center"/>
      <protection locked="0"/>
    </xf>
    <xf numFmtId="0" fontId="29" fillId="0" borderId="0" xfId="77" applyFont="1" applyAlignment="1" applyProtection="1">
      <alignment vertical="center" wrapText="1"/>
      <protection locked="0"/>
    </xf>
    <xf numFmtId="3" fontId="23" fillId="0" borderId="0" xfId="77" applyNumberFormat="1" applyFont="1" applyFill="1" applyAlignment="1" applyProtection="1">
      <alignment horizontal="right" vertical="center"/>
      <protection locked="0"/>
    </xf>
    <xf numFmtId="3" fontId="23" fillId="0" borderId="4" xfId="77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7" applyNumberFormat="1" applyFont="1" applyFill="1" applyBorder="1" applyAlignment="1" applyProtection="1">
      <alignment horizontal="right" vertical="center"/>
      <protection locked="0"/>
    </xf>
    <xf numFmtId="3" fontId="23" fillId="0" borderId="10" xfId="77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6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6" applyFont="1" applyFill="1" applyBorder="1" applyAlignment="1">
      <alignment horizontal="right"/>
    </xf>
    <xf numFmtId="0" fontId="23" fillId="0" borderId="0" xfId="86" applyFont="1" applyBorder="1" applyAlignment="1">
      <alignment wrapText="1"/>
    </xf>
    <xf numFmtId="3" fontId="29" fillId="0" borderId="8" xfId="86" applyNumberFormat="1" applyFont="1" applyFill="1" applyBorder="1" applyAlignment="1">
      <alignment horizontal="right"/>
    </xf>
    <xf numFmtId="0" fontId="23" fillId="0" borderId="0" xfId="86" applyFont="1" applyBorder="1" applyAlignment="1">
      <alignment vertical="center" wrapText="1"/>
    </xf>
    <xf numFmtId="189" fontId="29" fillId="0" borderId="8" xfId="86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6" applyNumberFormat="1" applyFont="1" applyFill="1" applyBorder="1" applyAlignment="1">
      <alignment horizontal="right"/>
    </xf>
    <xf numFmtId="0" fontId="23" fillId="0" borderId="0" xfId="86" applyFont="1"/>
    <xf numFmtId="0" fontId="23" fillId="0" borderId="0" xfId="86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8" xfId="86" applyNumberFormat="1" applyFont="1" applyFill="1" applyBorder="1" applyAlignment="1">
      <alignment horizontal="right"/>
    </xf>
    <xf numFmtId="189" fontId="23" fillId="0" borderId="0" xfId="86" applyNumberFormat="1" applyFont="1" applyFill="1" applyBorder="1" applyAlignment="1">
      <alignment horizontal="right"/>
    </xf>
    <xf numFmtId="0" fontId="23" fillId="0" borderId="0" xfId="86" applyFont="1" applyFill="1"/>
    <xf numFmtId="190" fontId="23" fillId="0" borderId="0" xfId="86" applyNumberFormat="1" applyFont="1" applyFill="1" applyBorder="1" applyAlignment="1">
      <alignment horizontal="right"/>
    </xf>
    <xf numFmtId="0" fontId="29" fillId="0" borderId="0" xfId="52" applyFont="1" applyFill="1"/>
    <xf numFmtId="3" fontId="23" fillId="0" borderId="0" xfId="86" applyNumberFormat="1" applyFont="1" applyFill="1" applyBorder="1" applyAlignment="1">
      <alignment horizontal="left" vertical="top" wrapText="1"/>
    </xf>
    <xf numFmtId="0" fontId="29" fillId="0" borderId="0" xfId="52" applyFont="1" applyFill="1" applyAlignment="1">
      <alignment horizontal="left" vertical="top"/>
    </xf>
    <xf numFmtId="0" fontId="29" fillId="0" borderId="0" xfId="52" applyFont="1" applyFill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0" fontId="33" fillId="0" borderId="0" xfId="0" applyFont="1" applyAlignment="1">
      <alignment horizontal="center" wrapText="1"/>
    </xf>
    <xf numFmtId="189" fontId="33" fillId="0" borderId="0" xfId="0" applyNumberFormat="1" applyFont="1"/>
    <xf numFmtId="189" fontId="33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 indent="4"/>
    </xf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 indent="3"/>
    </xf>
    <xf numFmtId="0" fontId="33" fillId="0" borderId="0" xfId="0" applyFont="1" applyAlignment="1">
      <alignment horizontal="left" wrapText="1" indent="5"/>
    </xf>
    <xf numFmtId="189" fontId="36" fillId="0" borderId="5" xfId="0" applyNumberFormat="1" applyFont="1" applyBorder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3" fillId="0" borderId="0" xfId="0" applyFont="1" applyAlignment="1">
      <alignment horizontal="left" wrapText="1" indent="2"/>
    </xf>
    <xf numFmtId="189" fontId="36" fillId="0" borderId="0" xfId="0" applyNumberFormat="1" applyFont="1" applyFill="1" applyBorder="1" applyAlignment="1">
      <alignment horizontal="right" wrapText="1"/>
    </xf>
    <xf numFmtId="189" fontId="37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190" fontId="23" fillId="0" borderId="0" xfId="86" applyNumberFormat="1" applyFont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3" fillId="0" borderId="0" xfId="0" applyFont="1" applyAlignment="1">
      <alignment wrapText="1"/>
    </xf>
    <xf numFmtId="3" fontId="23" fillId="0" borderId="0" xfId="77" applyNumberFormat="1" applyFont="1" applyFill="1" applyAlignment="1" applyProtection="1">
      <alignment horizontal="center"/>
      <protection locked="0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189" fontId="33" fillId="0" borderId="5" xfId="0" applyNumberFormat="1" applyFont="1" applyFill="1" applyBorder="1" applyAlignment="1">
      <alignment wrapText="1"/>
    </xf>
    <xf numFmtId="0" fontId="33" fillId="0" borderId="0" xfId="0" applyFont="1" applyAlignment="1">
      <alignment wrapText="1"/>
    </xf>
    <xf numFmtId="190" fontId="23" fillId="0" borderId="0" xfId="86" applyNumberFormat="1" applyFont="1" applyBorder="1" applyAlignment="1">
      <alignment horizontal="left"/>
    </xf>
    <xf numFmtId="189" fontId="37" fillId="0" borderId="0" xfId="0" applyNumberFormat="1" applyFont="1" applyFill="1"/>
    <xf numFmtId="190" fontId="40" fillId="0" borderId="0" xfId="86" applyNumberFormat="1" applyFont="1" applyFill="1" applyBorder="1" applyAlignment="1">
      <alignment horizontal="right"/>
    </xf>
    <xf numFmtId="0" fontId="41" fillId="0" borderId="0" xfId="113" applyFill="1"/>
    <xf numFmtId="0" fontId="33" fillId="0" borderId="0" xfId="0" applyFont="1" applyFill="1" applyAlignment="1">
      <alignment wrapText="1"/>
    </xf>
    <xf numFmtId="0" fontId="33" fillId="0" borderId="0" xfId="0" applyFont="1" applyFill="1" applyBorder="1"/>
    <xf numFmtId="2" fontId="23" fillId="0" borderId="0" xfId="86" applyNumberFormat="1" applyFont="1" applyFill="1" applyBorder="1" applyAlignment="1">
      <alignment wrapText="1"/>
    </xf>
    <xf numFmtId="2" fontId="29" fillId="0" borderId="0" xfId="86" applyNumberFormat="1" applyFont="1" applyFill="1" applyBorder="1" applyAlignment="1">
      <alignment wrapText="1"/>
    </xf>
    <xf numFmtId="191" fontId="32" fillId="0" borderId="5" xfId="86" applyNumberFormat="1" applyFont="1" applyFill="1" applyBorder="1"/>
    <xf numFmtId="0" fontId="33" fillId="0" borderId="8" xfId="0" applyFont="1" applyFill="1" applyBorder="1"/>
    <xf numFmtId="191" fontId="0" fillId="0" borderId="0" xfId="0" applyNumberFormat="1"/>
    <xf numFmtId="189" fontId="33" fillId="7" borderId="0" xfId="0" applyNumberFormat="1" applyFont="1" applyFill="1" applyAlignment="1">
      <alignment horizontal="right" wrapText="1"/>
    </xf>
    <xf numFmtId="189" fontId="33" fillId="7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6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114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Normal_Worksheet in TB LS Blank Leadsheet Excel Template - Used by Trial Balance to Create Leadsheets" xfId="52"/>
    <cellStyle name="paint" xfId="53"/>
    <cellStyle name="Percent (0)" xfId="54"/>
    <cellStyle name="Percent [0]" xfId="55"/>
    <cellStyle name="Percent [00]" xfId="56"/>
    <cellStyle name="Percent [2]" xfId="57"/>
    <cellStyle name="Percent 2" xfId="58"/>
    <cellStyle name="Percent 3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Standaard_Blad1 (2)" xfId="65"/>
    <cellStyle name="Style 1" xfId="66"/>
    <cellStyle name="Text Indent A" xfId="67"/>
    <cellStyle name="Text Indent B" xfId="68"/>
    <cellStyle name="Text Indent C" xfId="69"/>
    <cellStyle name="Tickmark" xfId="70"/>
    <cellStyle name="Денежный 2" xfId="71"/>
    <cellStyle name="Денежный 2 2" xfId="72"/>
    <cellStyle name="Денежный 3" xfId="73"/>
    <cellStyle name="Обычный" xfId="0" builtinId="0"/>
    <cellStyle name="Обычный 10" xfId="74"/>
    <cellStyle name="Обычный 10 2" xfId="75"/>
    <cellStyle name="Обычный 12" xfId="76"/>
    <cellStyle name="Обычный 2" xfId="77"/>
    <cellStyle name="Обычный 2 2" xfId="78"/>
    <cellStyle name="Обычный 2 2 2" xfId="79"/>
    <cellStyle name="Обычный 2 2 2 2" xfId="80"/>
    <cellStyle name="Обычный 2 2 2 3" xfId="81"/>
    <cellStyle name="Обычный 2 2 3" xfId="82"/>
    <cellStyle name="Обычный 2 3" xfId="83"/>
    <cellStyle name="Обычный 2 4" xfId="84"/>
    <cellStyle name="Обычный 3" xfId="85"/>
    <cellStyle name="Обычный 3 2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лохой" xfId="113" builtinId="27"/>
    <cellStyle name="Процентный 2" xfId="93"/>
    <cellStyle name="Процентный 3" xfId="94"/>
    <cellStyle name="Стиль 1" xfId="95"/>
    <cellStyle name="Тысячи [0]_010SN05" xfId="96"/>
    <cellStyle name="Тысячи_010SN05" xfId="97"/>
    <cellStyle name="Финансовый [0] 2" xfId="98"/>
    <cellStyle name="Финансовый 10" xfId="99"/>
    <cellStyle name="Финансовый 11" xfId="100"/>
    <cellStyle name="Финансовый 2 2" xfId="101"/>
    <cellStyle name="Финансовый 2 3" xfId="102"/>
    <cellStyle name="Финансовый 2 4" xfId="103"/>
    <cellStyle name="Финансовый 3" xfId="104"/>
    <cellStyle name="Финансовый 4" xfId="105"/>
    <cellStyle name="Финансовый 5" xfId="106"/>
    <cellStyle name="Финансовый 6" xfId="107"/>
    <cellStyle name="Финансовый 7" xfId="108"/>
    <cellStyle name="Финансовый 8" xfId="109"/>
    <cellStyle name="Финансовый 9" xfId="110"/>
    <cellStyle name="쉼표 [0]_WP_Investments &amp; Derivatives(0717)" xfId="111"/>
    <cellStyle name="표준_fair value market rates 6m 2008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4"/>
  <sheetViews>
    <sheetView zoomScaleNormal="100" workbookViewId="0">
      <selection activeCell="C33" sqref="C33"/>
    </sheetView>
  </sheetViews>
  <sheetFormatPr defaultColWidth="9.140625" defaultRowHeight="12.75"/>
  <cols>
    <col min="1" max="1" width="47.7109375" style="26" customWidth="1"/>
    <col min="2" max="2" width="9.140625" style="26"/>
    <col min="3" max="3" width="23.85546875" style="28" bestFit="1" customWidth="1"/>
    <col min="4" max="4" width="20.28515625" style="28" customWidth="1"/>
    <col min="5" max="6" width="10" style="1" bestFit="1" customWidth="1"/>
    <col min="7" max="16384" width="9.140625" style="1"/>
  </cols>
  <sheetData>
    <row r="1" spans="1:6">
      <c r="A1" s="113" t="s">
        <v>0</v>
      </c>
      <c r="B1" s="113"/>
      <c r="C1" s="113"/>
      <c r="D1" s="20"/>
    </row>
    <row r="2" spans="1:6">
      <c r="A2" s="21" t="s">
        <v>91</v>
      </c>
      <c r="B2" s="21"/>
      <c r="C2" s="22"/>
      <c r="D2" s="23"/>
    </row>
    <row r="3" spans="1:6">
      <c r="A3" s="113" t="s">
        <v>128</v>
      </c>
      <c r="B3" s="113"/>
      <c r="C3" s="22"/>
      <c r="D3" s="23"/>
    </row>
    <row r="4" spans="1:6">
      <c r="A4" s="114" t="s">
        <v>43</v>
      </c>
      <c r="B4" s="114"/>
      <c r="C4" s="114"/>
      <c r="D4" s="114"/>
    </row>
    <row r="5" spans="1:6">
      <c r="A5" s="24"/>
      <c r="B5" s="24"/>
      <c r="C5" s="25"/>
      <c r="D5" s="25"/>
    </row>
    <row r="6" spans="1:6">
      <c r="A6" s="24"/>
      <c r="B6" s="24"/>
      <c r="C6" s="25"/>
      <c r="D6" s="25"/>
    </row>
    <row r="7" spans="1:6">
      <c r="C7" s="92"/>
      <c r="D7" s="92"/>
    </row>
    <row r="8" spans="1:6">
      <c r="C8" s="92"/>
      <c r="D8" s="92"/>
    </row>
    <row r="9" spans="1:6">
      <c r="C9" s="92"/>
      <c r="D9" s="92"/>
    </row>
    <row r="10" spans="1:6">
      <c r="C10" s="92" t="s">
        <v>129</v>
      </c>
      <c r="D10" s="92" t="s">
        <v>78</v>
      </c>
    </row>
    <row r="11" spans="1:6">
      <c r="C11" s="92" t="s">
        <v>120</v>
      </c>
      <c r="D11" s="92" t="s">
        <v>100</v>
      </c>
    </row>
    <row r="12" spans="1:6">
      <c r="F12" s="2"/>
    </row>
    <row r="13" spans="1:6">
      <c r="A13" s="29" t="s">
        <v>1</v>
      </c>
      <c r="B13" s="30"/>
      <c r="C13" s="95"/>
    </row>
    <row r="14" spans="1:6">
      <c r="A14" s="31" t="s">
        <v>2</v>
      </c>
      <c r="B14" s="32"/>
      <c r="C14" s="33">
        <v>182769</v>
      </c>
      <c r="D14" s="33">
        <v>175413</v>
      </c>
      <c r="E14" s="2"/>
      <c r="F14" s="2"/>
    </row>
    <row r="15" spans="1:6" ht="25.5">
      <c r="A15" s="31" t="s">
        <v>3</v>
      </c>
      <c r="B15" s="32"/>
      <c r="C15" s="33">
        <v>41521</v>
      </c>
      <c r="D15" s="33">
        <v>42676</v>
      </c>
      <c r="E15" s="2"/>
      <c r="F15" s="2"/>
    </row>
    <row r="16" spans="1:6" ht="25.5">
      <c r="A16" s="31" t="s">
        <v>102</v>
      </c>
      <c r="B16" s="32"/>
      <c r="C16" s="33">
        <v>149219</v>
      </c>
      <c r="D16" s="33">
        <v>170879</v>
      </c>
      <c r="E16" s="2"/>
      <c r="F16" s="2"/>
    </row>
    <row r="17" spans="1:8" ht="25.5">
      <c r="A17" s="31" t="s">
        <v>110</v>
      </c>
      <c r="B17" s="34"/>
      <c r="C17" s="33">
        <v>5110</v>
      </c>
      <c r="D17" s="28">
        <v>6911</v>
      </c>
      <c r="E17" s="2"/>
      <c r="F17" s="2"/>
    </row>
    <row r="18" spans="1:8">
      <c r="A18" s="31" t="s">
        <v>4</v>
      </c>
      <c r="B18" s="34"/>
      <c r="C18" s="33">
        <v>9289</v>
      </c>
      <c r="D18" s="33">
        <v>31292</v>
      </c>
      <c r="E18" s="2"/>
      <c r="F18" s="2"/>
    </row>
    <row r="19" spans="1:8">
      <c r="A19" s="31" t="s">
        <v>5</v>
      </c>
      <c r="B19" s="32"/>
      <c r="C19" s="33">
        <v>981720</v>
      </c>
      <c r="D19" s="33">
        <v>968684</v>
      </c>
      <c r="E19" s="2"/>
      <c r="F19" s="2"/>
      <c r="H19" s="2"/>
    </row>
    <row r="20" spans="1:8">
      <c r="A20" s="31" t="s">
        <v>116</v>
      </c>
      <c r="B20" s="34"/>
      <c r="C20" s="33">
        <v>1265</v>
      </c>
      <c r="D20" s="33">
        <v>1211</v>
      </c>
      <c r="E20" s="2"/>
      <c r="F20" s="2"/>
    </row>
    <row r="21" spans="1:8">
      <c r="A21" s="31" t="s">
        <v>7</v>
      </c>
      <c r="B21" s="34"/>
      <c r="C21" s="33">
        <v>37506</v>
      </c>
      <c r="D21" s="33">
        <v>38583</v>
      </c>
      <c r="E21" s="2"/>
      <c r="F21" s="2"/>
    </row>
    <row r="22" spans="1:8">
      <c r="A22" s="31" t="s">
        <v>6</v>
      </c>
      <c r="C22" s="33">
        <v>85172</v>
      </c>
      <c r="D22" s="33">
        <v>82111</v>
      </c>
      <c r="E22" s="2"/>
      <c r="F22" s="2"/>
    </row>
    <row r="23" spans="1:8" ht="13.5" thickBot="1">
      <c r="A23" s="35" t="s">
        <v>8</v>
      </c>
      <c r="B23" s="34"/>
      <c r="C23" s="36">
        <f>SUM(C14:C22)</f>
        <v>1493571</v>
      </c>
      <c r="D23" s="36">
        <f>SUM(D14:D22)</f>
        <v>1517760</v>
      </c>
      <c r="E23" s="2"/>
      <c r="F23" s="2"/>
    </row>
    <row r="24" spans="1:8" ht="13.5" thickTop="1">
      <c r="A24" s="37" t="s">
        <v>9</v>
      </c>
      <c r="B24" s="30"/>
      <c r="C24" s="38"/>
      <c r="D24" s="38"/>
      <c r="F24" s="2"/>
    </row>
    <row r="25" spans="1:8">
      <c r="A25" s="35" t="s">
        <v>10</v>
      </c>
      <c r="B25" s="34"/>
      <c r="C25" s="38"/>
      <c r="D25" s="38"/>
      <c r="F25" s="2"/>
    </row>
    <row r="26" spans="1:8" ht="25.5">
      <c r="A26" s="35" t="s">
        <v>101</v>
      </c>
      <c r="B26" s="34"/>
      <c r="C26" s="33">
        <v>12774</v>
      </c>
      <c r="D26" s="38">
        <v>12668</v>
      </c>
      <c r="F26" s="2"/>
    </row>
    <row r="27" spans="1:8">
      <c r="A27" s="31" t="s">
        <v>11</v>
      </c>
      <c r="B27" s="34"/>
      <c r="C27" s="38">
        <v>128599</v>
      </c>
      <c r="D27" s="33">
        <v>125650</v>
      </c>
      <c r="E27" s="2"/>
      <c r="F27" s="2"/>
    </row>
    <row r="28" spans="1:8">
      <c r="A28" s="31" t="s">
        <v>12</v>
      </c>
      <c r="B28" s="34"/>
      <c r="C28" s="33">
        <v>987540</v>
      </c>
      <c r="D28" s="33">
        <v>1074530</v>
      </c>
      <c r="E28" s="2"/>
      <c r="F28" s="2"/>
    </row>
    <row r="29" spans="1:8">
      <c r="A29" s="31" t="s">
        <v>13</v>
      </c>
      <c r="B29" s="34"/>
      <c r="C29" s="33">
        <v>87735</v>
      </c>
      <c r="D29" s="33">
        <v>70147</v>
      </c>
      <c r="E29" s="2"/>
      <c r="F29" s="2"/>
    </row>
    <row r="30" spans="1:8">
      <c r="A30" s="31" t="s">
        <v>117</v>
      </c>
      <c r="B30" s="34"/>
      <c r="C30" s="33">
        <v>9776</v>
      </c>
      <c r="D30" s="33">
        <v>9099</v>
      </c>
      <c r="E30" s="2"/>
      <c r="F30" s="2"/>
    </row>
    <row r="31" spans="1:8">
      <c r="A31" s="31" t="s">
        <v>15</v>
      </c>
      <c r="B31" s="34"/>
      <c r="C31" s="33">
        <v>73916</v>
      </c>
      <c r="D31" s="33">
        <v>71915</v>
      </c>
      <c r="F31" s="2"/>
    </row>
    <row r="32" spans="1:8">
      <c r="A32" s="31" t="s">
        <v>14</v>
      </c>
      <c r="B32" s="34"/>
      <c r="C32" s="33">
        <v>75306</v>
      </c>
      <c r="D32" s="33">
        <v>46653</v>
      </c>
      <c r="E32" s="2"/>
    </row>
    <row r="33" spans="1:6">
      <c r="A33" s="31" t="s">
        <v>16</v>
      </c>
      <c r="B33" s="34"/>
      <c r="C33" s="39">
        <f>SUM(C26:C32)</f>
        <v>1375646</v>
      </c>
      <c r="D33" s="39">
        <f>SUM(D26:D32)</f>
        <v>1410662</v>
      </c>
      <c r="E33" s="2"/>
      <c r="F33" s="2"/>
    </row>
    <row r="34" spans="1:6">
      <c r="A34" s="35" t="s">
        <v>17</v>
      </c>
      <c r="B34" s="34"/>
      <c r="C34" s="38"/>
      <c r="D34" s="38"/>
      <c r="F34" s="2"/>
    </row>
    <row r="35" spans="1:6" ht="25.5">
      <c r="A35" s="31" t="s">
        <v>18</v>
      </c>
      <c r="B35" s="34"/>
      <c r="C35" s="38"/>
      <c r="D35" s="38"/>
      <c r="F35" s="2"/>
    </row>
    <row r="36" spans="1:6">
      <c r="A36" s="31" t="s">
        <v>19</v>
      </c>
      <c r="B36" s="34"/>
      <c r="C36" s="33">
        <v>58242</v>
      </c>
      <c r="D36" s="33">
        <v>57600</v>
      </c>
      <c r="E36" s="2"/>
      <c r="F36" s="2"/>
    </row>
    <row r="37" spans="1:6" ht="25.5" customHeight="1">
      <c r="A37" s="31" t="s">
        <v>103</v>
      </c>
      <c r="B37" s="34"/>
      <c r="C37" s="40">
        <v>-46</v>
      </c>
      <c r="D37" s="40">
        <v>-3506</v>
      </c>
      <c r="E37" s="4"/>
      <c r="F37" s="2"/>
    </row>
    <row r="38" spans="1:6">
      <c r="A38" s="31" t="s">
        <v>94</v>
      </c>
      <c r="B38" s="34"/>
      <c r="C38" s="40">
        <v>4347</v>
      </c>
      <c r="D38" s="40">
        <v>4347</v>
      </c>
      <c r="E38" s="4"/>
      <c r="F38" s="2"/>
    </row>
    <row r="39" spans="1:6">
      <c r="A39" s="31" t="s">
        <v>20</v>
      </c>
      <c r="B39" s="34"/>
      <c r="C39" s="33">
        <v>55382</v>
      </c>
      <c r="D39" s="33">
        <v>48280</v>
      </c>
      <c r="E39" s="2"/>
      <c r="F39" s="2"/>
    </row>
    <row r="40" spans="1:6" ht="25.5">
      <c r="A40" s="31" t="s">
        <v>21</v>
      </c>
      <c r="B40" s="34"/>
      <c r="C40" s="39">
        <f>SUM(C36:C39)</f>
        <v>117925</v>
      </c>
      <c r="D40" s="39">
        <f>SUM(D36:D39)</f>
        <v>106721</v>
      </c>
      <c r="E40" s="2"/>
      <c r="F40" s="2"/>
    </row>
    <row r="41" spans="1:6">
      <c r="A41" s="31" t="s">
        <v>22</v>
      </c>
      <c r="B41" s="34"/>
      <c r="C41" s="41"/>
      <c r="D41" s="41">
        <v>377</v>
      </c>
      <c r="F41" s="2"/>
    </row>
    <row r="42" spans="1:6">
      <c r="A42" s="31" t="s">
        <v>23</v>
      </c>
      <c r="B42" s="34"/>
      <c r="C42" s="42">
        <f>C40+C41</f>
        <v>117925</v>
      </c>
      <c r="D42" s="42">
        <f>D40+D41</f>
        <v>107098</v>
      </c>
      <c r="E42" s="2"/>
      <c r="F42" s="2"/>
    </row>
    <row r="43" spans="1:6" ht="13.5" thickBot="1">
      <c r="A43" s="35" t="s">
        <v>24</v>
      </c>
      <c r="B43" s="34"/>
      <c r="C43" s="36">
        <f>C33+C42</f>
        <v>1493571</v>
      </c>
      <c r="D43" s="36">
        <f>D33+D42</f>
        <v>1517760</v>
      </c>
      <c r="E43" s="2"/>
      <c r="F43" s="2"/>
    </row>
    <row r="44" spans="1:6" ht="13.5" thickTop="1">
      <c r="C44" s="33"/>
    </row>
    <row r="45" spans="1:6">
      <c r="A45" s="43" t="s">
        <v>44</v>
      </c>
      <c r="C45" s="33"/>
    </row>
    <row r="46" spans="1:6">
      <c r="C46" s="33"/>
    </row>
    <row r="47" spans="1:6">
      <c r="C47" s="33"/>
    </row>
    <row r="48" spans="1:6">
      <c r="A48" s="26" t="s">
        <v>45</v>
      </c>
      <c r="B48" s="100" t="s">
        <v>97</v>
      </c>
      <c r="D48" s="28" t="s">
        <v>46</v>
      </c>
    </row>
    <row r="49" spans="1:4">
      <c r="A49" s="20" t="s">
        <v>95</v>
      </c>
      <c r="B49" s="20" t="s">
        <v>98</v>
      </c>
      <c r="D49" s="20" t="s">
        <v>113</v>
      </c>
    </row>
    <row r="50" spans="1:4" ht="15">
      <c r="A50" s="43" t="s">
        <v>93</v>
      </c>
      <c r="B50" s="20" t="s">
        <v>137</v>
      </c>
      <c r="C50"/>
      <c r="D50" s="20" t="s">
        <v>114</v>
      </c>
    </row>
    <row r="51" spans="1:4" ht="15">
      <c r="B51" s="20" t="s">
        <v>138</v>
      </c>
      <c r="C51"/>
      <c r="D51" s="20"/>
    </row>
    <row r="60" spans="1:4">
      <c r="B60" s="43"/>
      <c r="C60" s="20"/>
    </row>
    <row r="61" spans="1:4">
      <c r="A61" s="43"/>
      <c r="B61" s="43"/>
      <c r="C61" s="20"/>
    </row>
    <row r="62" spans="1:4">
      <c r="B62" s="43"/>
    </row>
    <row r="63" spans="1:4">
      <c r="A63" s="43"/>
      <c r="B63" s="43"/>
      <c r="C63" s="20"/>
    </row>
    <row r="64" spans="1:4">
      <c r="B64" s="43"/>
    </row>
  </sheetData>
  <mergeCells count="3">
    <mergeCell ref="A1:C1"/>
    <mergeCell ref="A4:D4"/>
    <mergeCell ref="A3:B3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3"/>
  <sheetViews>
    <sheetView topLeftCell="A79" zoomScaleNormal="100" workbookViewId="0">
      <selection activeCell="B98" sqref="B98"/>
    </sheetView>
  </sheetViews>
  <sheetFormatPr defaultColWidth="9.140625" defaultRowHeight="12.75"/>
  <cols>
    <col min="1" max="1" width="66.42578125" style="26" customWidth="1"/>
    <col min="2" max="2" width="28.28515625" style="28" customWidth="1"/>
    <col min="3" max="3" width="2.42578125" style="28" customWidth="1"/>
    <col min="4" max="4" width="20.42578125" style="28" customWidth="1"/>
    <col min="5" max="5" width="9.140625" style="1"/>
    <col min="6" max="6" width="12.5703125" style="1" customWidth="1"/>
    <col min="7" max="16384" width="9.140625" style="1"/>
  </cols>
  <sheetData>
    <row r="1" spans="1:10">
      <c r="A1" s="113" t="s">
        <v>0</v>
      </c>
      <c r="B1" s="113"/>
      <c r="C1" s="113"/>
      <c r="D1" s="20"/>
    </row>
    <row r="2" spans="1:10" ht="12" customHeight="1">
      <c r="A2" s="21" t="s">
        <v>133</v>
      </c>
      <c r="B2" s="22"/>
      <c r="C2" s="22"/>
      <c r="D2" s="23"/>
    </row>
    <row r="3" spans="1:10">
      <c r="A3" s="113" t="s">
        <v>128</v>
      </c>
      <c r="B3" s="113"/>
      <c r="C3" s="22"/>
      <c r="D3" s="23"/>
    </row>
    <row r="4" spans="1:10">
      <c r="A4" s="114" t="s">
        <v>43</v>
      </c>
      <c r="B4" s="114"/>
      <c r="C4" s="114"/>
      <c r="D4" s="114"/>
    </row>
    <row r="6" spans="1:10">
      <c r="B6" s="92"/>
      <c r="C6" s="92"/>
      <c r="D6" s="92"/>
    </row>
    <row r="7" spans="1:10">
      <c r="B7" s="92" t="s">
        <v>130</v>
      </c>
      <c r="C7" s="92"/>
      <c r="D7" s="92" t="s">
        <v>130</v>
      </c>
    </row>
    <row r="8" spans="1:10">
      <c r="B8" s="92" t="s">
        <v>104</v>
      </c>
      <c r="C8" s="93"/>
      <c r="D8" s="92" t="s">
        <v>104</v>
      </c>
    </row>
    <row r="9" spans="1:10">
      <c r="B9" s="92" t="s">
        <v>129</v>
      </c>
      <c r="C9" s="92"/>
      <c r="D9" s="92" t="s">
        <v>129</v>
      </c>
    </row>
    <row r="10" spans="1:10">
      <c r="B10" s="92" t="s">
        <v>120</v>
      </c>
      <c r="C10" s="92"/>
      <c r="D10" s="92" t="s">
        <v>100</v>
      </c>
    </row>
    <row r="12" spans="1:10">
      <c r="A12" s="44" t="s">
        <v>25</v>
      </c>
      <c r="B12" s="45">
        <v>59304</v>
      </c>
      <c r="C12" s="45"/>
      <c r="D12" s="45">
        <v>54522</v>
      </c>
      <c r="F12" s="19"/>
      <c r="J12" s="19"/>
    </row>
    <row r="13" spans="1:10">
      <c r="A13" s="44" t="s">
        <v>26</v>
      </c>
      <c r="B13" s="46">
        <v>-30975</v>
      </c>
      <c r="C13" s="46"/>
      <c r="D13" s="46">
        <v>-32460</v>
      </c>
      <c r="F13" s="19"/>
      <c r="J13" s="19"/>
    </row>
    <row r="14" spans="1:10">
      <c r="A14" s="44"/>
      <c r="B14" s="47"/>
      <c r="C14" s="47"/>
      <c r="D14" s="47"/>
      <c r="F14" s="19"/>
      <c r="J14" s="19"/>
    </row>
    <row r="15" spans="1:10" ht="38.25">
      <c r="A15" s="48" t="s">
        <v>27</v>
      </c>
      <c r="B15" s="49">
        <f>SUM(B12:B14)</f>
        <v>28329</v>
      </c>
      <c r="C15" s="49"/>
      <c r="D15" s="49">
        <f>SUM(D12:D14)</f>
        <v>22062</v>
      </c>
      <c r="F15" s="19"/>
      <c r="J15" s="19"/>
    </row>
    <row r="16" spans="1:10">
      <c r="A16" s="44"/>
      <c r="B16" s="47"/>
      <c r="C16" s="47"/>
      <c r="D16" s="47"/>
      <c r="F16" s="19"/>
      <c r="J16" s="19"/>
    </row>
    <row r="17" spans="1:10" ht="25.5">
      <c r="A17" s="50" t="s">
        <v>28</v>
      </c>
      <c r="B17" s="45">
        <v>-15130</v>
      </c>
      <c r="C17" s="45"/>
      <c r="D17" s="45">
        <v>-14902</v>
      </c>
      <c r="F17" s="19"/>
      <c r="J17" s="19"/>
    </row>
    <row r="18" spans="1:10">
      <c r="A18" s="44"/>
      <c r="B18" s="47"/>
      <c r="C18" s="47"/>
      <c r="D18" s="47"/>
      <c r="F18" s="19"/>
      <c r="J18" s="19"/>
    </row>
    <row r="19" spans="1:10">
      <c r="A19" s="44" t="s">
        <v>29</v>
      </c>
      <c r="B19" s="51">
        <f>SUM(B15:B17)</f>
        <v>13199</v>
      </c>
      <c r="C19" s="51"/>
      <c r="D19" s="51">
        <f>SUM(D15:D17)</f>
        <v>7160</v>
      </c>
      <c r="F19" s="19"/>
      <c r="J19" s="19"/>
    </row>
    <row r="20" spans="1:10">
      <c r="A20" s="44"/>
      <c r="B20" s="47"/>
      <c r="C20" s="47"/>
      <c r="D20" s="47"/>
      <c r="F20" s="19"/>
      <c r="J20" s="19"/>
    </row>
    <row r="21" spans="1:10" ht="38.25">
      <c r="A21" s="50" t="s">
        <v>82</v>
      </c>
      <c r="B21" s="45">
        <v>260</v>
      </c>
      <c r="C21" s="45"/>
      <c r="D21" s="45">
        <v>1206</v>
      </c>
      <c r="F21" s="19"/>
      <c r="J21" s="19"/>
    </row>
    <row r="22" spans="1:10" ht="25.5">
      <c r="A22" s="50" t="s">
        <v>108</v>
      </c>
      <c r="B22" s="45">
        <v>769</v>
      </c>
      <c r="C22" s="45"/>
      <c r="D22" s="45">
        <v>109</v>
      </c>
      <c r="F22" s="19"/>
      <c r="J22" s="19"/>
    </row>
    <row r="23" spans="1:10">
      <c r="A23" s="50" t="s">
        <v>30</v>
      </c>
      <c r="B23" s="45">
        <v>2658</v>
      </c>
      <c r="C23" s="45"/>
      <c r="D23" s="45">
        <v>2591</v>
      </c>
      <c r="F23" s="19"/>
      <c r="J23" s="19"/>
    </row>
    <row r="24" spans="1:10">
      <c r="A24" s="50" t="s">
        <v>31</v>
      </c>
      <c r="B24" s="45">
        <v>12534</v>
      </c>
      <c r="C24" s="45"/>
      <c r="D24" s="45">
        <v>11187</v>
      </c>
      <c r="F24" s="19"/>
      <c r="J24" s="19"/>
    </row>
    <row r="25" spans="1:10">
      <c r="A25" s="50" t="s">
        <v>32</v>
      </c>
      <c r="B25" s="45">
        <v>-3550</v>
      </c>
      <c r="C25" s="45"/>
      <c r="D25" s="45">
        <v>-1587</v>
      </c>
      <c r="F25" s="19"/>
      <c r="J25" s="19"/>
    </row>
    <row r="26" spans="1:10">
      <c r="A26" s="44" t="s">
        <v>81</v>
      </c>
      <c r="B26" s="45">
        <v>1385</v>
      </c>
      <c r="C26" s="45"/>
      <c r="D26" s="45">
        <v>1829</v>
      </c>
      <c r="F26" s="19"/>
      <c r="J26" s="19"/>
    </row>
    <row r="27" spans="1:10">
      <c r="A27" s="48" t="s">
        <v>33</v>
      </c>
      <c r="B27" s="45">
        <v>-589</v>
      </c>
      <c r="C27" s="45"/>
      <c r="D27" s="45">
        <v>-753</v>
      </c>
      <c r="F27" s="19"/>
      <c r="J27" s="19"/>
    </row>
    <row r="28" spans="1:10">
      <c r="A28" s="44" t="s">
        <v>34</v>
      </c>
      <c r="B28" s="49">
        <f>SUM(B21:B27)</f>
        <v>13467</v>
      </c>
      <c r="C28" s="49"/>
      <c r="D28" s="51">
        <f>SUM(D21:D27)</f>
        <v>14582</v>
      </c>
      <c r="F28" s="19"/>
      <c r="J28" s="19"/>
    </row>
    <row r="29" spans="1:10">
      <c r="A29" s="44"/>
      <c r="B29" s="47"/>
      <c r="C29" s="47"/>
      <c r="D29" s="47"/>
      <c r="F29" s="19"/>
      <c r="J29" s="19"/>
    </row>
    <row r="30" spans="1:10">
      <c r="A30" s="44" t="s">
        <v>35</v>
      </c>
      <c r="B30" s="56">
        <f>B19+B28</f>
        <v>26666</v>
      </c>
      <c r="C30" s="46"/>
      <c r="D30" s="56">
        <f>D19+D28</f>
        <v>21742</v>
      </c>
      <c r="F30" s="19"/>
      <c r="J30" s="19"/>
    </row>
    <row r="31" spans="1:10">
      <c r="A31" s="44"/>
      <c r="C31" s="52"/>
      <c r="F31" s="19"/>
      <c r="J31" s="19"/>
    </row>
    <row r="32" spans="1:10">
      <c r="A32" s="44" t="s">
        <v>36</v>
      </c>
      <c r="B32" s="46">
        <v>-18383</v>
      </c>
      <c r="C32" s="46"/>
      <c r="D32" s="46">
        <v>-14661</v>
      </c>
      <c r="F32" s="19"/>
      <c r="J32" s="19"/>
    </row>
    <row r="33" spans="1:10">
      <c r="A33" s="44"/>
      <c r="B33" s="47"/>
      <c r="C33" s="47"/>
      <c r="D33" s="47"/>
      <c r="F33" s="19"/>
      <c r="J33" s="19"/>
    </row>
    <row r="34" spans="1:10">
      <c r="A34" s="48"/>
      <c r="B34" s="47"/>
      <c r="C34" s="47"/>
      <c r="D34" s="47"/>
      <c r="F34" s="19"/>
      <c r="J34" s="19"/>
    </row>
    <row r="35" spans="1:10">
      <c r="A35" s="44" t="s">
        <v>37</v>
      </c>
      <c r="B35" s="56">
        <f>SUM(B30:B32)</f>
        <v>8283</v>
      </c>
      <c r="C35" s="49"/>
      <c r="D35" s="49">
        <f>SUM(D30:D32)</f>
        <v>7081</v>
      </c>
      <c r="F35" s="19"/>
      <c r="J35" s="19"/>
    </row>
    <row r="36" spans="1:10">
      <c r="A36" s="44"/>
      <c r="B36" s="47"/>
      <c r="C36" s="47"/>
      <c r="D36" s="47"/>
      <c r="F36" s="19"/>
      <c r="J36" s="19"/>
    </row>
    <row r="37" spans="1:10">
      <c r="A37" s="44" t="s">
        <v>38</v>
      </c>
      <c r="B37" s="46">
        <v>-1234</v>
      </c>
      <c r="C37" s="46"/>
      <c r="D37" s="46">
        <v>-1956</v>
      </c>
      <c r="F37" s="19"/>
      <c r="J37" s="19"/>
    </row>
    <row r="38" spans="1:10">
      <c r="A38" s="44"/>
      <c r="B38" s="53"/>
      <c r="C38" s="53"/>
      <c r="D38" s="53"/>
      <c r="F38" s="19"/>
      <c r="J38" s="19"/>
    </row>
    <row r="39" spans="1:10">
      <c r="A39" s="44" t="s">
        <v>39</v>
      </c>
      <c r="B39" s="56">
        <f>B35+B37</f>
        <v>7049</v>
      </c>
      <c r="C39" s="49"/>
      <c r="D39" s="51">
        <f>SUM(D35:D37)</f>
        <v>5125</v>
      </c>
      <c r="F39" s="19"/>
      <c r="J39" s="19"/>
    </row>
    <row r="40" spans="1:10">
      <c r="A40" s="54" t="s">
        <v>40</v>
      </c>
      <c r="B40" s="55"/>
      <c r="C40" s="55"/>
      <c r="D40" s="55"/>
      <c r="F40" s="19"/>
      <c r="J40" s="19"/>
    </row>
    <row r="41" spans="1:10">
      <c r="A41" s="54" t="s">
        <v>41</v>
      </c>
      <c r="B41" s="56"/>
      <c r="C41" s="56"/>
      <c r="D41" s="56">
        <v>5085</v>
      </c>
      <c r="F41" s="19"/>
      <c r="J41" s="19"/>
    </row>
    <row r="42" spans="1:10">
      <c r="A42" s="54" t="s">
        <v>42</v>
      </c>
      <c r="B42" s="51"/>
      <c r="C42" s="57"/>
      <c r="D42" s="51">
        <v>40</v>
      </c>
      <c r="F42" s="19"/>
      <c r="J42" s="19"/>
    </row>
    <row r="43" spans="1:10">
      <c r="A43" s="54"/>
      <c r="B43" s="45"/>
      <c r="C43" s="58"/>
      <c r="D43" s="59"/>
    </row>
    <row r="44" spans="1:10">
      <c r="A44" s="43"/>
      <c r="B44" s="45"/>
      <c r="C44" s="60"/>
      <c r="D44" s="59"/>
    </row>
    <row r="45" spans="1:10">
      <c r="A45" s="43" t="s">
        <v>44</v>
      </c>
      <c r="B45" s="45"/>
      <c r="C45" s="60"/>
      <c r="D45" s="59"/>
    </row>
    <row r="46" spans="1:10">
      <c r="A46" s="54"/>
      <c r="B46" s="60"/>
      <c r="C46" s="60"/>
      <c r="D46" s="59"/>
    </row>
    <row r="47" spans="1:10">
      <c r="A47" s="54"/>
      <c r="B47" s="60"/>
      <c r="C47" s="60"/>
      <c r="D47" s="59"/>
    </row>
    <row r="48" spans="1:10">
      <c r="A48" s="26" t="s">
        <v>45</v>
      </c>
      <c r="B48" s="100" t="s">
        <v>97</v>
      </c>
      <c r="D48" s="28" t="s">
        <v>46</v>
      </c>
    </row>
    <row r="49" spans="1:4">
      <c r="A49" s="20" t="s">
        <v>95</v>
      </c>
      <c r="B49" s="20" t="s">
        <v>98</v>
      </c>
      <c r="D49" s="20" t="s">
        <v>113</v>
      </c>
    </row>
    <row r="50" spans="1:4" ht="15">
      <c r="A50" s="43" t="s">
        <v>93</v>
      </c>
      <c r="B50" s="20" t="s">
        <v>137</v>
      </c>
      <c r="C50"/>
      <c r="D50" s="20" t="s">
        <v>114</v>
      </c>
    </row>
    <row r="51" spans="1:4" ht="15">
      <c r="B51" s="20" t="s">
        <v>138</v>
      </c>
      <c r="C51"/>
      <c r="D51" s="20"/>
    </row>
    <row r="52" spans="1:4">
      <c r="A52" s="43"/>
      <c r="B52" s="59"/>
      <c r="C52" s="63"/>
    </row>
    <row r="53" spans="1:4">
      <c r="A53" s="61"/>
      <c r="B53" s="62"/>
      <c r="C53" s="62"/>
      <c r="D53" s="59"/>
    </row>
    <row r="54" spans="1:4">
      <c r="A54" s="61"/>
      <c r="B54" s="20"/>
      <c r="C54" s="20"/>
      <c r="D54" s="59"/>
    </row>
    <row r="55" spans="1:4">
      <c r="A55" s="61"/>
      <c r="B55" s="64"/>
      <c r="C55" s="64"/>
      <c r="D55" s="59"/>
    </row>
    <row r="56" spans="1:4">
      <c r="A56" s="54"/>
      <c r="B56" s="55"/>
      <c r="C56" s="55"/>
      <c r="D56" s="59"/>
    </row>
    <row r="57" spans="1:4">
      <c r="A57" s="54"/>
      <c r="B57" s="55"/>
      <c r="C57" s="55"/>
      <c r="D57" s="59"/>
    </row>
    <row r="58" spans="1:4">
      <c r="A58" s="54"/>
      <c r="B58" s="55"/>
      <c r="C58" s="55"/>
      <c r="D58" s="59"/>
    </row>
    <row r="59" spans="1:4">
      <c r="A59" s="54"/>
      <c r="B59" s="55"/>
      <c r="C59" s="55"/>
      <c r="D59" s="59"/>
    </row>
    <row r="60" spans="1:4">
      <c r="A60" s="54"/>
      <c r="B60" s="55"/>
      <c r="C60" s="55"/>
      <c r="D60" s="59"/>
    </row>
    <row r="61" spans="1:4">
      <c r="A61" s="54"/>
      <c r="B61" s="55"/>
      <c r="C61" s="55"/>
      <c r="D61" s="59"/>
    </row>
    <row r="72" spans="1:4">
      <c r="A72" s="113" t="s">
        <v>0</v>
      </c>
      <c r="B72" s="113"/>
      <c r="C72" s="113"/>
      <c r="D72" s="20"/>
    </row>
    <row r="73" spans="1:4">
      <c r="A73" s="21" t="s">
        <v>133</v>
      </c>
      <c r="B73" s="22"/>
      <c r="C73" s="22"/>
      <c r="D73" s="23"/>
    </row>
    <row r="74" spans="1:4">
      <c r="A74" s="113" t="s">
        <v>128</v>
      </c>
      <c r="B74" s="113"/>
      <c r="C74" s="22"/>
      <c r="D74" s="23"/>
    </row>
    <row r="75" spans="1:4">
      <c r="A75" s="114" t="s">
        <v>43</v>
      </c>
      <c r="B75" s="114"/>
      <c r="C75" s="114"/>
      <c r="D75" s="114"/>
    </row>
    <row r="76" spans="1:4">
      <c r="B76" s="92" t="s">
        <v>130</v>
      </c>
      <c r="C76" s="92"/>
      <c r="D76" s="92" t="s">
        <v>130</v>
      </c>
    </row>
    <row r="77" spans="1:4">
      <c r="B77" s="92" t="s">
        <v>104</v>
      </c>
      <c r="C77" s="93"/>
      <c r="D77" s="92" t="s">
        <v>104</v>
      </c>
    </row>
    <row r="78" spans="1:4">
      <c r="B78" s="92" t="s">
        <v>129</v>
      </c>
      <c r="C78" s="92"/>
      <c r="D78" s="92" t="s">
        <v>129</v>
      </c>
    </row>
    <row r="79" spans="1:4">
      <c r="B79" s="92" t="s">
        <v>120</v>
      </c>
      <c r="C79" s="92"/>
      <c r="D79" s="92" t="s">
        <v>100</v>
      </c>
    </row>
    <row r="80" spans="1:4">
      <c r="B80" s="92"/>
      <c r="C80" s="92"/>
      <c r="D80" s="92"/>
    </row>
    <row r="81" spans="1:4">
      <c r="B81" s="92"/>
      <c r="C81" s="92"/>
      <c r="D81" s="92"/>
    </row>
    <row r="83" spans="1:4">
      <c r="A83" s="26" t="s">
        <v>86</v>
      </c>
      <c r="B83" s="46">
        <f>B39</f>
        <v>7049</v>
      </c>
      <c r="D83" s="46">
        <f>D39</f>
        <v>5125</v>
      </c>
    </row>
    <row r="84" spans="1:4">
      <c r="A84" s="26" t="s">
        <v>87</v>
      </c>
    </row>
    <row r="87" spans="1:4" ht="12.75" customHeight="1">
      <c r="A87" s="104"/>
      <c r="B87" s="52"/>
      <c r="D87" s="52"/>
    </row>
    <row r="88" spans="1:4" ht="25.5" customHeight="1">
      <c r="A88" s="99" t="s">
        <v>105</v>
      </c>
      <c r="B88" s="19">
        <f>'Движение капитала'!C18-B90</f>
        <v>4229</v>
      </c>
      <c r="C88" s="19"/>
      <c r="D88" s="19">
        <f>'Движение капитала'!C13-D90</f>
        <v>-814</v>
      </c>
    </row>
    <row r="89" spans="1:4" ht="12.75" customHeight="1">
      <c r="A89" s="99"/>
      <c r="B89" s="1"/>
      <c r="C89" s="1"/>
      <c r="D89" s="1"/>
    </row>
    <row r="90" spans="1:4" ht="38.25">
      <c r="A90" s="99" t="s">
        <v>109</v>
      </c>
      <c r="B90" s="46">
        <f>-'f2'!B22</f>
        <v>-769</v>
      </c>
      <c r="D90" s="46">
        <f>-'f2'!D22</f>
        <v>-109</v>
      </c>
    </row>
    <row r="92" spans="1:4">
      <c r="A92" s="26" t="s">
        <v>88</v>
      </c>
      <c r="B92" s="46">
        <f>B88+B90</f>
        <v>3460</v>
      </c>
      <c r="D92" s="46">
        <f>D88+D90</f>
        <v>-923</v>
      </c>
    </row>
    <row r="94" spans="1:4">
      <c r="A94" s="26" t="s">
        <v>89</v>
      </c>
      <c r="B94" s="46">
        <f>B83+B92</f>
        <v>10509</v>
      </c>
      <c r="D94" s="46">
        <f>D83+D92</f>
        <v>4202</v>
      </c>
    </row>
    <row r="96" spans="1:4">
      <c r="A96" s="26" t="s">
        <v>90</v>
      </c>
    </row>
    <row r="97" spans="1:4">
      <c r="A97" s="26" t="s">
        <v>41</v>
      </c>
      <c r="B97" s="65">
        <v>0</v>
      </c>
      <c r="C97" s="65"/>
      <c r="D97" s="65">
        <f>D94-D98</f>
        <v>4162</v>
      </c>
    </row>
    <row r="98" spans="1:4">
      <c r="A98" s="26" t="s">
        <v>42</v>
      </c>
      <c r="B98" s="46">
        <v>0</v>
      </c>
      <c r="D98" s="46">
        <f>D42</f>
        <v>40</v>
      </c>
    </row>
    <row r="100" spans="1:4">
      <c r="A100" s="26" t="s">
        <v>89</v>
      </c>
      <c r="B100" s="46">
        <f>B94</f>
        <v>10509</v>
      </c>
      <c r="D100" s="46">
        <f>D94</f>
        <v>4202</v>
      </c>
    </row>
    <row r="104" spans="1:4">
      <c r="A104" s="26" t="s">
        <v>45</v>
      </c>
      <c r="B104" s="105" t="s">
        <v>97</v>
      </c>
      <c r="D104" s="28" t="s">
        <v>46</v>
      </c>
    </row>
    <row r="105" spans="1:4">
      <c r="A105" s="20" t="s">
        <v>95</v>
      </c>
      <c r="B105" s="20" t="s">
        <v>98</v>
      </c>
      <c r="D105" s="20" t="s">
        <v>113</v>
      </c>
    </row>
    <row r="106" spans="1:4">
      <c r="A106" s="43" t="s">
        <v>93</v>
      </c>
      <c r="B106" s="20" t="s">
        <v>137</v>
      </c>
      <c r="D106" s="20" t="s">
        <v>114</v>
      </c>
    </row>
    <row r="107" spans="1:4">
      <c r="B107" s="20" t="s">
        <v>138</v>
      </c>
    </row>
    <row r="108" spans="1:4">
      <c r="A108" s="43"/>
      <c r="B108" s="59"/>
    </row>
    <row r="109" spans="1:4">
      <c r="A109" s="43"/>
      <c r="B109" s="20"/>
      <c r="D109" s="20"/>
    </row>
    <row r="110" spans="1:4">
      <c r="A110" s="43"/>
      <c r="B110" s="20"/>
      <c r="D110" s="20"/>
    </row>
    <row r="111" spans="1:4">
      <c r="B111" s="26"/>
      <c r="D111" s="20"/>
    </row>
    <row r="112" spans="1:4">
      <c r="B112" s="26"/>
    </row>
    <row r="113" spans="2:2">
      <c r="B113" s="26"/>
    </row>
  </sheetData>
  <mergeCells count="6">
    <mergeCell ref="A75:D75"/>
    <mergeCell ref="A3:B3"/>
    <mergeCell ref="A4:D4"/>
    <mergeCell ref="A1:C1"/>
    <mergeCell ref="A72:C72"/>
    <mergeCell ref="A74:B7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38"/>
  <sheetViews>
    <sheetView zoomScaleNormal="100" workbookViewId="0">
      <selection activeCell="D14" sqref="D14"/>
    </sheetView>
  </sheetViews>
  <sheetFormatPr defaultRowHeight="15"/>
  <cols>
    <col min="1" max="1" width="39.7109375" customWidth="1"/>
    <col min="2" max="2" width="15.28515625" customWidth="1"/>
    <col min="3" max="3" width="15.140625" customWidth="1"/>
    <col min="4" max="4" width="12.42578125" customWidth="1"/>
    <col min="5" max="5" width="13.28515625" customWidth="1"/>
    <col min="6" max="6" width="15" customWidth="1"/>
    <col min="7" max="7" width="11.5703125" customWidth="1"/>
    <col min="8" max="8" width="14.5703125" customWidth="1"/>
  </cols>
  <sheetData>
    <row r="1" spans="1:9">
      <c r="A1" s="115" t="s">
        <v>47</v>
      </c>
      <c r="B1" s="115"/>
      <c r="C1" s="115"/>
      <c r="D1" s="115"/>
      <c r="E1" s="115"/>
      <c r="F1" s="115"/>
      <c r="G1" s="115"/>
      <c r="H1" s="115"/>
    </row>
    <row r="2" spans="1:9">
      <c r="A2" s="115" t="s">
        <v>92</v>
      </c>
      <c r="B2" s="115"/>
      <c r="C2" s="115"/>
      <c r="D2" s="115"/>
      <c r="E2" s="115"/>
      <c r="F2" s="115"/>
      <c r="G2" s="115"/>
      <c r="H2" s="115"/>
    </row>
    <row r="3" spans="1:9">
      <c r="A3" s="115" t="s">
        <v>134</v>
      </c>
      <c r="B3" s="115"/>
      <c r="C3" s="115"/>
      <c r="D3" s="115"/>
      <c r="E3" s="115"/>
      <c r="F3" s="115"/>
      <c r="G3" s="115"/>
      <c r="H3" s="115"/>
    </row>
    <row r="4" spans="1:9">
      <c r="A4" s="115" t="s">
        <v>128</v>
      </c>
      <c r="B4" s="115"/>
      <c r="C4" s="115"/>
      <c r="D4" s="115"/>
      <c r="E4" s="115"/>
      <c r="F4" s="115"/>
      <c r="G4" s="115"/>
      <c r="H4" s="115"/>
    </row>
    <row r="5" spans="1:9">
      <c r="A5" s="115" t="s">
        <v>43</v>
      </c>
      <c r="B5" s="115"/>
      <c r="C5" s="115"/>
      <c r="D5" s="115"/>
      <c r="E5" s="115"/>
      <c r="F5" s="115"/>
      <c r="G5" s="115"/>
      <c r="H5" s="115"/>
    </row>
    <row r="8" spans="1:9" ht="104.25" customHeight="1">
      <c r="A8" s="6"/>
      <c r="B8" s="5" t="s">
        <v>48</v>
      </c>
      <c r="C8" s="5" t="s">
        <v>125</v>
      </c>
      <c r="D8" s="5" t="s">
        <v>121</v>
      </c>
      <c r="E8" s="5" t="s">
        <v>20</v>
      </c>
      <c r="F8" s="5" t="s">
        <v>21</v>
      </c>
      <c r="G8" s="5" t="s">
        <v>22</v>
      </c>
      <c r="H8" s="5" t="s">
        <v>49</v>
      </c>
    </row>
    <row r="9" spans="1:9">
      <c r="A9" s="16" t="s">
        <v>126</v>
      </c>
      <c r="B9" s="7">
        <v>69569</v>
      </c>
      <c r="C9" s="7">
        <v>-1101</v>
      </c>
      <c r="D9" s="8">
        <v>4444</v>
      </c>
      <c r="E9" s="8">
        <v>55575</v>
      </c>
      <c r="F9" s="8">
        <f t="shared" ref="F9:F10" si="0">SUM(B9:E9)</f>
        <v>128487</v>
      </c>
      <c r="G9" s="7">
        <v>396</v>
      </c>
      <c r="H9" s="7">
        <f t="shared" ref="H9:H10" si="1">F9+G9</f>
        <v>128883</v>
      </c>
      <c r="I9" s="14"/>
    </row>
    <row r="10" spans="1:9" ht="26.25">
      <c r="A10" s="106" t="s">
        <v>122</v>
      </c>
      <c r="B10" s="7"/>
      <c r="C10" s="9">
        <v>-314</v>
      </c>
      <c r="D10" s="10"/>
      <c r="E10" s="10">
        <v>-16507</v>
      </c>
      <c r="F10" s="10">
        <f t="shared" si="0"/>
        <v>-16821</v>
      </c>
      <c r="G10" s="7"/>
      <c r="H10" s="9">
        <f t="shared" si="1"/>
        <v>-16821</v>
      </c>
      <c r="I10" s="14"/>
    </row>
    <row r="11" spans="1:9" ht="27" thickBot="1">
      <c r="A11" s="107" t="s">
        <v>123</v>
      </c>
      <c r="B11" s="108">
        <f>B9+B10</f>
        <v>69569</v>
      </c>
      <c r="C11" s="108">
        <f t="shared" ref="C11:H11" si="2">C9+C10</f>
        <v>-1415</v>
      </c>
      <c r="D11" s="108">
        <f t="shared" si="2"/>
        <v>4444</v>
      </c>
      <c r="E11" s="108">
        <f t="shared" si="2"/>
        <v>39068</v>
      </c>
      <c r="F11" s="108">
        <f t="shared" si="2"/>
        <v>111666</v>
      </c>
      <c r="G11" s="108">
        <f t="shared" si="2"/>
        <v>396</v>
      </c>
      <c r="H11" s="108">
        <f t="shared" si="2"/>
        <v>112062</v>
      </c>
      <c r="I11" s="14"/>
    </row>
    <row r="12" spans="1:9">
      <c r="A12" s="17" t="s">
        <v>51</v>
      </c>
      <c r="B12" s="9">
        <v>0</v>
      </c>
      <c r="C12" s="9">
        <v>0</v>
      </c>
      <c r="D12" s="10" t="s">
        <v>50</v>
      </c>
      <c r="E12" s="9">
        <f>'f2'!D41</f>
        <v>5085</v>
      </c>
      <c r="F12" s="8">
        <f>SUM(B12:E12)</f>
        <v>5085</v>
      </c>
      <c r="G12" s="9">
        <f>'f2'!D42</f>
        <v>40</v>
      </c>
      <c r="H12" s="7">
        <f>F12+G12</f>
        <v>5125</v>
      </c>
      <c r="I12" s="14"/>
    </row>
    <row r="13" spans="1:9" ht="45.75" customHeight="1">
      <c r="A13" s="17" t="s">
        <v>105</v>
      </c>
      <c r="B13" s="9"/>
      <c r="C13" s="9">
        <v>-923</v>
      </c>
      <c r="D13" s="10"/>
      <c r="E13" s="10"/>
      <c r="F13" s="8">
        <f>SUM(B13:E13)</f>
        <v>-923</v>
      </c>
      <c r="G13" s="9">
        <v>0</v>
      </c>
      <c r="H13" s="7">
        <f t="shared" ref="H13:H14" si="3">F13+G13</f>
        <v>-923</v>
      </c>
      <c r="I13" s="14"/>
    </row>
    <row r="14" spans="1:9">
      <c r="A14" s="17" t="s">
        <v>79</v>
      </c>
      <c r="B14" s="9">
        <v>-11760</v>
      </c>
      <c r="C14" s="9"/>
      <c r="F14" s="8">
        <f t="shared" ref="F14:F19" si="4">SUM(B14:E14)</f>
        <v>-11760</v>
      </c>
      <c r="G14" s="9">
        <v>0</v>
      </c>
      <c r="H14" s="7">
        <f t="shared" si="3"/>
        <v>-11760</v>
      </c>
      <c r="I14" s="14"/>
    </row>
    <row r="15" spans="1:9" ht="15.75" thickBot="1">
      <c r="A15" s="16" t="s">
        <v>131</v>
      </c>
      <c r="B15" s="11">
        <f>SUM(B11:B14)</f>
        <v>57809</v>
      </c>
      <c r="C15" s="11">
        <f>SUM(C11:C14)</f>
        <v>-2338</v>
      </c>
      <c r="D15" s="11">
        <f>SUM(D11:D13)</f>
        <v>4444</v>
      </c>
      <c r="E15" s="11">
        <f>SUM(E11:E13)</f>
        <v>44153</v>
      </c>
      <c r="F15" s="11">
        <f>SUM(F11:F14)</f>
        <v>104068</v>
      </c>
      <c r="G15" s="11">
        <f>SUM(G11:G14)</f>
        <v>436</v>
      </c>
      <c r="H15" s="11">
        <f>SUM(H11:H14)</f>
        <v>104504</v>
      </c>
      <c r="I15" s="14"/>
    </row>
    <row r="16" spans="1:9" ht="15.75" thickTop="1">
      <c r="A16" s="16" t="s">
        <v>119</v>
      </c>
      <c r="B16" s="7">
        <v>57600</v>
      </c>
      <c r="C16" s="7">
        <v>-3506</v>
      </c>
      <c r="D16" s="8">
        <v>4347</v>
      </c>
      <c r="E16" s="8">
        <v>48280</v>
      </c>
      <c r="F16" s="8">
        <f t="shared" si="4"/>
        <v>106721</v>
      </c>
      <c r="G16" s="7">
        <v>377</v>
      </c>
      <c r="H16" s="7">
        <f t="shared" ref="H16:H18" si="5">F16+G16</f>
        <v>107098</v>
      </c>
      <c r="I16" s="14"/>
    </row>
    <row r="17" spans="1:13">
      <c r="A17" s="17" t="s">
        <v>51</v>
      </c>
      <c r="B17" s="9"/>
      <c r="C17" s="9"/>
      <c r="D17" s="9"/>
      <c r="E17" s="9">
        <f>'f2'!B39</f>
        <v>7049</v>
      </c>
      <c r="F17" s="8">
        <f t="shared" si="4"/>
        <v>7049</v>
      </c>
      <c r="G17" s="9"/>
      <c r="H17" s="7">
        <f>F17+G17</f>
        <v>7049</v>
      </c>
      <c r="I17" s="14"/>
    </row>
    <row r="18" spans="1:13" ht="42.75" customHeight="1">
      <c r="A18" s="17" t="s">
        <v>105</v>
      </c>
      <c r="C18" s="9">
        <v>3460</v>
      </c>
      <c r="D18" s="9"/>
      <c r="E18" s="9"/>
      <c r="F18" s="8">
        <f t="shared" si="4"/>
        <v>3460</v>
      </c>
      <c r="G18" s="9">
        <v>0</v>
      </c>
      <c r="H18" s="7">
        <f t="shared" si="5"/>
        <v>3460</v>
      </c>
      <c r="I18" s="14"/>
    </row>
    <row r="19" spans="1:13">
      <c r="A19" s="17" t="s">
        <v>124</v>
      </c>
      <c r="B19" s="9"/>
      <c r="C19" s="9"/>
      <c r="D19" s="9"/>
      <c r="E19" s="10">
        <v>53</v>
      </c>
      <c r="F19" s="8">
        <f t="shared" si="4"/>
        <v>53</v>
      </c>
      <c r="G19" s="10">
        <v>-377</v>
      </c>
      <c r="H19" s="7">
        <f>F19+G19</f>
        <v>-324</v>
      </c>
      <c r="I19" s="14"/>
    </row>
    <row r="20" spans="1:13">
      <c r="A20" s="17" t="s">
        <v>52</v>
      </c>
      <c r="B20" s="9">
        <v>642</v>
      </c>
      <c r="C20" s="9"/>
      <c r="D20" s="9"/>
      <c r="E20" s="9"/>
      <c r="F20" s="8">
        <f>SUM(B20:E20)</f>
        <v>642</v>
      </c>
      <c r="G20" s="9">
        <v>0</v>
      </c>
      <c r="H20" s="7">
        <f>F20+G20</f>
        <v>642</v>
      </c>
      <c r="I20" s="14"/>
    </row>
    <row r="21" spans="1:13" ht="15.75" thickBot="1">
      <c r="A21" s="16" t="s">
        <v>132</v>
      </c>
      <c r="B21" s="11">
        <f>SUM(B16:B20)</f>
        <v>58242</v>
      </c>
      <c r="C21" s="11">
        <f t="shared" ref="C21:H21" si="6">SUM(C16:C20)</f>
        <v>-46</v>
      </c>
      <c r="D21" s="11">
        <f t="shared" si="6"/>
        <v>4347</v>
      </c>
      <c r="E21" s="11">
        <f t="shared" si="6"/>
        <v>55382</v>
      </c>
      <c r="F21" s="11">
        <f t="shared" si="6"/>
        <v>117925</v>
      </c>
      <c r="G21" s="11">
        <f t="shared" si="6"/>
        <v>0</v>
      </c>
      <c r="H21" s="11">
        <f t="shared" si="6"/>
        <v>117925</v>
      </c>
      <c r="I21" s="14"/>
      <c r="M21" s="110"/>
    </row>
    <row r="22" spans="1:13" ht="15.75" thickTop="1">
      <c r="A22" s="16"/>
      <c r="B22" s="7"/>
      <c r="C22" s="7"/>
      <c r="D22" s="7"/>
      <c r="E22" s="7"/>
      <c r="F22" s="7"/>
      <c r="G22" s="7"/>
      <c r="H22" s="7"/>
      <c r="I22" s="14"/>
      <c r="M22" s="110"/>
    </row>
    <row r="23" spans="1:13">
      <c r="A23" s="18" t="s">
        <v>44</v>
      </c>
      <c r="C23" s="13"/>
      <c r="E23" s="3"/>
      <c r="F23" s="3"/>
      <c r="G23" s="12"/>
      <c r="H23" s="12"/>
    </row>
    <row r="24" spans="1:13">
      <c r="A24" s="18"/>
      <c r="C24" s="13"/>
      <c r="E24" s="3"/>
      <c r="F24" s="3"/>
      <c r="G24" s="12"/>
      <c r="H24" s="12"/>
    </row>
    <row r="25" spans="1:13">
      <c r="A25" s="18"/>
      <c r="C25" s="13"/>
      <c r="E25" s="3"/>
      <c r="F25" s="3"/>
      <c r="G25" s="12"/>
      <c r="H25" s="12"/>
    </row>
    <row r="26" spans="1:13">
      <c r="A26" s="26" t="s">
        <v>45</v>
      </c>
      <c r="B26" s="100"/>
      <c r="C26" s="109"/>
      <c r="F26" s="3" t="s">
        <v>46</v>
      </c>
      <c r="G26" s="12"/>
      <c r="H26" s="12"/>
    </row>
    <row r="27" spans="1:13">
      <c r="A27" s="20" t="s">
        <v>95</v>
      </c>
      <c r="B27" s="20"/>
      <c r="C27" s="20" t="s">
        <v>98</v>
      </c>
      <c r="F27" s="20" t="s">
        <v>113</v>
      </c>
      <c r="G27" s="12"/>
      <c r="H27" s="12"/>
      <c r="M27" t="s">
        <v>127</v>
      </c>
    </row>
    <row r="28" spans="1:13">
      <c r="A28" s="43" t="s">
        <v>93</v>
      </c>
      <c r="B28" s="20"/>
      <c r="C28" s="20" t="s">
        <v>137</v>
      </c>
      <c r="F28" s="20" t="s">
        <v>114</v>
      </c>
      <c r="G28" s="12"/>
      <c r="H28" s="12"/>
    </row>
    <row r="29" spans="1:13">
      <c r="A29" s="26"/>
      <c r="B29" s="26"/>
      <c r="C29" s="20" t="s">
        <v>138</v>
      </c>
      <c r="E29" s="20"/>
      <c r="F29" s="12"/>
      <c r="G29" s="12"/>
      <c r="H29" s="12"/>
    </row>
    <row r="30" spans="1:13">
      <c r="B30" s="12"/>
      <c r="C30" s="12"/>
      <c r="D30" s="12"/>
      <c r="E30" s="12"/>
      <c r="F30" s="12"/>
      <c r="G30" s="12"/>
      <c r="H30" s="12"/>
    </row>
    <row r="31" spans="1:13">
      <c r="B31" s="12"/>
      <c r="C31" s="12"/>
      <c r="D31" s="12"/>
      <c r="E31" s="12"/>
      <c r="F31" s="12"/>
      <c r="G31" s="12"/>
      <c r="H31" s="12"/>
    </row>
    <row r="32" spans="1:13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2"/>
      <c r="C34" s="12"/>
      <c r="D34" s="12"/>
      <c r="E34" s="12"/>
      <c r="F34" s="12"/>
      <c r="G34" s="12"/>
      <c r="H34" s="12"/>
    </row>
    <row r="35" spans="2:8">
      <c r="B35" s="12"/>
      <c r="C35" s="12"/>
      <c r="D35" s="12"/>
      <c r="E35" s="12"/>
      <c r="F35" s="12"/>
      <c r="G35" s="12"/>
      <c r="H35" s="12"/>
    </row>
    <row r="36" spans="2:8">
      <c r="B36" s="12"/>
      <c r="C36" s="12"/>
      <c r="D36" s="12"/>
      <c r="E36" s="12"/>
      <c r="F36" s="12"/>
      <c r="G36" s="12"/>
      <c r="H36" s="12"/>
    </row>
    <row r="37" spans="2:8">
      <c r="B37" s="12"/>
      <c r="C37" s="12"/>
      <c r="D37" s="12"/>
      <c r="E37" s="12"/>
      <c r="F37" s="12"/>
      <c r="G37" s="12"/>
      <c r="H37" s="12"/>
    </row>
    <row r="38" spans="2:8">
      <c r="B38" s="12"/>
      <c r="C38" s="12"/>
      <c r="D38" s="12"/>
      <c r="E38" s="12"/>
      <c r="F38" s="12"/>
      <c r="G38" s="12"/>
      <c r="H38" s="12"/>
    </row>
  </sheetData>
  <mergeCells count="5">
    <mergeCell ref="A1:H1"/>
    <mergeCell ref="A2:H2"/>
    <mergeCell ref="A3:H3"/>
    <mergeCell ref="A4:H4"/>
    <mergeCell ref="A5:H5"/>
  </mergeCells>
  <phoneticPr fontId="34" type="noConversion"/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4:K101"/>
  <sheetViews>
    <sheetView tabSelected="1" zoomScaleNormal="100" workbookViewId="0">
      <selection activeCell="H4" sqref="H4"/>
    </sheetView>
  </sheetViews>
  <sheetFormatPr defaultRowHeight="15"/>
  <cols>
    <col min="1" max="1" width="55.7109375" style="66" customWidth="1"/>
    <col min="2" max="2" width="4.140625" style="66" customWidth="1"/>
    <col min="3" max="3" width="20" style="67" customWidth="1"/>
    <col min="4" max="4" width="7.28515625" style="66" customWidth="1"/>
    <col min="5" max="5" width="20.42578125" style="67" customWidth="1"/>
  </cols>
  <sheetData>
    <row r="4" spans="1:11">
      <c r="A4" s="113" t="s">
        <v>53</v>
      </c>
      <c r="B4" s="113"/>
      <c r="C4" s="113"/>
      <c r="D4" s="113"/>
      <c r="E4" s="113"/>
    </row>
    <row r="5" spans="1:11">
      <c r="A5" s="113" t="s">
        <v>135</v>
      </c>
      <c r="B5" s="113"/>
      <c r="C5" s="113"/>
      <c r="D5" s="113"/>
      <c r="E5" s="113"/>
    </row>
    <row r="6" spans="1:11">
      <c r="A6" s="113" t="s">
        <v>128</v>
      </c>
      <c r="B6" s="113"/>
      <c r="C6" s="113"/>
      <c r="D6" s="113"/>
      <c r="E6" s="113"/>
    </row>
    <row r="7" spans="1:11">
      <c r="A7" s="68" t="s">
        <v>43</v>
      </c>
      <c r="B7" s="69"/>
      <c r="C7" s="70"/>
      <c r="D7" s="69"/>
      <c r="E7" s="70"/>
    </row>
    <row r="8" spans="1:11">
      <c r="C8" s="92"/>
      <c r="D8" s="92"/>
      <c r="E8" s="92"/>
    </row>
    <row r="9" spans="1:11">
      <c r="C9" s="92" t="s">
        <v>130</v>
      </c>
      <c r="D9" s="92"/>
      <c r="E9" s="92" t="s">
        <v>130</v>
      </c>
    </row>
    <row r="10" spans="1:11">
      <c r="C10" s="92" t="s">
        <v>104</v>
      </c>
      <c r="D10" s="93"/>
      <c r="E10" s="92" t="s">
        <v>104</v>
      </c>
    </row>
    <row r="11" spans="1:11">
      <c r="C11" s="92" t="s">
        <v>129</v>
      </c>
      <c r="D11" s="92"/>
      <c r="E11" s="92" t="s">
        <v>129</v>
      </c>
    </row>
    <row r="12" spans="1:11">
      <c r="C12" s="92" t="s">
        <v>120</v>
      </c>
      <c r="D12" s="92"/>
      <c r="E12" s="92" t="s">
        <v>100</v>
      </c>
    </row>
    <row r="13" spans="1:11" ht="26.25">
      <c r="A13" s="71" t="s">
        <v>54</v>
      </c>
      <c r="C13" s="27"/>
      <c r="E13" s="27"/>
      <c r="K13" s="1"/>
    </row>
    <row r="14" spans="1:11">
      <c r="A14" s="72" t="s">
        <v>83</v>
      </c>
      <c r="B14" s="73"/>
      <c r="C14" s="96">
        <v>62335</v>
      </c>
      <c r="D14" s="74"/>
      <c r="E14" s="96">
        <v>46794</v>
      </c>
      <c r="G14" s="15"/>
    </row>
    <row r="15" spans="1:11">
      <c r="A15" s="72" t="s">
        <v>84</v>
      </c>
      <c r="B15" s="73"/>
      <c r="C15" s="96">
        <v>-31227</v>
      </c>
      <c r="D15" s="74"/>
      <c r="E15" s="96">
        <v>-30366</v>
      </c>
      <c r="G15" s="15"/>
    </row>
    <row r="16" spans="1:11">
      <c r="A16" s="72" t="s">
        <v>55</v>
      </c>
      <c r="B16" s="73"/>
      <c r="C16" s="96">
        <v>12614</v>
      </c>
      <c r="D16" s="74"/>
      <c r="E16" s="96">
        <v>10197</v>
      </c>
      <c r="G16" s="15"/>
    </row>
    <row r="17" spans="1:7">
      <c r="A17" s="72" t="s">
        <v>56</v>
      </c>
      <c r="B17" s="73"/>
      <c r="C17" s="96">
        <v>-3078</v>
      </c>
      <c r="D17" s="74"/>
      <c r="E17" s="96">
        <v>-1293</v>
      </c>
      <c r="G17" s="15"/>
    </row>
    <row r="18" spans="1:7">
      <c r="A18" s="72" t="s">
        <v>85</v>
      </c>
      <c r="B18" s="73"/>
      <c r="C18" s="96">
        <v>1491</v>
      </c>
      <c r="D18" s="74"/>
      <c r="E18" s="96">
        <v>-163</v>
      </c>
      <c r="G18" s="15"/>
    </row>
    <row r="19" spans="1:7" ht="15.75" thickBot="1">
      <c r="A19" s="72" t="s">
        <v>57</v>
      </c>
      <c r="B19" s="73"/>
      <c r="C19" s="97">
        <v>-20578</v>
      </c>
      <c r="D19" s="74"/>
      <c r="E19" s="97">
        <v>-11181</v>
      </c>
      <c r="G19" s="15"/>
    </row>
    <row r="20" spans="1:7">
      <c r="A20" s="76"/>
      <c r="B20" s="73"/>
      <c r="C20" s="77"/>
      <c r="D20" s="74"/>
      <c r="E20" s="77"/>
      <c r="G20" s="15"/>
    </row>
    <row r="21" spans="1:7" ht="26.25">
      <c r="A21" s="78" t="s">
        <v>58</v>
      </c>
      <c r="B21" s="73"/>
      <c r="C21" s="80">
        <f>SUM(C14:C19)</f>
        <v>21557</v>
      </c>
      <c r="D21" s="79"/>
      <c r="E21" s="80">
        <f>SUM(E14:E19)</f>
        <v>13988</v>
      </c>
      <c r="G21" s="15"/>
    </row>
    <row r="22" spans="1:7">
      <c r="A22" s="72"/>
      <c r="B22" s="73"/>
      <c r="C22" s="77"/>
      <c r="D22" s="74"/>
      <c r="E22" s="77"/>
      <c r="G22" s="15"/>
    </row>
    <row r="23" spans="1:7">
      <c r="A23" s="72" t="s">
        <v>59</v>
      </c>
      <c r="B23" s="73"/>
      <c r="C23" s="77"/>
      <c r="D23" s="74"/>
      <c r="E23" s="77"/>
      <c r="G23" s="15"/>
    </row>
    <row r="24" spans="1:7" ht="26.25">
      <c r="A24" s="76" t="s">
        <v>3</v>
      </c>
      <c r="B24" s="73"/>
      <c r="C24" s="96">
        <v>1329</v>
      </c>
      <c r="D24" s="74"/>
      <c r="E24" s="96">
        <v>-3631</v>
      </c>
      <c r="G24" s="15"/>
    </row>
    <row r="25" spans="1:7">
      <c r="A25" s="81" t="s">
        <v>60</v>
      </c>
      <c r="B25" s="73"/>
      <c r="C25" s="96">
        <v>2731</v>
      </c>
      <c r="D25" s="74"/>
      <c r="E25" s="96">
        <v>-20064</v>
      </c>
      <c r="G25" s="15"/>
    </row>
    <row r="26" spans="1:7">
      <c r="A26" s="81" t="s">
        <v>5</v>
      </c>
      <c r="B26" s="73"/>
      <c r="C26" s="96">
        <v>25280</v>
      </c>
      <c r="D26" s="65"/>
      <c r="E26" s="96">
        <v>-84590</v>
      </c>
      <c r="G26" s="15"/>
    </row>
    <row r="27" spans="1:7">
      <c r="A27" s="81" t="s">
        <v>61</v>
      </c>
      <c r="B27" s="73"/>
      <c r="C27" s="111">
        <v>-3732</v>
      </c>
      <c r="D27" s="74"/>
      <c r="E27" s="96">
        <v>-1388</v>
      </c>
      <c r="G27" s="15"/>
    </row>
    <row r="28" spans="1:7">
      <c r="A28" s="72"/>
      <c r="B28" s="82"/>
      <c r="C28" s="96"/>
      <c r="D28" s="74"/>
      <c r="E28" s="96"/>
      <c r="G28" s="15"/>
    </row>
    <row r="29" spans="1:7">
      <c r="A29" s="72" t="s">
        <v>62</v>
      </c>
      <c r="B29" s="73"/>
      <c r="C29" s="77"/>
      <c r="D29" s="74"/>
      <c r="E29" s="77"/>
      <c r="G29" s="15"/>
    </row>
    <row r="30" spans="1:7">
      <c r="A30" s="76" t="s">
        <v>11</v>
      </c>
      <c r="B30" s="73"/>
      <c r="C30" s="96">
        <v>3021</v>
      </c>
      <c r="D30" s="74"/>
      <c r="E30" s="96">
        <v>17887</v>
      </c>
      <c r="G30" s="15"/>
    </row>
    <row r="31" spans="1:7">
      <c r="A31" s="76" t="s">
        <v>63</v>
      </c>
      <c r="B31" s="73"/>
      <c r="C31" s="96">
        <v>-85796</v>
      </c>
      <c r="D31" s="74"/>
      <c r="E31" s="96">
        <v>50964</v>
      </c>
      <c r="G31" s="15"/>
    </row>
    <row r="32" spans="1:7" ht="15.75" thickBot="1">
      <c r="A32" s="76" t="s">
        <v>64</v>
      </c>
      <c r="B32" s="73"/>
      <c r="C32" s="112">
        <v>3518</v>
      </c>
      <c r="D32" s="74"/>
      <c r="E32" s="97">
        <v>-269</v>
      </c>
      <c r="G32" s="15"/>
    </row>
    <row r="33" spans="1:7" ht="24.75" customHeight="1" thickBot="1">
      <c r="A33" s="72"/>
      <c r="B33" s="73"/>
      <c r="C33" s="84">
        <f>SUM(C24:C32)</f>
        <v>-53649</v>
      </c>
      <c r="D33" s="83"/>
      <c r="E33" s="84">
        <f>SUM(E23:E32)</f>
        <v>-41091</v>
      </c>
      <c r="G33" s="15"/>
    </row>
    <row r="34" spans="1:7" ht="26.25">
      <c r="A34" s="76" t="s">
        <v>65</v>
      </c>
      <c r="B34" s="73"/>
      <c r="C34" s="80">
        <f>C21+C33</f>
        <v>-32092</v>
      </c>
      <c r="D34" s="79"/>
      <c r="E34" s="80">
        <f>E21+E33</f>
        <v>-27103</v>
      </c>
      <c r="G34" s="15"/>
    </row>
    <row r="35" spans="1:7">
      <c r="A35" s="72"/>
      <c r="B35" s="73"/>
      <c r="C35" s="77"/>
      <c r="D35" s="74"/>
      <c r="E35" s="77"/>
      <c r="G35" s="15"/>
    </row>
    <row r="36" spans="1:7" ht="15.75" thickBot="1">
      <c r="A36" s="71" t="s">
        <v>66</v>
      </c>
      <c r="B36" s="73"/>
      <c r="C36" s="97">
        <v>-610</v>
      </c>
      <c r="D36" s="74"/>
      <c r="E36" s="97">
        <v>-217</v>
      </c>
      <c r="G36" s="15"/>
    </row>
    <row r="37" spans="1:7">
      <c r="A37" s="71"/>
      <c r="B37" s="73"/>
      <c r="C37" s="77"/>
      <c r="D37" s="74"/>
      <c r="E37" s="77"/>
      <c r="G37" s="15"/>
    </row>
    <row r="38" spans="1:7" ht="27" thickBot="1">
      <c r="A38" s="71" t="s">
        <v>67</v>
      </c>
      <c r="B38" s="73"/>
      <c r="C38" s="84">
        <f>C34+C36</f>
        <v>-32702</v>
      </c>
      <c r="D38" s="83"/>
      <c r="E38" s="84">
        <f>E34+E36</f>
        <v>-27320</v>
      </c>
      <c r="G38" s="15"/>
    </row>
    <row r="39" spans="1:7">
      <c r="A39" s="85"/>
      <c r="B39" s="116"/>
      <c r="C39" s="45"/>
      <c r="D39" s="74"/>
      <c r="E39" s="45"/>
      <c r="G39" s="15"/>
    </row>
    <row r="40" spans="1:7" ht="26.25">
      <c r="A40" s="85" t="s">
        <v>68</v>
      </c>
      <c r="B40" s="116"/>
      <c r="C40" s="45"/>
      <c r="D40" s="74"/>
      <c r="E40" s="45"/>
      <c r="G40" s="15"/>
    </row>
    <row r="41" spans="1:7">
      <c r="A41" s="72" t="s">
        <v>69</v>
      </c>
      <c r="B41" s="73"/>
      <c r="C41" s="96">
        <v>-7905</v>
      </c>
      <c r="D41" s="65"/>
      <c r="E41" s="96">
        <v>-1421</v>
      </c>
      <c r="G41" s="15"/>
    </row>
    <row r="42" spans="1:7">
      <c r="A42" s="72" t="s">
        <v>70</v>
      </c>
      <c r="B42" s="73"/>
      <c r="C42" s="96">
        <v>7479</v>
      </c>
      <c r="D42" s="65"/>
      <c r="E42" s="96"/>
      <c r="G42" s="15"/>
    </row>
    <row r="43" spans="1:7" ht="26.25">
      <c r="A43" s="72" t="s">
        <v>106</v>
      </c>
      <c r="B43" s="73"/>
      <c r="C43" s="96">
        <v>186344</v>
      </c>
      <c r="D43" s="65"/>
      <c r="E43" s="96">
        <v>161899</v>
      </c>
      <c r="G43" s="15"/>
    </row>
    <row r="44" spans="1:7" ht="27" thickBot="1">
      <c r="A44" s="72" t="s">
        <v>107</v>
      </c>
      <c r="B44" s="73"/>
      <c r="C44" s="97">
        <v>-163976</v>
      </c>
      <c r="D44" s="65"/>
      <c r="E44" s="97">
        <v>-193482</v>
      </c>
      <c r="G44" s="15"/>
    </row>
    <row r="45" spans="1:7" ht="26.25">
      <c r="A45" s="72" t="s">
        <v>111</v>
      </c>
      <c r="B45" s="73"/>
      <c r="C45" s="96">
        <v>360000</v>
      </c>
      <c r="D45" s="65"/>
      <c r="E45" s="96"/>
      <c r="G45" s="15"/>
    </row>
    <row r="46" spans="1:7">
      <c r="A46" s="72" t="s">
        <v>118</v>
      </c>
      <c r="B46" s="73"/>
      <c r="C46" s="96">
        <v>-323</v>
      </c>
      <c r="D46" s="65"/>
      <c r="E46" s="96"/>
      <c r="G46" s="15"/>
    </row>
    <row r="47" spans="1:7">
      <c r="G47" s="15"/>
    </row>
    <row r="48" spans="1:7">
      <c r="G48" s="15"/>
    </row>
    <row r="49" spans="1:7">
      <c r="G49" s="15"/>
    </row>
    <row r="50" spans="1:7">
      <c r="A50" s="26"/>
      <c r="B50" s="100"/>
      <c r="E50" s="59"/>
      <c r="G50" s="15"/>
    </row>
    <row r="51" spans="1:7">
      <c r="A51" s="43"/>
      <c r="B51" s="20"/>
      <c r="C51" s="28"/>
      <c r="E51" s="20"/>
      <c r="G51" s="15"/>
    </row>
    <row r="52" spans="1:7">
      <c r="A52" s="43"/>
      <c r="B52" s="20"/>
      <c r="C52" s="28"/>
      <c r="E52" s="20"/>
      <c r="G52" s="15"/>
    </row>
    <row r="53" spans="1:7">
      <c r="A53" s="72"/>
      <c r="B53" s="73"/>
      <c r="C53" s="96"/>
      <c r="D53" s="74"/>
      <c r="E53" s="75"/>
      <c r="G53" s="15"/>
    </row>
    <row r="54" spans="1:7">
      <c r="A54" s="72"/>
      <c r="B54" s="73"/>
      <c r="C54" s="96"/>
      <c r="D54" s="74"/>
      <c r="E54" s="75"/>
      <c r="G54" s="15"/>
    </row>
    <row r="55" spans="1:7">
      <c r="A55" s="72"/>
      <c r="B55" s="73"/>
      <c r="C55" s="96"/>
      <c r="D55" s="74"/>
      <c r="E55" s="75"/>
      <c r="G55" s="103"/>
    </row>
    <row r="56" spans="1:7">
      <c r="A56" s="72"/>
      <c r="B56" s="73"/>
      <c r="C56" s="96"/>
      <c r="D56" s="74"/>
      <c r="E56" s="75"/>
      <c r="G56" s="15"/>
    </row>
    <row r="57" spans="1:7">
      <c r="A57" s="72"/>
      <c r="B57" s="73"/>
      <c r="C57" s="96"/>
      <c r="D57" s="74"/>
      <c r="E57" s="75"/>
      <c r="G57" s="15"/>
    </row>
    <row r="58" spans="1:7">
      <c r="A58" s="72"/>
      <c r="B58" s="73"/>
      <c r="C58" s="96"/>
      <c r="D58" s="74"/>
      <c r="E58" s="75"/>
      <c r="G58" s="15"/>
    </row>
    <row r="59" spans="1:7">
      <c r="A59" s="72"/>
      <c r="B59" s="73"/>
      <c r="C59" s="96"/>
      <c r="D59" s="74"/>
      <c r="E59" s="75"/>
      <c r="G59" s="15"/>
    </row>
    <row r="60" spans="1:7">
      <c r="A60" s="72"/>
      <c r="B60" s="73"/>
      <c r="C60" s="96"/>
      <c r="D60" s="74"/>
      <c r="E60" s="75"/>
      <c r="G60" s="15"/>
    </row>
    <row r="61" spans="1:7">
      <c r="A61" s="72"/>
      <c r="B61" s="73"/>
      <c r="C61" s="96"/>
      <c r="D61" s="74"/>
      <c r="E61" s="75"/>
      <c r="G61" s="15"/>
    </row>
    <row r="62" spans="1:7">
      <c r="A62" s="113" t="s">
        <v>53</v>
      </c>
      <c r="B62" s="113"/>
      <c r="C62" s="113"/>
      <c r="D62" s="113"/>
      <c r="E62" s="113"/>
      <c r="G62" s="15"/>
    </row>
    <row r="63" spans="1:7">
      <c r="A63" s="113" t="s">
        <v>136</v>
      </c>
      <c r="B63" s="113"/>
      <c r="C63" s="113"/>
      <c r="D63" s="113"/>
      <c r="E63" s="113"/>
      <c r="G63" s="15"/>
    </row>
    <row r="64" spans="1:7">
      <c r="A64" s="113" t="s">
        <v>128</v>
      </c>
      <c r="B64" s="113"/>
      <c r="C64" s="113"/>
      <c r="D64" s="113"/>
      <c r="E64" s="113"/>
      <c r="G64" s="15"/>
    </row>
    <row r="65" spans="1:7">
      <c r="A65" s="68" t="s">
        <v>43</v>
      </c>
      <c r="B65" s="69"/>
      <c r="C65" s="70"/>
      <c r="D65" s="69"/>
      <c r="E65" s="70"/>
      <c r="G65" s="15"/>
    </row>
    <row r="66" spans="1:7">
      <c r="A66" s="71"/>
      <c r="B66" s="71"/>
      <c r="C66" s="27"/>
      <c r="E66" s="27"/>
      <c r="G66" s="15"/>
    </row>
    <row r="67" spans="1:7">
      <c r="A67" s="72"/>
      <c r="B67" s="73"/>
      <c r="C67" s="92"/>
      <c r="D67" s="92"/>
      <c r="E67" s="92"/>
      <c r="G67" s="15"/>
    </row>
    <row r="68" spans="1:7">
      <c r="A68" s="72"/>
      <c r="B68" s="73"/>
      <c r="C68" s="92"/>
      <c r="D68" s="92"/>
      <c r="E68" s="92"/>
      <c r="G68" s="15"/>
    </row>
    <row r="69" spans="1:7">
      <c r="A69" s="72"/>
      <c r="B69" s="73"/>
      <c r="C69" s="92" t="s">
        <v>130</v>
      </c>
      <c r="D69" s="92"/>
      <c r="E69" s="92" t="s">
        <v>130</v>
      </c>
      <c r="G69" s="15"/>
    </row>
    <row r="70" spans="1:7">
      <c r="A70" s="72"/>
      <c r="B70" s="73"/>
      <c r="C70" s="92" t="s">
        <v>104</v>
      </c>
      <c r="D70" s="93"/>
      <c r="E70" s="92" t="s">
        <v>104</v>
      </c>
      <c r="G70" s="15"/>
    </row>
    <row r="71" spans="1:7">
      <c r="C71" s="92" t="s">
        <v>129</v>
      </c>
      <c r="D71" s="92"/>
      <c r="E71" s="92" t="s">
        <v>129</v>
      </c>
      <c r="G71" s="15"/>
    </row>
    <row r="72" spans="1:7">
      <c r="C72" s="92" t="s">
        <v>120</v>
      </c>
      <c r="D72" s="92"/>
      <c r="E72" s="92" t="s">
        <v>100</v>
      </c>
      <c r="G72" s="15"/>
    </row>
    <row r="73" spans="1:7">
      <c r="C73" s="92"/>
      <c r="D73" s="92"/>
      <c r="E73" s="92"/>
      <c r="G73" s="15"/>
    </row>
    <row r="74" spans="1:7" ht="27" thickBot="1">
      <c r="A74" s="78" t="s">
        <v>112</v>
      </c>
      <c r="B74" s="99"/>
      <c r="C74" s="97">
        <v>-358092</v>
      </c>
      <c r="D74" s="74"/>
      <c r="E74" s="98"/>
      <c r="G74" s="15"/>
    </row>
    <row r="75" spans="1:7" ht="27" thickBot="1">
      <c r="A75" s="86" t="s">
        <v>71</v>
      </c>
      <c r="B75" s="71"/>
      <c r="C75" s="84">
        <f>SUM(C41:C46,C69:C74)</f>
        <v>23527</v>
      </c>
      <c r="D75"/>
      <c r="E75" s="84">
        <f>SUM(E41:E46,E69:E74)</f>
        <v>-33004</v>
      </c>
      <c r="G75" s="15"/>
    </row>
    <row r="76" spans="1:7">
      <c r="A76" s="86"/>
      <c r="B76" s="71"/>
      <c r="C76" s="87"/>
      <c r="D76" s="74"/>
      <c r="E76" s="87"/>
      <c r="G76" s="15"/>
    </row>
    <row r="77" spans="1:7">
      <c r="A77" s="71"/>
      <c r="B77" s="71"/>
      <c r="C77" s="96"/>
      <c r="D77" s="74"/>
      <c r="E77" s="88"/>
      <c r="G77" s="15"/>
    </row>
    <row r="78" spans="1:7">
      <c r="A78" s="71"/>
      <c r="B78" s="71"/>
      <c r="C78" s="96"/>
      <c r="D78" s="74"/>
      <c r="E78" s="88"/>
      <c r="G78" s="15"/>
    </row>
    <row r="79" spans="1:7" ht="26.25">
      <c r="A79" s="89" t="s">
        <v>72</v>
      </c>
      <c r="B79" s="71"/>
      <c r="C79" s="96"/>
      <c r="D79" s="74"/>
      <c r="E79" s="88"/>
      <c r="G79" s="15"/>
    </row>
    <row r="80" spans="1:7">
      <c r="A80" s="78" t="s">
        <v>73</v>
      </c>
      <c r="B80" s="71"/>
      <c r="C80" s="96">
        <v>642</v>
      </c>
      <c r="D80" s="74"/>
      <c r="E80" s="96">
        <v>-11760</v>
      </c>
      <c r="G80" s="15"/>
    </row>
    <row r="81" spans="1:10">
      <c r="A81" s="78" t="s">
        <v>96</v>
      </c>
      <c r="B81" s="71"/>
      <c r="C81" s="96">
        <v>31812</v>
      </c>
      <c r="D81" s="74"/>
      <c r="E81" s="96">
        <v>16634</v>
      </c>
      <c r="G81" s="15"/>
    </row>
    <row r="82" spans="1:10">
      <c r="A82" s="78" t="s">
        <v>115</v>
      </c>
      <c r="B82" s="99"/>
      <c r="C82" s="96">
        <v>-15000</v>
      </c>
      <c r="D82" s="74"/>
      <c r="E82" s="96"/>
      <c r="G82" s="15"/>
    </row>
    <row r="83" spans="1:10">
      <c r="A83" s="78" t="s">
        <v>99</v>
      </c>
      <c r="B83" s="94"/>
      <c r="C83" s="96">
        <v>400</v>
      </c>
      <c r="D83" s="74"/>
      <c r="E83" s="96">
        <v>5507</v>
      </c>
      <c r="G83" s="15"/>
    </row>
    <row r="84" spans="1:10" ht="30.75" customHeight="1" thickBot="1">
      <c r="A84" s="86" t="s">
        <v>74</v>
      </c>
      <c r="B84" s="71"/>
      <c r="C84" s="84">
        <f>SUM(C80:C83)</f>
        <v>17854</v>
      </c>
      <c r="D84" s="83"/>
      <c r="E84" s="84">
        <f>SUM(E80:E83)</f>
        <v>10381</v>
      </c>
      <c r="G84" s="15"/>
    </row>
    <row r="85" spans="1:10">
      <c r="A85" s="71"/>
      <c r="B85" s="71"/>
      <c r="C85" s="96"/>
      <c r="D85" s="74"/>
      <c r="E85" s="88"/>
      <c r="G85" s="15"/>
      <c r="J85" s="15"/>
    </row>
    <row r="86" spans="1:10" ht="26.25">
      <c r="A86" s="90" t="s">
        <v>75</v>
      </c>
      <c r="B86" s="71"/>
      <c r="C86" s="96">
        <v>-1323</v>
      </c>
      <c r="D86" s="74"/>
      <c r="E86" s="96">
        <v>2645</v>
      </c>
      <c r="G86" s="15"/>
    </row>
    <row r="87" spans="1:10">
      <c r="A87" s="71"/>
      <c r="B87" s="71"/>
      <c r="C87" s="96"/>
      <c r="D87" s="74"/>
      <c r="E87" s="88"/>
      <c r="G87" s="15"/>
    </row>
    <row r="88" spans="1:10" ht="27" thickBot="1">
      <c r="A88" s="78" t="s">
        <v>80</v>
      </c>
      <c r="B88" s="71"/>
      <c r="C88" s="97">
        <f>C38+C75+C84+C86</f>
        <v>7356</v>
      </c>
      <c r="D88" s="97"/>
      <c r="E88" s="97">
        <f>E38+E75+E84+E86</f>
        <v>-47298</v>
      </c>
      <c r="G88" s="15"/>
    </row>
    <row r="89" spans="1:10">
      <c r="A89" s="71"/>
      <c r="B89" s="71"/>
      <c r="C89" s="96"/>
      <c r="D89" s="74"/>
      <c r="E89" s="88"/>
      <c r="G89" s="15"/>
    </row>
    <row r="90" spans="1:10" ht="26.25">
      <c r="A90" s="78" t="s">
        <v>76</v>
      </c>
      <c r="B90" s="73"/>
      <c r="C90" s="96">
        <v>175413</v>
      </c>
      <c r="D90" s="74"/>
      <c r="E90" s="96">
        <v>188056</v>
      </c>
      <c r="G90" s="15"/>
    </row>
    <row r="91" spans="1:10" ht="15.75" thickBot="1">
      <c r="A91" s="71"/>
      <c r="B91" s="71"/>
      <c r="C91" s="97"/>
      <c r="D91" s="74"/>
      <c r="E91" s="97"/>
      <c r="G91" s="15"/>
    </row>
    <row r="92" spans="1:10" ht="27" thickBot="1">
      <c r="A92" s="78" t="s">
        <v>77</v>
      </c>
      <c r="B92" s="73"/>
      <c r="C92" s="97">
        <v>182769</v>
      </c>
      <c r="D92" s="74"/>
      <c r="E92" s="97">
        <v>140758</v>
      </c>
      <c r="G92" s="15"/>
    </row>
    <row r="93" spans="1:10">
      <c r="C93" s="101"/>
      <c r="D93" s="101"/>
      <c r="E93" s="101"/>
    </row>
    <row r="94" spans="1:10">
      <c r="C94" s="101"/>
      <c r="D94" s="101"/>
      <c r="E94" s="101"/>
    </row>
    <row r="95" spans="1:10">
      <c r="A95" s="43" t="s">
        <v>44</v>
      </c>
      <c r="B95" s="91"/>
      <c r="C95" s="102"/>
      <c r="D95" s="102"/>
      <c r="E95" s="102"/>
      <c r="F95" s="15"/>
    </row>
    <row r="96" spans="1:10">
      <c r="A96" s="54"/>
      <c r="B96" s="91"/>
      <c r="C96" s="60"/>
      <c r="D96" s="54"/>
      <c r="E96" s="101"/>
    </row>
    <row r="97" spans="1:5">
      <c r="A97" s="54"/>
      <c r="B97" s="91"/>
      <c r="C97" s="60"/>
      <c r="D97" s="54"/>
    </row>
    <row r="98" spans="1:5">
      <c r="A98" s="26" t="s">
        <v>45</v>
      </c>
      <c r="C98" s="100" t="s">
        <v>97</v>
      </c>
      <c r="D98" s="28"/>
      <c r="E98" s="28" t="s">
        <v>46</v>
      </c>
    </row>
    <row r="99" spans="1:5">
      <c r="A99" s="20" t="s">
        <v>95</v>
      </c>
      <c r="C99" s="20" t="s">
        <v>98</v>
      </c>
      <c r="D99" s="28"/>
      <c r="E99" s="20" t="s">
        <v>113</v>
      </c>
    </row>
    <row r="100" spans="1:5">
      <c r="A100" s="43" t="s">
        <v>93</v>
      </c>
      <c r="C100" s="20" t="s">
        <v>137</v>
      </c>
      <c r="D100"/>
      <c r="E100" s="20" t="s">
        <v>114</v>
      </c>
    </row>
    <row r="101" spans="1:5">
      <c r="A101" s="26"/>
      <c r="B101" s="26"/>
      <c r="C101" s="20" t="s">
        <v>138</v>
      </c>
      <c r="D101"/>
      <c r="E101" s="20"/>
    </row>
  </sheetData>
  <mergeCells count="7">
    <mergeCell ref="A63:E63"/>
    <mergeCell ref="A64:E64"/>
    <mergeCell ref="B39:B40"/>
    <mergeCell ref="A4:E4"/>
    <mergeCell ref="A5:E5"/>
    <mergeCell ref="A6:E6"/>
    <mergeCell ref="A62:E62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f1</vt:lpstr>
      <vt:lpstr>f2</vt:lpstr>
      <vt:lpstr>Движение капитала</vt:lpstr>
      <vt:lpstr>Движен денеж сред</vt:lpstr>
      <vt:lpstr>'Движен денеж сред'!Область_печати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2019-08-14T11:06:10Z</dcterms:modified>
</cp:coreProperties>
</file>