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9270" activeTab="1"/>
  </bookViews>
  <sheets>
    <sheet name="баланс" sheetId="1" r:id="rId1"/>
    <sheet name="доходы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<sst xmlns="http://schemas.openxmlformats.org/spreadsheetml/2006/main" count="445" uniqueCount="327">
  <si>
    <r>
      <t>                </t>
    </r>
    <r>
      <rPr>
        <b/>
        <sz val="12"/>
        <rFont val="Times New Roman"/>
        <family val="1"/>
      </rPr>
      <t> Консолидированный  бухгалтерский баланс</t>
    </r>
  </si>
  <si>
    <t>Акционерное общество "Инвестиционный Дом "Астана-Инвест"</t>
  </si>
  <si>
    <t>      по состоянию на "01"января 2018 года</t>
  </si>
  <si>
    <t>                        (в тысячах  тенге)   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</si>
  <si>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</si>
  <si>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</si>
  <si>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</si>
  <si>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</si>
  <si>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</si>
  <si>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</si>
  <si>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</si>
  <si>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</si>
  <si>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</si>
  <si>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</si>
  <si>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</si>
  <si>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</si>
  <si>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</si>
  <si>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</si>
  <si>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</si>
  <si>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</si>
  <si>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</si>
  <si>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</si>
  <si>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</si>
  <si>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</si>
  <si>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</si>
  <si>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</si>
  <si>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</si>
  <si>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</si>
  <si>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</si>
  <si>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</si>
  <si>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имеющиеся в наличии для продажи (за вычетом резервов на обесценение)</t>
  </si>
  <si>
    <t>6</t>
  </si>
  <si>
    <t xml:space="preserve">    начисленные, но не полученные доходы в виде вознаграждения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</si>
  <si>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</si>
  <si>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</si>
  <si>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</si>
  <si>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</si>
  <si>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</si>
  <si>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</si>
  <si>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</si>
  <si>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</si>
  <si>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</si>
  <si>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</si>
  <si>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</si>
  <si>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</si>
  <si>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</si>
  <si>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</si>
  <si>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</si>
  <si>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</si>
  <si>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</si>
  <si>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</si>
  <si>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</si>
  <si>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</si>
  <si>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</si>
  <si>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</si>
  <si>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</si>
  <si>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</si>
  <si>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</si>
  <si>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</si>
  <si>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</si>
  <si>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</si>
  <si>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</si>
  <si>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</si>
  <si>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</si>
  <si>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</si>
  <si>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</si>
  <si>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</si>
  <si>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</si>
  <si>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</si>
  <si>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</si>
  <si>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</si>
  <si>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</si>
  <si>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</si>
  <si>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</si>
  <si>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</si>
  <si>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</si>
  <si>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</si>
  <si>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</si>
  <si>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</si>
  <si>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</si>
  <si>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</si>
  <si>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</si>
  <si>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</si>
  <si>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</si>
  <si>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</si>
  <si>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</si>
  <si>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</si>
  <si>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</si>
  <si>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</si>
  <si>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</si>
  <si>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</si>
  <si>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Прочие активы</t>
  </si>
  <si>
    <t>20</t>
  </si>
  <si>
    <t>Итого активы: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</si>
  <si>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</si>
  <si>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</si>
  <si>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</si>
  <si>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</si>
  <si>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</si>
  <si>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</si>
  <si>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</si>
  <si>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</si>
  <si>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</si>
  <si>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</si>
  <si>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</si>
  <si>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</si>
  <si>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</si>
  <si>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</si>
  <si>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</si>
  <si>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</si>
  <si>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</si>
  <si>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</si>
  <si>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</si>
  <si>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</si>
  <si>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</si>
  <si>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</si>
  <si>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</si>
  <si>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</si>
  <si>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</si>
  <si>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</si>
  <si>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</si>
  <si>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</si>
  <si>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</si>
  <si>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</si>
  <si>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</si>
  <si>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</si>
  <si>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</si>
  <si>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</si>
  <si>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</si>
  <si>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</si>
  <si>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</si>
  <si>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</si>
  <si>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</si>
  <si>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</si>
  <si>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</si>
  <si>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</si>
  <si>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</si>
  <si>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</si>
  <si>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</si>
  <si>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</si>
  <si>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</si>
  <si>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</si>
  <si>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</si>
  <si>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</si>
  <si>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</si>
  <si>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</si>
  <si>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</si>
  <si>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</si>
  <si>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</si>
  <si>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</si>
  <si>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</si>
  <si>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</si>
  <si>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</si>
  <si>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</si>
  <si>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</si>
  <si>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обязательства: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</si>
  <si>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</si>
  <si>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</si>
  <si>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</si>
  <si>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</si>
  <si>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</si>
  <si>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</si>
  <si>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</si>
  <si>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</si>
  <si>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</si>
  <si>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</si>
  <si>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</si>
  <si>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</si>
  <si>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</si>
  <si>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</si>
  <si>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</si>
  <si>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</si>
  <si>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</si>
  <si>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</si>
  <si>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Прочие резервы</t>
  </si>
  <si>
    <t>41</t>
  </si>
  <si>
    <t xml:space="preserve">Нераспределенная прибыль (непокрытый убыток): 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</si>
  <si>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</si>
  <si>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</si>
  <si>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</si>
  <si>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</si>
  <si>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</si>
  <si>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</si>
  <si>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43</t>
  </si>
  <si>
    <t>Итого капитал и обязательства (стр. 36+стр.43)</t>
  </si>
  <si>
    <t>44</t>
  </si>
  <si>
    <t>Телефон 3307094</t>
  </si>
  <si>
    <t>Место для печати</t>
  </si>
  <si>
    <t>Консолидированный Отчет о прибылях и убытках</t>
  </si>
  <si>
    <t>                            (в тысячах  тенге) </t>
  </si>
  <si>
    <t>Наименование статей</t>
  </si>
  <si>
    <t>Примечание</t>
  </si>
  <si>
    <t>За отчетный    период</t>
  </si>
  <si>
    <t>За период с начала текущего года  (с нарастающим                                          итогом)</t>
  </si>
  <si>
    <t>За аналогичный    период предыдущего года</t>
  </si>
  <si>
    <t>За аналогичный период с начала предыдущего года (с нарастающим 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</si>
  <si>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</si>
  <si>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</si>
  <si>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</si>
  <si>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</si>
  <si>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</si>
  <si>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</si>
  <si>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</si>
  <si>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</si>
  <si>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</si>
  <si>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</si>
  <si>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</si>
  <si>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</si>
  <si>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</si>
  <si>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</si>
  <si>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</si>
  <si>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</si>
  <si>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</si>
  <si>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</si>
  <si>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</si>
  <si>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</si>
  <si>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</si>
  <si>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</si>
  <si>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</si>
  <si>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</si>
  <si>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</si>
  <si>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</si>
  <si>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</si>
  <si>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</si>
  <si>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</si>
  <si>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</si>
  <si>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</si>
  <si>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</si>
  <si>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</si>
  <si>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</si>
  <si>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</si>
  <si>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</si>
  <si>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</si>
  <si>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</si>
  <si>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</si>
  <si>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</si>
  <si>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</si>
  <si>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</si>
  <si>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</si>
  <si>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</si>
  <si>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</si>
  <si>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</si>
  <si>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</si>
  <si>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</si>
  <si>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</si>
  <si>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</si>
  <si>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</si>
  <si>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</si>
  <si>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</si>
  <si>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</si>
  <si>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</si>
  <si>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</si>
  <si>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</si>
  <si>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</si>
  <si>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</si>
  <si>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</si>
  <si>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</si>
  <si>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</si>
  <si>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</si>
  <si>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</si>
  <si>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</si>
  <si>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</si>
  <si>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</si>
  <si>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</si>
  <si>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</si>
  <si>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</si>
  <si>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</si>
  <si>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</si>
  <si>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</si>
  <si>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</si>
  <si>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</si>
  <si>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</si>
  <si>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</si>
  <si>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</si>
  <si>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</si>
  <si>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</si>
  <si>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</si>
  <si>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</si>
  <si>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</si>
  <si>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</si>
  <si>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</si>
  <si>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</si>
  <si>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</si>
  <si>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</si>
  <si>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</si>
  <si>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</si>
  <si>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</si>
  <si>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</si>
  <si>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</si>
  <si>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</si>
  <si>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</si>
  <si>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</si>
  <si>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</si>
  <si>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</si>
  <si>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</si>
  <si>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</si>
  <si>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</si>
  <si>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</si>
  <si>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</si>
  <si>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</si>
  <si>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</si>
  <si>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</si>
  <si>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</si>
  <si>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</si>
  <si>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</si>
  <si>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</si>
  <si>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</si>
  <si>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26.3</t>
  </si>
  <si>
    <t xml:space="preserve">   административные расходы</t>
  </si>
  <si>
    <t>26.4</t>
  </si>
  <si>
    <t xml:space="preserve">   амортизационные отчисления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</si>
  <si>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</si>
  <si>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</si>
  <si>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</si>
  <si>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</si>
  <si>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</si>
  <si>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</si>
  <si>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</si>
  <si>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</si>
  <si>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</si>
  <si>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</si>
  <si>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</si>
  <si>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</si>
  <si>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Первый руководитель (на период его отсутствия - лицо, его  замещающее)______________    Маенлаева И.Я.    дата 16.01.18</t>
  </si>
  <si>
    <t>Главный бухгалтер__________________________    Сабитова Ж.М.    Дата 16.01.18</t>
  </si>
  <si>
    <t>Исполнитель ______________________________       дата 16.01.18</t>
  </si>
  <si>
    <t>Первый руководитель (на период его отсутствия - лицо, его  замещающее)______________  Маенлаева И.Я.    дата 16.01.18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</si>
</sst>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4"/>
      <color indexed="8"/>
      <name val="Times New Roman"/>
      <family val="1"/>
    </font>
    <font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1" fillId="0" borderId="0">
      <alignment horizontal="center" vertical="center"/>
      <protection/>
    </xf>
    <xf numFmtId="0" fontId="28" fillId="20" borderId="0">
      <alignment horizontal="left" vertical="top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3" fontId="19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 horizontal="center" vertical="center" wrapText="1"/>
    </xf>
    <xf numFmtId="0" fontId="47" fillId="0" borderId="12" xfId="33" applyFont="1" applyFill="1" applyBorder="1" applyAlignment="1" quotePrefix="1">
      <alignment horizontal="center" vertical="top" wrapText="1"/>
      <protection/>
    </xf>
    <xf numFmtId="0" fontId="47" fillId="0" borderId="13" xfId="33" applyFont="1" applyFill="1" applyBorder="1" applyAlignment="1" quotePrefix="1">
      <alignment horizontal="center" vertical="top" wrapText="1"/>
      <protection/>
    </xf>
    <xf numFmtId="0" fontId="47" fillId="0" borderId="14" xfId="33" applyFont="1" applyFill="1" applyBorder="1" applyAlignment="1" quotePrefix="1">
      <alignment horizontal="center" vertical="top" wrapText="1"/>
      <protection/>
    </xf>
    <xf numFmtId="0" fontId="20" fillId="0" borderId="11" xfId="0" applyFont="1" applyFill="1" applyBorder="1" applyAlignment="1">
      <alignment vertical="top" wrapText="1"/>
    </xf>
    <xf numFmtId="3" fontId="19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vertical="top" wrapText="1"/>
    </xf>
    <xf numFmtId="0" fontId="47" fillId="0" borderId="16" xfId="33" applyFont="1" applyFill="1" applyBorder="1" applyAlignment="1" quotePrefix="1">
      <alignment horizontal="center" vertical="top" wrapText="1"/>
      <protection/>
    </xf>
    <xf numFmtId="3" fontId="19" fillId="0" borderId="15" xfId="0" applyNumberFormat="1" applyFont="1" applyFill="1" applyBorder="1" applyAlignment="1">
      <alignment horizontal="center"/>
    </xf>
    <xf numFmtId="0" fontId="47" fillId="0" borderId="11" xfId="33" applyFont="1" applyFill="1" applyBorder="1" applyAlignment="1" quotePrefix="1">
      <alignment horizontal="center" vertical="top" wrapText="1"/>
      <protection/>
    </xf>
    <xf numFmtId="0" fontId="47" fillId="0" borderId="17" xfId="33" applyFont="1" applyFill="1" applyBorder="1" applyAlignment="1" quotePrefix="1">
      <alignment horizontal="center" vertical="top" wrapText="1"/>
      <protection/>
    </xf>
    <xf numFmtId="3" fontId="23" fillId="0" borderId="11" xfId="0" applyNumberFormat="1" applyFont="1" applyFill="1" applyBorder="1" applyAlignment="1">
      <alignment horizontal="center"/>
    </xf>
    <xf numFmtId="0" fontId="47" fillId="0" borderId="18" xfId="33" applyFont="1" applyFill="1" applyBorder="1" applyAlignment="1" quotePrefix="1">
      <alignment horizontal="center" vertical="top" wrapText="1"/>
      <protection/>
    </xf>
    <xf numFmtId="0" fontId="47" fillId="0" borderId="19" xfId="33" applyFont="1" applyFill="1" applyBorder="1" applyAlignment="1" quotePrefix="1">
      <alignment horizontal="center" vertical="top" wrapText="1"/>
      <protection/>
    </xf>
    <xf numFmtId="0" fontId="20" fillId="0" borderId="0" xfId="0" applyFont="1" applyFill="1" applyBorder="1" applyAlignment="1">
      <alignment vertical="top" wrapText="1"/>
    </xf>
    <xf numFmtId="0" fontId="47" fillId="0" borderId="0" xfId="33" applyFont="1" applyFill="1" applyBorder="1" applyAlignment="1" quotePrefix="1">
      <alignment horizontal="center" vertical="top" wrapText="1"/>
      <protection/>
    </xf>
    <xf numFmtId="3" fontId="2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top" wrapText="1"/>
    </xf>
    <xf numFmtId="3" fontId="24" fillId="0" borderId="0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3" fontId="27" fillId="0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" vertical="top" wrapText="1"/>
    </xf>
    <xf numFmtId="3" fontId="19" fillId="0" borderId="11" xfId="0" applyNumberFormat="1" applyFont="1" applyFill="1" applyBorder="1" applyAlignment="1">
      <alignment horizontal="center" vertical="top" wrapText="1"/>
    </xf>
    <xf numFmtId="0" fontId="48" fillId="0" borderId="13" xfId="34" applyFont="1" applyFill="1" applyBorder="1" applyAlignment="1" quotePrefix="1">
      <alignment horizontal="center" vertical="top" wrapText="1"/>
      <protection/>
    </xf>
    <xf numFmtId="3" fontId="23" fillId="0" borderId="0" xfId="0" applyNumberFormat="1" applyFont="1" applyFill="1" applyBorder="1" applyAlignment="1">
      <alignment horizontal="center" vertical="top" wrapText="1"/>
    </xf>
    <xf numFmtId="4" fontId="26" fillId="0" borderId="0" xfId="0" applyNumberFormat="1" applyFont="1" applyFill="1" applyAlignment="1">
      <alignment/>
    </xf>
    <xf numFmtId="0" fontId="48" fillId="0" borderId="16" xfId="34" applyFont="1" applyFill="1" applyBorder="1" applyAlignment="1" quotePrefix="1">
      <alignment horizontal="center" vertical="top" wrapText="1"/>
      <protection/>
    </xf>
    <xf numFmtId="0" fontId="48" fillId="0" borderId="17" xfId="34" applyFont="1" applyFill="1" applyBorder="1" applyAlignment="1" quotePrefix="1">
      <alignment horizontal="center" vertical="top" wrapText="1"/>
      <protection/>
    </xf>
    <xf numFmtId="0" fontId="48" fillId="0" borderId="18" xfId="34" applyFont="1" applyFill="1" applyBorder="1" applyAlignment="1" quotePrefix="1">
      <alignment horizontal="center" vertical="top" wrapText="1"/>
      <protection/>
    </xf>
    <xf numFmtId="3" fontId="19" fillId="0" borderId="11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6" fillId="0" borderId="11" xfId="0" applyNumberFormat="1" applyFont="1" applyFill="1" applyBorder="1" applyAlignment="1">
      <alignment horizontal="center" vertical="center"/>
    </xf>
    <xf numFmtId="3" fontId="30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48" fillId="0" borderId="20" xfId="34" applyFont="1" applyFill="1" applyBorder="1" applyAlignment="1" quotePrefix="1">
      <alignment horizontal="center" vertical="top" wrapText="1"/>
      <protection/>
    </xf>
    <xf numFmtId="3" fontId="18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3" fontId="26" fillId="0" borderId="0" xfId="0" applyNumberFormat="1" applyFont="1" applyFill="1" applyAlignment="1">
      <alignment horizontal="center"/>
    </xf>
    <xf numFmtId="3" fontId="23" fillId="0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S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54;%202017%20&#1082;&#1086;&#1085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ББ офшорка бб"/>
      <sheetName val="ОПиУ офшор"/>
      <sheetName val="ББ Ф1"/>
      <sheetName val="ф2 конс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  <row r="4">
          <cell r="A4" t="str">
            <v>      по состоянию на "01"января 2018 года</v>
          </cell>
        </row>
      </sheetData>
      <sheetData sheetId="4">
        <row r="10">
          <cell r="I10">
            <v>1053190.9900047</v>
          </cell>
        </row>
        <row r="13">
          <cell r="I13">
            <v>1053190.9900047</v>
          </cell>
        </row>
        <row r="21">
          <cell r="I21">
            <v>2593672.0337663</v>
          </cell>
        </row>
        <row r="22">
          <cell r="I22">
            <v>1975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177600</v>
          </cell>
        </row>
        <row r="31">
          <cell r="I31">
            <v>547</v>
          </cell>
        </row>
        <row r="32">
          <cell r="I32">
            <v>0</v>
          </cell>
        </row>
        <row r="33">
          <cell r="I33">
            <v>1224086</v>
          </cell>
        </row>
        <row r="34">
          <cell r="I34">
            <v>6022</v>
          </cell>
        </row>
        <row r="35">
          <cell r="I35">
            <v>1070808.850057</v>
          </cell>
        </row>
        <row r="36">
          <cell r="I36">
            <v>1654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540</v>
          </cell>
        </row>
        <row r="42">
          <cell r="I42">
            <v>0</v>
          </cell>
        </row>
        <row r="43">
          <cell r="I43">
            <v>69</v>
          </cell>
        </row>
        <row r="44">
          <cell r="I44">
            <v>100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945</v>
          </cell>
        </row>
        <row r="49">
          <cell r="I49">
            <v>6161.630831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6161.630831</v>
          </cell>
        </row>
        <row r="54">
          <cell r="I54">
            <v>0</v>
          </cell>
        </row>
        <row r="55">
          <cell r="I55">
            <v>169736</v>
          </cell>
        </row>
        <row r="56">
          <cell r="I56">
            <v>3010</v>
          </cell>
        </row>
        <row r="57">
          <cell r="I57">
            <v>486395</v>
          </cell>
        </row>
        <row r="58">
          <cell r="I58">
            <v>159352</v>
          </cell>
        </row>
        <row r="59">
          <cell r="I59">
            <v>6952235.504659001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69787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211758.9843398</v>
          </cell>
        </row>
        <row r="69">
          <cell r="I69">
            <v>953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85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834</v>
          </cell>
        </row>
        <row r="81">
          <cell r="I81">
            <v>34</v>
          </cell>
        </row>
        <row r="82">
          <cell r="I82">
            <v>0</v>
          </cell>
        </row>
        <row r="83">
          <cell r="I83">
            <v>10345.569164199998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10345.569164199998</v>
          </cell>
        </row>
        <row r="88">
          <cell r="I88">
            <v>0</v>
          </cell>
        </row>
        <row r="89">
          <cell r="I89">
            <v>85953</v>
          </cell>
        </row>
        <row r="90">
          <cell r="I90">
            <v>140142</v>
          </cell>
        </row>
        <row r="91">
          <cell r="I91">
            <v>317053</v>
          </cell>
        </row>
        <row r="92">
          <cell r="I92">
            <v>0</v>
          </cell>
        </row>
        <row r="93">
          <cell r="I93">
            <v>484196.0140569</v>
          </cell>
        </row>
        <row r="94">
          <cell r="I94">
            <v>1320188.5675609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5088794</v>
          </cell>
        </row>
        <row r="98">
          <cell r="I98">
            <v>0</v>
          </cell>
        </row>
        <row r="99">
          <cell r="I99">
            <v>5088794</v>
          </cell>
        </row>
        <row r="100">
          <cell r="I100">
            <v>0</v>
          </cell>
        </row>
        <row r="101">
          <cell r="I101">
            <v>-296405</v>
          </cell>
        </row>
        <row r="102">
          <cell r="I102">
            <v>-334171</v>
          </cell>
        </row>
        <row r="103">
          <cell r="I103">
            <v>1127599</v>
          </cell>
        </row>
        <row r="106">
          <cell r="I106">
            <v>397138</v>
          </cell>
        </row>
        <row r="107">
          <cell r="I107">
            <v>-3374275</v>
          </cell>
        </row>
        <row r="108">
          <cell r="I108">
            <v>3420504.9370981</v>
          </cell>
        </row>
        <row r="109">
          <cell r="I109">
            <v>0</v>
          </cell>
        </row>
        <row r="110">
          <cell r="I110">
            <v>3138212</v>
          </cell>
        </row>
        <row r="111">
          <cell r="I111">
            <v>282292.93709809997</v>
          </cell>
        </row>
        <row r="112">
          <cell r="I112">
            <v>5632046.937098101</v>
          </cell>
        </row>
        <row r="113">
          <cell r="I113">
            <v>0</v>
          </cell>
        </row>
        <row r="114">
          <cell r="I114">
            <v>6952235.504659001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zoomScalePageLayoutView="0" workbookViewId="0" topLeftCell="A97">
      <selection activeCell="D49" sqref="D49"/>
    </sheetView>
  </sheetViews>
  <sheetFormatPr defaultColWidth="54.421875" defaultRowHeight="15"/>
  <cols>
    <col min="1" max="1" width="54.421875" style="0" customWidth="1"/>
    <col min="2" max="2" width="12.00390625" style="0" bestFit="1" customWidth="1"/>
    <col min="3" max="3" width="29.28125" style="0" bestFit="1" customWidth="1"/>
    <col min="4" max="4" width="30.421875" style="0" bestFit="1" customWidth="1"/>
  </cols>
  <sheetData>
    <row r="1" spans="1:4" ht="15.75">
      <c r="A1" s="1"/>
      <c r="B1" s="1"/>
      <c r="C1" s="2"/>
      <c r="D1" s="2"/>
    </row>
    <row r="2" spans="1:4" ht="15.75">
      <c r="A2" s="3" t="s">
        <v>0</v>
      </c>
      <c r="B2" s="3"/>
      <c r="C2" s="3"/>
      <c r="D2" s="3"/>
    </row>
    <row r="3" spans="1:4" ht="15.75">
      <c r="A3" s="4" t="s">
        <v>1</v>
      </c>
      <c r="B3" s="4"/>
      <c r="C3" s="4"/>
      <c r="D3" s="4"/>
    </row>
    <row r="4" spans="1:4" ht="15.75">
      <c r="A4" s="4" t="s">
        <v>2</v>
      </c>
      <c r="B4" s="4"/>
      <c r="C4" s="4"/>
      <c r="D4" s="4"/>
    </row>
    <row r="5" spans="1:4" ht="15.75">
      <c r="A5" s="1"/>
      <c r="B5" s="1"/>
      <c r="C5" s="2"/>
      <c r="D5" s="2"/>
    </row>
    <row r="6" spans="1:4" ht="15.75">
      <c r="A6" s="5" t="s">
        <v>3</v>
      </c>
      <c r="B6" s="5"/>
      <c r="C6" s="5"/>
      <c r="D6" s="5"/>
    </row>
    <row r="7" spans="1:4" ht="31.5">
      <c r="A7" s="6" t="s">
        <v>4</v>
      </c>
      <c r="B7" s="6" t="s">
        <v>5</v>
      </c>
      <c r="C7" s="6" t="s">
        <v>6</v>
      </c>
      <c r="D7" s="6" t="s">
        <v>7</v>
      </c>
    </row>
    <row r="8" spans="1:4" ht="15">
      <c r="A8" s="7" t="s">
        <v>8</v>
      </c>
      <c r="B8" s="8" t="s">
        <v>9</v>
      </c>
      <c r="C8" s="7" t="s">
        <v>10</v>
      </c>
      <c r="D8" s="9" t="s">
        <v>11</v>
      </c>
    </row>
    <row r="9" spans="1:4" ht="15.75">
      <c r="A9" s="10" t="s">
        <v>12</v>
      </c>
      <c r="B9" s="8" t="s">
        <v>13</v>
      </c>
      <c r="C9" s="11"/>
      <c r="D9" s="11"/>
    </row>
    <row r="10" spans="1:4" ht="31.5">
      <c r="A10" s="12" t="s">
        <v>14</v>
      </c>
      <c r="B10" s="8" t="s">
        <v>15</v>
      </c>
      <c r="C10" s="11">
        <f>'[1]ББ Ф1'!I10</f>
        <v>1053190.9900047</v>
      </c>
      <c r="D10" s="11">
        <v>548415</v>
      </c>
    </row>
    <row r="11" spans="1:4" ht="15.75">
      <c r="A11" s="12" t="s">
        <v>16</v>
      </c>
      <c r="B11" s="8" t="s">
        <v>13</v>
      </c>
      <c r="C11" s="11"/>
      <c r="D11" s="11"/>
    </row>
    <row r="12" spans="1:4" ht="15.75">
      <c r="A12" s="12" t="s">
        <v>17</v>
      </c>
      <c r="B12" s="8" t="s">
        <v>18</v>
      </c>
      <c r="C12" s="11"/>
      <c r="D12" s="11"/>
    </row>
    <row r="13" spans="1:4" ht="47.25">
      <c r="A13" s="12" t="s">
        <v>19</v>
      </c>
      <c r="B13" s="8" t="s">
        <v>20</v>
      </c>
      <c r="C13" s="11">
        <f>'[1]ББ Ф1'!I13</f>
        <v>1053190.9900047</v>
      </c>
      <c r="D13" s="11">
        <v>548415</v>
      </c>
    </row>
    <row r="14" spans="1:4" ht="15.75">
      <c r="A14" s="12" t="s">
        <v>21</v>
      </c>
      <c r="B14" s="8" t="s">
        <v>9</v>
      </c>
      <c r="C14" s="11"/>
      <c r="D14" s="11"/>
    </row>
    <row r="15" spans="1:4" ht="31.5">
      <c r="A15" s="12" t="s">
        <v>22</v>
      </c>
      <c r="B15" s="8" t="s">
        <v>10</v>
      </c>
      <c r="C15" s="11"/>
      <c r="D15" s="11">
        <v>49143</v>
      </c>
    </row>
    <row r="16" spans="1:4" ht="15.75">
      <c r="A16" s="12" t="s">
        <v>16</v>
      </c>
      <c r="B16" s="8" t="s">
        <v>13</v>
      </c>
      <c r="C16" s="11"/>
      <c r="D16" s="11"/>
    </row>
    <row r="17" spans="1:4" ht="31.5">
      <c r="A17" s="12" t="s">
        <v>23</v>
      </c>
      <c r="B17" s="8" t="s">
        <v>24</v>
      </c>
      <c r="C17" s="11"/>
      <c r="D17" s="11"/>
    </row>
    <row r="18" spans="1:4" ht="15.75">
      <c r="A18" s="12" t="s">
        <v>25</v>
      </c>
      <c r="B18" s="8" t="s">
        <v>11</v>
      </c>
      <c r="C18" s="11"/>
      <c r="D18" s="11">
        <v>24007</v>
      </c>
    </row>
    <row r="19" spans="1:4" ht="15.75">
      <c r="A19" s="12" t="s">
        <v>16</v>
      </c>
      <c r="B19" s="8" t="s">
        <v>13</v>
      </c>
      <c r="C19" s="11"/>
      <c r="D19" s="11"/>
    </row>
    <row r="20" spans="1:4" ht="31.5">
      <c r="A20" s="12" t="s">
        <v>23</v>
      </c>
      <c r="B20" s="8" t="s">
        <v>26</v>
      </c>
      <c r="C20" s="11"/>
      <c r="D20" s="11">
        <v>7</v>
      </c>
    </row>
    <row r="21" spans="1:4" ht="63">
      <c r="A21" s="13" t="s">
        <v>27</v>
      </c>
      <c r="B21" s="14" t="s">
        <v>28</v>
      </c>
      <c r="C21" s="11">
        <f>'[1]ББ Ф1'!I21</f>
        <v>2593672.0337663</v>
      </c>
      <c r="D21" s="15">
        <v>2136601</v>
      </c>
    </row>
    <row r="22" spans="1:4" ht="31.5">
      <c r="A22" s="12" t="s">
        <v>23</v>
      </c>
      <c r="B22" s="16" t="s">
        <v>29</v>
      </c>
      <c r="C22" s="11">
        <f>'[1]ББ Ф1'!I22</f>
        <v>1975</v>
      </c>
      <c r="D22" s="11">
        <v>26673</v>
      </c>
    </row>
    <row r="23" spans="1:4" ht="47.25">
      <c r="A23" s="12" t="s">
        <v>30</v>
      </c>
      <c r="B23" s="16" t="s">
        <v>31</v>
      </c>
      <c r="C23" s="11">
        <f>'[1]ББ Ф1'!I23</f>
        <v>0</v>
      </c>
      <c r="D23" s="11"/>
    </row>
    <row r="24" spans="1:4" ht="15.75">
      <c r="A24" s="12" t="s">
        <v>16</v>
      </c>
      <c r="B24" s="16" t="s">
        <v>13</v>
      </c>
      <c r="C24" s="11">
        <f>'[1]ББ Ф1'!I24</f>
        <v>0</v>
      </c>
      <c r="D24" s="11"/>
    </row>
    <row r="25" spans="1:4" ht="31.5">
      <c r="A25" s="12" t="s">
        <v>32</v>
      </c>
      <c r="B25" s="16" t="s">
        <v>33</v>
      </c>
      <c r="C25" s="11">
        <f>'[1]ББ Ф1'!I25</f>
        <v>0</v>
      </c>
      <c r="D25" s="11"/>
    </row>
    <row r="26" spans="1:4" ht="31.5">
      <c r="A26" s="12" t="s">
        <v>34</v>
      </c>
      <c r="B26" s="16" t="s">
        <v>35</v>
      </c>
      <c r="C26" s="11">
        <f>'[1]ББ Ф1'!I26</f>
        <v>0</v>
      </c>
      <c r="D26" s="11"/>
    </row>
    <row r="27" spans="1:4" ht="15.75">
      <c r="A27" s="12" t="s">
        <v>16</v>
      </c>
      <c r="B27" s="16" t="s">
        <v>13</v>
      </c>
      <c r="C27" s="11">
        <f>'[1]ББ Ф1'!I27</f>
        <v>0</v>
      </c>
      <c r="D27" s="11"/>
    </row>
    <row r="28" spans="1:4" ht="31.5">
      <c r="A28" s="12" t="s">
        <v>32</v>
      </c>
      <c r="B28" s="16" t="s">
        <v>36</v>
      </c>
      <c r="C28" s="11">
        <f>'[1]ББ Ф1'!I28</f>
        <v>0</v>
      </c>
      <c r="D28" s="11"/>
    </row>
    <row r="29" spans="1:4" ht="15.75">
      <c r="A29" s="12" t="s">
        <v>37</v>
      </c>
      <c r="B29" s="8" t="s">
        <v>38</v>
      </c>
      <c r="C29" s="11">
        <f>'[1]ББ Ф1'!I29</f>
        <v>0</v>
      </c>
      <c r="D29" s="11"/>
    </row>
    <row r="30" spans="1:4" ht="31.5">
      <c r="A30" s="12" t="s">
        <v>39</v>
      </c>
      <c r="B30" s="8" t="s">
        <v>40</v>
      </c>
      <c r="C30" s="11">
        <f>'[1]ББ Ф1'!I30</f>
        <v>177600</v>
      </c>
      <c r="D30" s="11"/>
    </row>
    <row r="31" spans="1:4" ht="15.75">
      <c r="A31" s="12" t="s">
        <v>41</v>
      </c>
      <c r="B31" s="8" t="s">
        <v>42</v>
      </c>
      <c r="C31" s="11">
        <f>'[1]ББ Ф1'!I31</f>
        <v>547</v>
      </c>
      <c r="D31" s="11">
        <v>31</v>
      </c>
    </row>
    <row r="32" spans="1:4" ht="31.5">
      <c r="A32" s="12" t="s">
        <v>43</v>
      </c>
      <c r="B32" s="8" t="s">
        <v>44</v>
      </c>
      <c r="C32" s="11">
        <f>'[1]ББ Ф1'!I32</f>
        <v>0</v>
      </c>
      <c r="D32" s="11"/>
    </row>
    <row r="33" spans="1:4" ht="31.5">
      <c r="A33" s="12" t="s">
        <v>45</v>
      </c>
      <c r="B33" s="8" t="s">
        <v>46</v>
      </c>
      <c r="C33" s="11">
        <f>'[1]ББ Ф1'!I33</f>
        <v>1224086</v>
      </c>
      <c r="D33" s="11">
        <v>36768</v>
      </c>
    </row>
    <row r="34" spans="1:4" ht="31.5">
      <c r="A34" s="12" t="s">
        <v>47</v>
      </c>
      <c r="B34" s="8" t="s">
        <v>48</v>
      </c>
      <c r="C34" s="11">
        <f>'[1]ББ Ф1'!I34</f>
        <v>6022</v>
      </c>
      <c r="D34" s="11">
        <v>2414</v>
      </c>
    </row>
    <row r="35" spans="1:4" ht="15.75">
      <c r="A35" s="12" t="s">
        <v>49</v>
      </c>
      <c r="B35" s="8" t="s">
        <v>50</v>
      </c>
      <c r="C35" s="11">
        <f>'[1]ББ Ф1'!I35</f>
        <v>1070808.850057</v>
      </c>
      <c r="D35" s="11">
        <v>3405523</v>
      </c>
    </row>
    <row r="36" spans="1:4" ht="31.5">
      <c r="A36" s="12" t="s">
        <v>51</v>
      </c>
      <c r="B36" s="8" t="s">
        <v>52</v>
      </c>
      <c r="C36" s="11">
        <f>'[1]ББ Ф1'!I36</f>
        <v>1654</v>
      </c>
      <c r="D36" s="11">
        <f>SUM(D38:D48)</f>
        <v>908</v>
      </c>
    </row>
    <row r="37" spans="1:4" ht="15.75">
      <c r="A37" s="12" t="s">
        <v>16</v>
      </c>
      <c r="B37" s="8" t="s">
        <v>13</v>
      </c>
      <c r="C37" s="11">
        <f>'[1]ББ Ф1'!I37</f>
        <v>0</v>
      </c>
      <c r="D37" s="11"/>
    </row>
    <row r="38" spans="1:4" ht="15.75">
      <c r="A38" s="12" t="s">
        <v>53</v>
      </c>
      <c r="B38" s="8" t="s">
        <v>54</v>
      </c>
      <c r="C38" s="11">
        <f>'[1]ББ Ф1'!I38</f>
        <v>0</v>
      </c>
      <c r="D38" s="11"/>
    </row>
    <row r="39" spans="1:4" ht="15.75">
      <c r="A39" s="12" t="s">
        <v>55</v>
      </c>
      <c r="B39" s="14" t="s">
        <v>56</v>
      </c>
      <c r="C39" s="11">
        <f>'[1]ББ Ф1'!I39</f>
        <v>0</v>
      </c>
      <c r="D39" s="11"/>
    </row>
    <row r="40" spans="1:4" ht="15.75">
      <c r="A40" s="12" t="s">
        <v>57</v>
      </c>
      <c r="B40" s="17" t="s">
        <v>58</v>
      </c>
      <c r="C40" s="11">
        <f>'[1]ББ Ф1'!I40</f>
        <v>0</v>
      </c>
      <c r="D40" s="11"/>
    </row>
    <row r="41" spans="1:4" ht="31.5">
      <c r="A41" s="12" t="s">
        <v>59</v>
      </c>
      <c r="B41" s="17" t="s">
        <v>60</v>
      </c>
      <c r="C41" s="11">
        <f>'[1]ББ Ф1'!I41</f>
        <v>540</v>
      </c>
      <c r="D41" s="11"/>
    </row>
    <row r="42" spans="1:4" ht="15.75">
      <c r="A42" s="12" t="s">
        <v>61</v>
      </c>
      <c r="B42" s="17" t="s">
        <v>62</v>
      </c>
      <c r="C42" s="11">
        <f>'[1]ББ Ф1'!I42</f>
        <v>0</v>
      </c>
      <c r="D42" s="11">
        <v>100</v>
      </c>
    </row>
    <row r="43" spans="1:4" ht="15.75">
      <c r="A43" s="12" t="s">
        <v>63</v>
      </c>
      <c r="B43" s="17" t="s">
        <v>64</v>
      </c>
      <c r="C43" s="11">
        <f>'[1]ББ Ф1'!I43</f>
        <v>69</v>
      </c>
      <c r="D43" s="11">
        <v>54</v>
      </c>
    </row>
    <row r="44" spans="1:4" ht="15.75">
      <c r="A44" s="12" t="s">
        <v>65</v>
      </c>
      <c r="B44" s="17" t="s">
        <v>66</v>
      </c>
      <c r="C44" s="11">
        <f>'[1]ББ Ф1'!I44</f>
        <v>100</v>
      </c>
      <c r="D44" s="11">
        <v>100</v>
      </c>
    </row>
    <row r="45" spans="1:4" ht="15.75">
      <c r="A45" s="12" t="s">
        <v>67</v>
      </c>
      <c r="B45" s="17" t="s">
        <v>68</v>
      </c>
      <c r="C45" s="11">
        <f>'[1]ББ Ф1'!I45</f>
        <v>0</v>
      </c>
      <c r="D45" s="11"/>
    </row>
    <row r="46" spans="1:4" ht="15.75">
      <c r="A46" s="12" t="s">
        <v>69</v>
      </c>
      <c r="B46" s="17" t="s">
        <v>70</v>
      </c>
      <c r="C46" s="11">
        <f>'[1]ББ Ф1'!I46</f>
        <v>0</v>
      </c>
      <c r="D46" s="11"/>
    </row>
    <row r="47" spans="1:4" ht="31.5">
      <c r="A47" s="12" t="s">
        <v>71</v>
      </c>
      <c r="B47" s="17" t="s">
        <v>72</v>
      </c>
      <c r="C47" s="11">
        <f>'[1]ББ Ф1'!I47</f>
        <v>0</v>
      </c>
      <c r="D47" s="11"/>
    </row>
    <row r="48" spans="1:4" ht="15.75">
      <c r="A48" s="12" t="s">
        <v>73</v>
      </c>
      <c r="B48" s="17" t="s">
        <v>74</v>
      </c>
      <c r="C48" s="11">
        <f>'[1]ББ Ф1'!I48</f>
        <v>945</v>
      </c>
      <c r="D48" s="11">
        <v>654</v>
      </c>
    </row>
    <row r="49" spans="1:4" ht="15.75">
      <c r="A49" s="12" t="s">
        <v>75</v>
      </c>
      <c r="B49" s="17" t="s">
        <v>76</v>
      </c>
      <c r="C49" s="11">
        <f>'[1]ББ Ф1'!I49</f>
        <v>6161.630831</v>
      </c>
      <c r="D49" s="11">
        <f>SUM(D51:D54)</f>
        <v>147772</v>
      </c>
    </row>
    <row r="50" spans="1:4" ht="15.75">
      <c r="A50" s="12" t="s">
        <v>16</v>
      </c>
      <c r="B50" s="17" t="s">
        <v>13</v>
      </c>
      <c r="C50" s="11">
        <f>'[1]ББ Ф1'!I50</f>
        <v>0</v>
      </c>
      <c r="D50" s="11"/>
    </row>
    <row r="51" spans="1:4" ht="15.75">
      <c r="A51" s="12" t="s">
        <v>77</v>
      </c>
      <c r="B51" s="17" t="s">
        <v>78</v>
      </c>
      <c r="C51" s="11">
        <f>'[1]ББ Ф1'!I51</f>
        <v>0</v>
      </c>
      <c r="D51" s="11"/>
    </row>
    <row r="52" spans="1:4" ht="15.75">
      <c r="A52" s="12" t="s">
        <v>79</v>
      </c>
      <c r="B52" s="17" t="s">
        <v>80</v>
      </c>
      <c r="C52" s="11">
        <f>'[1]ББ Ф1'!I52</f>
        <v>0</v>
      </c>
      <c r="D52" s="11"/>
    </row>
    <row r="53" spans="1:4" ht="15.75">
      <c r="A53" s="12" t="s">
        <v>81</v>
      </c>
      <c r="B53" s="17" t="s">
        <v>82</v>
      </c>
      <c r="C53" s="11">
        <f>'[1]ББ Ф1'!I53</f>
        <v>6161.630831</v>
      </c>
      <c r="D53" s="11">
        <v>147772</v>
      </c>
    </row>
    <row r="54" spans="1:4" ht="15.75">
      <c r="A54" s="12" t="s">
        <v>83</v>
      </c>
      <c r="B54" s="17" t="s">
        <v>84</v>
      </c>
      <c r="C54" s="11">
        <f>'[1]ББ Ф1'!I54</f>
        <v>0</v>
      </c>
      <c r="D54" s="11"/>
    </row>
    <row r="55" spans="1:4" ht="15.75">
      <c r="A55" s="12" t="s">
        <v>85</v>
      </c>
      <c r="B55" s="17" t="s">
        <v>86</v>
      </c>
      <c r="C55" s="11">
        <f>'[1]ББ Ф1'!I55</f>
        <v>169736</v>
      </c>
      <c r="D55" s="11">
        <v>100904</v>
      </c>
    </row>
    <row r="56" spans="1:4" ht="15.75">
      <c r="A56" s="12" t="s">
        <v>87</v>
      </c>
      <c r="B56" s="17" t="s">
        <v>88</v>
      </c>
      <c r="C56" s="11">
        <f>'[1]ББ Ф1'!I56</f>
        <v>3010</v>
      </c>
      <c r="D56" s="11">
        <v>3010</v>
      </c>
    </row>
    <row r="57" spans="1:4" ht="15.75">
      <c r="A57" s="12" t="s">
        <v>89</v>
      </c>
      <c r="B57" s="17" t="s">
        <v>90</v>
      </c>
      <c r="C57" s="11">
        <f>'[1]ББ Ф1'!I57</f>
        <v>486395</v>
      </c>
      <c r="D57" s="11"/>
    </row>
    <row r="58" spans="1:4" ht="15.75">
      <c r="A58" s="12" t="s">
        <v>91</v>
      </c>
      <c r="B58" s="17" t="s">
        <v>92</v>
      </c>
      <c r="C58" s="11">
        <f>'[1]ББ Ф1'!I58</f>
        <v>159352</v>
      </c>
      <c r="D58" s="11"/>
    </row>
    <row r="59" spans="1:4" ht="15.75">
      <c r="A59" s="10" t="s">
        <v>93</v>
      </c>
      <c r="B59" s="17" t="s">
        <v>94</v>
      </c>
      <c r="C59" s="18">
        <f>'[1]ББ Ф1'!I59</f>
        <v>6952235.504659001</v>
      </c>
      <c r="D59" s="18">
        <f>D10+D14+D15+D18+D21+D31+D33+D34+D35+D36+D49+D55+D56+D30</f>
        <v>6455496</v>
      </c>
    </row>
    <row r="60" spans="1:4" ht="15.75">
      <c r="A60" s="12" t="s">
        <v>13</v>
      </c>
      <c r="B60" s="17" t="s">
        <v>13</v>
      </c>
      <c r="C60" s="11">
        <f>'[1]ББ Ф1'!I60</f>
        <v>0</v>
      </c>
      <c r="D60" s="11"/>
    </row>
    <row r="61" spans="1:4" ht="15.75">
      <c r="A61" s="10" t="s">
        <v>95</v>
      </c>
      <c r="B61" s="17" t="s">
        <v>13</v>
      </c>
      <c r="C61" s="11">
        <f>'[1]ББ Ф1'!I61</f>
        <v>0</v>
      </c>
      <c r="D61" s="11"/>
    </row>
    <row r="62" spans="1:4" ht="15.75">
      <c r="A62" s="12" t="s">
        <v>96</v>
      </c>
      <c r="B62" s="17" t="s">
        <v>97</v>
      </c>
      <c r="C62" s="11">
        <f>'[1]ББ Ф1'!I62</f>
        <v>0</v>
      </c>
      <c r="D62" s="11"/>
    </row>
    <row r="63" spans="1:4" ht="15.75">
      <c r="A63" s="12" t="s">
        <v>98</v>
      </c>
      <c r="B63" s="17" t="s">
        <v>99</v>
      </c>
      <c r="C63" s="11">
        <f>'[1]ББ Ф1'!I63</f>
        <v>0</v>
      </c>
      <c r="D63" s="11"/>
    </row>
    <row r="64" spans="1:4" ht="15.75">
      <c r="A64" s="12" t="s">
        <v>100</v>
      </c>
      <c r="B64" s="17" t="s">
        <v>101</v>
      </c>
      <c r="C64" s="11">
        <f>'[1]ББ Ф1'!I64</f>
        <v>69787</v>
      </c>
      <c r="D64" s="11"/>
    </row>
    <row r="65" spans="1:4" ht="15.75">
      <c r="A65" s="12" t="s">
        <v>102</v>
      </c>
      <c r="B65" s="17" t="s">
        <v>103</v>
      </c>
      <c r="C65" s="11">
        <f>'[1]ББ Ф1'!I65</f>
        <v>0</v>
      </c>
      <c r="D65" s="11"/>
    </row>
    <row r="66" spans="1:4" ht="15.75">
      <c r="A66" s="12" t="s">
        <v>104</v>
      </c>
      <c r="B66" s="17" t="s">
        <v>105</v>
      </c>
      <c r="C66" s="11">
        <f>'[1]ББ Ф1'!I66</f>
        <v>0</v>
      </c>
      <c r="D66" s="11"/>
    </row>
    <row r="67" spans="1:4" ht="15.75">
      <c r="A67" s="12" t="s">
        <v>106</v>
      </c>
      <c r="B67" s="17" t="s">
        <v>107</v>
      </c>
      <c r="C67" s="11">
        <f>'[1]ББ Ф1'!I67</f>
        <v>0</v>
      </c>
      <c r="D67" s="11"/>
    </row>
    <row r="68" spans="1:4" ht="15.75">
      <c r="A68" s="12" t="s">
        <v>108</v>
      </c>
      <c r="B68" s="17" t="s">
        <v>109</v>
      </c>
      <c r="C68" s="11">
        <f>'[1]ББ Ф1'!I68</f>
        <v>211758.9843398</v>
      </c>
      <c r="D68" s="11">
        <v>7533</v>
      </c>
    </row>
    <row r="69" spans="1:4" ht="31.5">
      <c r="A69" s="12" t="s">
        <v>110</v>
      </c>
      <c r="B69" s="17" t="s">
        <v>111</v>
      </c>
      <c r="C69" s="11">
        <f>'[1]ББ Ф1'!I69</f>
        <v>953</v>
      </c>
      <c r="D69" s="11">
        <f>SUM(D71:D82)</f>
        <v>346</v>
      </c>
    </row>
    <row r="70" spans="1:4" ht="15.75">
      <c r="A70" s="12" t="s">
        <v>16</v>
      </c>
      <c r="B70" s="17" t="s">
        <v>13</v>
      </c>
      <c r="C70" s="11">
        <f>'[1]ББ Ф1'!I70</f>
        <v>0</v>
      </c>
      <c r="D70" s="11"/>
    </row>
    <row r="71" spans="1:4" ht="15.75">
      <c r="A71" s="12" t="s">
        <v>112</v>
      </c>
      <c r="B71" s="19" t="s">
        <v>113</v>
      </c>
      <c r="C71" s="11">
        <f>'[1]ББ Ф1'!I71</f>
        <v>0</v>
      </c>
      <c r="D71" s="11"/>
    </row>
    <row r="72" spans="1:4" ht="15.75">
      <c r="A72" s="12" t="s">
        <v>114</v>
      </c>
      <c r="B72" s="17" t="s">
        <v>115</v>
      </c>
      <c r="C72" s="11">
        <f>'[1]ББ Ф1'!I72</f>
        <v>0</v>
      </c>
      <c r="D72" s="11"/>
    </row>
    <row r="73" spans="1:4" ht="15.75">
      <c r="A73" s="12" t="s">
        <v>116</v>
      </c>
      <c r="B73" s="17" t="s">
        <v>117</v>
      </c>
      <c r="C73" s="11">
        <f>'[1]ББ Ф1'!I73</f>
        <v>0</v>
      </c>
      <c r="D73" s="11"/>
    </row>
    <row r="74" spans="1:4" ht="15.75">
      <c r="A74" s="12" t="s">
        <v>118</v>
      </c>
      <c r="B74" s="17" t="s">
        <v>119</v>
      </c>
      <c r="C74" s="11">
        <f>'[1]ББ Ф1'!I74</f>
        <v>0</v>
      </c>
      <c r="D74" s="11"/>
    </row>
    <row r="75" spans="1:4" ht="15.75">
      <c r="A75" s="12" t="s">
        <v>120</v>
      </c>
      <c r="B75" s="17" t="s">
        <v>121</v>
      </c>
      <c r="C75" s="11">
        <f>'[1]ББ Ф1'!I75</f>
        <v>0</v>
      </c>
      <c r="D75" s="11"/>
    </row>
    <row r="76" spans="1:4" ht="15.75">
      <c r="A76" s="12" t="s">
        <v>122</v>
      </c>
      <c r="B76" s="17" t="s">
        <v>123</v>
      </c>
      <c r="C76" s="11">
        <f>'[1]ББ Ф1'!I76</f>
        <v>0</v>
      </c>
      <c r="D76" s="11"/>
    </row>
    <row r="77" spans="1:4" ht="15.75">
      <c r="A77" s="12" t="s">
        <v>124</v>
      </c>
      <c r="B77" s="17" t="s">
        <v>125</v>
      </c>
      <c r="C77" s="11">
        <f>'[1]ББ Ф1'!I77</f>
        <v>85</v>
      </c>
      <c r="D77" s="11">
        <v>26</v>
      </c>
    </row>
    <row r="78" spans="1:4" ht="15.75">
      <c r="A78" s="12" t="s">
        <v>126</v>
      </c>
      <c r="B78" s="17" t="s">
        <v>127</v>
      </c>
      <c r="C78" s="11">
        <f>'[1]ББ Ф1'!I78</f>
        <v>0</v>
      </c>
      <c r="D78" s="11"/>
    </row>
    <row r="79" spans="1:4" ht="15.75">
      <c r="A79" s="12" t="s">
        <v>128</v>
      </c>
      <c r="B79" s="17" t="s">
        <v>129</v>
      </c>
      <c r="C79" s="11">
        <f>'[1]ББ Ф1'!I79</f>
        <v>0</v>
      </c>
      <c r="D79" s="11"/>
    </row>
    <row r="80" spans="1:4" ht="15.75">
      <c r="A80" s="12" t="s">
        <v>130</v>
      </c>
      <c r="B80" s="17" t="s">
        <v>131</v>
      </c>
      <c r="C80" s="11">
        <f>'[1]ББ Ф1'!I80</f>
        <v>834</v>
      </c>
      <c r="D80" s="11">
        <v>276</v>
      </c>
    </row>
    <row r="81" spans="1:4" ht="15.75">
      <c r="A81" s="12" t="s">
        <v>132</v>
      </c>
      <c r="B81" s="17" t="s">
        <v>133</v>
      </c>
      <c r="C81" s="11">
        <f>'[1]ББ Ф1'!I81</f>
        <v>34</v>
      </c>
      <c r="D81" s="11">
        <v>32</v>
      </c>
    </row>
    <row r="82" spans="1:4" ht="31.5">
      <c r="A82" s="12" t="s">
        <v>134</v>
      </c>
      <c r="B82" s="17" t="s">
        <v>135</v>
      </c>
      <c r="C82" s="11">
        <f>'[1]ББ Ф1'!I82</f>
        <v>0</v>
      </c>
      <c r="D82" s="11">
        <v>12</v>
      </c>
    </row>
    <row r="83" spans="1:4" ht="15.75">
      <c r="A83" s="12" t="s">
        <v>75</v>
      </c>
      <c r="B83" s="17" t="s">
        <v>136</v>
      </c>
      <c r="C83" s="11">
        <f>'[1]ББ Ф1'!I83</f>
        <v>10345.569164199998</v>
      </c>
      <c r="D83" s="11"/>
    </row>
    <row r="84" spans="1:4" ht="15.75">
      <c r="A84" s="12" t="s">
        <v>16</v>
      </c>
      <c r="B84" s="17" t="s">
        <v>13</v>
      </c>
      <c r="C84" s="11">
        <f>'[1]ББ Ф1'!I84</f>
        <v>0</v>
      </c>
      <c r="D84" s="11"/>
    </row>
    <row r="85" spans="1:4" ht="15.75">
      <c r="A85" s="12" t="s">
        <v>137</v>
      </c>
      <c r="B85" s="17" t="s">
        <v>138</v>
      </c>
      <c r="C85" s="11">
        <f>'[1]ББ Ф1'!I85</f>
        <v>0</v>
      </c>
      <c r="D85" s="11"/>
    </row>
    <row r="86" spans="1:4" ht="15.75">
      <c r="A86" s="12" t="s">
        <v>139</v>
      </c>
      <c r="B86" s="17" t="s">
        <v>140</v>
      </c>
      <c r="C86" s="11">
        <f>'[1]ББ Ф1'!I86</f>
        <v>0</v>
      </c>
      <c r="D86" s="11"/>
    </row>
    <row r="87" spans="1:4" ht="15.75">
      <c r="A87" s="12" t="s">
        <v>141</v>
      </c>
      <c r="B87" s="17" t="s">
        <v>142</v>
      </c>
      <c r="C87" s="11">
        <f>'[1]ББ Ф1'!I87</f>
        <v>10345.569164199998</v>
      </c>
      <c r="D87" s="11"/>
    </row>
    <row r="88" spans="1:4" ht="15.75">
      <c r="A88" s="12" t="s">
        <v>143</v>
      </c>
      <c r="B88" s="17" t="s">
        <v>144</v>
      </c>
      <c r="C88" s="11">
        <f>'[1]ББ Ф1'!I88</f>
        <v>0</v>
      </c>
      <c r="D88" s="11"/>
    </row>
    <row r="89" spans="1:4" ht="15.75">
      <c r="A89" s="12" t="s">
        <v>145</v>
      </c>
      <c r="B89" s="17" t="s">
        <v>146</v>
      </c>
      <c r="C89" s="11">
        <f>'[1]ББ Ф1'!I89</f>
        <v>85953</v>
      </c>
      <c r="D89" s="11">
        <v>5657</v>
      </c>
    </row>
    <row r="90" spans="1:4" ht="15.75">
      <c r="A90" s="12" t="s">
        <v>147</v>
      </c>
      <c r="B90" s="17" t="s">
        <v>148</v>
      </c>
      <c r="C90" s="11">
        <f>'[1]ББ Ф1'!I90</f>
        <v>140142</v>
      </c>
      <c r="D90" s="11"/>
    </row>
    <row r="91" spans="1:4" ht="15.75">
      <c r="A91" s="12" t="s">
        <v>149</v>
      </c>
      <c r="B91" s="17" t="s">
        <v>150</v>
      </c>
      <c r="C91" s="11">
        <f>'[1]ББ Ф1'!I91</f>
        <v>317053</v>
      </c>
      <c r="D91" s="11"/>
    </row>
    <row r="92" spans="1:4" ht="31.5">
      <c r="A92" s="12" t="s">
        <v>151</v>
      </c>
      <c r="B92" s="17" t="s">
        <v>152</v>
      </c>
      <c r="C92" s="11">
        <f>'[1]ББ Ф1'!I92</f>
        <v>0</v>
      </c>
      <c r="D92" s="11"/>
    </row>
    <row r="93" spans="1:4" ht="15.75">
      <c r="A93" s="12" t="s">
        <v>153</v>
      </c>
      <c r="B93" s="17" t="s">
        <v>154</v>
      </c>
      <c r="C93" s="11">
        <f>'[1]ББ Ф1'!I93</f>
        <v>484196.0140569</v>
      </c>
      <c r="D93" s="11">
        <v>11111</v>
      </c>
    </row>
    <row r="94" spans="1:4" ht="15.75">
      <c r="A94" s="10" t="s">
        <v>155</v>
      </c>
      <c r="B94" s="17" t="s">
        <v>156</v>
      </c>
      <c r="C94" s="11">
        <f>'[1]ББ Ф1'!I94</f>
        <v>1320188.5675609</v>
      </c>
      <c r="D94" s="18">
        <f>D68+D89+D93+D69+D83+D67</f>
        <v>24647</v>
      </c>
    </row>
    <row r="95" spans="1:4" ht="15.75">
      <c r="A95" s="12" t="s">
        <v>13</v>
      </c>
      <c r="B95" s="17" t="s">
        <v>13</v>
      </c>
      <c r="C95" s="11">
        <f>'[1]ББ Ф1'!I95</f>
        <v>0</v>
      </c>
      <c r="D95" s="11"/>
    </row>
    <row r="96" spans="1:4" ht="15.75">
      <c r="A96" s="12" t="s">
        <v>157</v>
      </c>
      <c r="B96" s="17" t="s">
        <v>13</v>
      </c>
      <c r="C96" s="11">
        <f>'[1]ББ Ф1'!I96</f>
        <v>0</v>
      </c>
      <c r="D96" s="11"/>
    </row>
    <row r="97" spans="1:4" ht="15.75">
      <c r="A97" s="12" t="s">
        <v>158</v>
      </c>
      <c r="B97" s="17" t="s">
        <v>159</v>
      </c>
      <c r="C97" s="11">
        <f>'[1]ББ Ф1'!I97</f>
        <v>5088794</v>
      </c>
      <c r="D97" s="11">
        <v>5088794</v>
      </c>
    </row>
    <row r="98" spans="1:4" ht="15.75">
      <c r="A98" s="12" t="s">
        <v>16</v>
      </c>
      <c r="B98" s="17" t="s">
        <v>13</v>
      </c>
      <c r="C98" s="11">
        <f>'[1]ББ Ф1'!I98</f>
        <v>0</v>
      </c>
      <c r="D98" s="11"/>
    </row>
    <row r="99" spans="1:4" ht="15.75">
      <c r="A99" s="12" t="s">
        <v>160</v>
      </c>
      <c r="B99" s="17" t="s">
        <v>161</v>
      </c>
      <c r="C99" s="11">
        <f>'[1]ББ Ф1'!I99</f>
        <v>5088794</v>
      </c>
      <c r="D99" s="11">
        <v>5088794</v>
      </c>
    </row>
    <row r="100" spans="1:4" ht="15.75">
      <c r="A100" s="12" t="s">
        <v>162</v>
      </c>
      <c r="B100" s="17" t="s">
        <v>163</v>
      </c>
      <c r="C100" s="11">
        <f>'[1]ББ Ф1'!I100</f>
        <v>0</v>
      </c>
      <c r="D100" s="11"/>
    </row>
    <row r="101" spans="1:4" ht="31.5">
      <c r="A101" s="12" t="s">
        <v>164</v>
      </c>
      <c r="B101" s="17" t="s">
        <v>165</v>
      </c>
      <c r="C101" s="11">
        <f>'[1]ББ Ф1'!I101</f>
        <v>-296405</v>
      </c>
      <c r="D101" s="11">
        <v>-296405</v>
      </c>
    </row>
    <row r="102" spans="1:4" ht="15.75">
      <c r="A102" s="12" t="s">
        <v>166</v>
      </c>
      <c r="B102" s="19" t="s">
        <v>167</v>
      </c>
      <c r="C102" s="11">
        <f>'[1]ББ Ф1'!I102</f>
        <v>-334171</v>
      </c>
      <c r="D102" s="11">
        <v>-334171</v>
      </c>
    </row>
    <row r="103" spans="1:4" ht="15.75">
      <c r="A103" s="12" t="s">
        <v>168</v>
      </c>
      <c r="B103" s="20" t="s">
        <v>169</v>
      </c>
      <c r="C103" s="11">
        <f>'[1]ББ Ф1'!I103</f>
        <v>1127599</v>
      </c>
      <c r="D103" s="11">
        <f>D106</f>
        <v>6366</v>
      </c>
    </row>
    <row r="104" spans="1:4" ht="15.75">
      <c r="A104" s="12" t="s">
        <v>16</v>
      </c>
      <c r="B104" s="20" t="s">
        <v>13</v>
      </c>
      <c r="C104" s="11"/>
      <c r="D104" s="11"/>
    </row>
    <row r="105" spans="1:4" ht="31.5">
      <c r="A105" s="12" t="s">
        <v>170</v>
      </c>
      <c r="B105" s="20" t="s">
        <v>171</v>
      </c>
      <c r="C105" s="11"/>
      <c r="D105" s="11"/>
    </row>
    <row r="106" spans="1:4" ht="15.75">
      <c r="A106" s="12" t="s">
        <v>172</v>
      </c>
      <c r="B106" s="20" t="s">
        <v>173</v>
      </c>
      <c r="C106" s="11">
        <f>'[1]ББ Ф1'!I106</f>
        <v>397138</v>
      </c>
      <c r="D106" s="11">
        <v>6366</v>
      </c>
    </row>
    <row r="107" spans="1:4" ht="15.75">
      <c r="A107" s="12" t="s">
        <v>174</v>
      </c>
      <c r="B107" s="20" t="s">
        <v>175</v>
      </c>
      <c r="C107" s="11">
        <f>'[1]ББ Ф1'!I107</f>
        <v>-3374275</v>
      </c>
      <c r="D107" s="11"/>
    </row>
    <row r="108" spans="1:4" ht="31.5">
      <c r="A108" s="12" t="s">
        <v>176</v>
      </c>
      <c r="B108" s="20" t="s">
        <v>177</v>
      </c>
      <c r="C108" s="11">
        <f>'[1]ББ Ф1'!I108</f>
        <v>3420504.9370981</v>
      </c>
      <c r="D108" s="11">
        <f>D110+D111</f>
        <v>1966265</v>
      </c>
    </row>
    <row r="109" spans="1:4" ht="15.75">
      <c r="A109" s="12" t="s">
        <v>16</v>
      </c>
      <c r="B109" s="20" t="s">
        <v>13</v>
      </c>
      <c r="C109" s="11">
        <f>'[1]ББ Ф1'!I109</f>
        <v>0</v>
      </c>
      <c r="D109" s="11"/>
    </row>
    <row r="110" spans="1:4" ht="15.75">
      <c r="A110" s="12" t="s">
        <v>178</v>
      </c>
      <c r="B110" s="20" t="s">
        <v>179</v>
      </c>
      <c r="C110" s="11">
        <f>'[1]ББ Ф1'!I110</f>
        <v>3138212</v>
      </c>
      <c r="D110" s="11">
        <v>1718970</v>
      </c>
    </row>
    <row r="111" spans="1:4" ht="15.75">
      <c r="A111" s="12" t="s">
        <v>180</v>
      </c>
      <c r="B111" s="20" t="s">
        <v>181</v>
      </c>
      <c r="C111" s="11">
        <f>'[1]ББ Ф1'!I111</f>
        <v>282292.93709809997</v>
      </c>
      <c r="D111" s="11">
        <v>247295</v>
      </c>
    </row>
    <row r="112" spans="1:4" ht="15.75">
      <c r="A112" s="10" t="s">
        <v>182</v>
      </c>
      <c r="B112" s="20" t="s">
        <v>183</v>
      </c>
      <c r="C112" s="11">
        <f>'[1]ББ Ф1'!I112</f>
        <v>5632046.937098101</v>
      </c>
      <c r="D112" s="18">
        <f>D97+D101+D102+D103+D108</f>
        <v>6430849</v>
      </c>
    </row>
    <row r="113" spans="1:4" ht="15.75">
      <c r="A113" s="12" t="s">
        <v>13</v>
      </c>
      <c r="B113" s="20" t="s">
        <v>13</v>
      </c>
      <c r="C113" s="11">
        <f>'[1]ББ Ф1'!I113</f>
        <v>0</v>
      </c>
      <c r="D113" s="11"/>
    </row>
    <row r="114" spans="1:4" ht="31.5">
      <c r="A114" s="10" t="s">
        <v>184</v>
      </c>
      <c r="B114" s="20" t="s">
        <v>185</v>
      </c>
      <c r="C114" s="18">
        <f>'[1]ББ Ф1'!I114</f>
        <v>6952235.504659001</v>
      </c>
      <c r="D114" s="18">
        <f>D112+D94</f>
        <v>6455496</v>
      </c>
    </row>
    <row r="115" spans="1:4" ht="15.75">
      <c r="A115" s="21"/>
      <c r="B115" s="22"/>
      <c r="C115" s="23"/>
      <c r="D115" s="23"/>
    </row>
    <row r="116" spans="1:4" ht="15.75">
      <c r="A116" s="1"/>
      <c r="B116" s="1"/>
      <c r="C116" s="2"/>
      <c r="D116" s="2"/>
    </row>
    <row r="117" spans="1:4" ht="15.75">
      <c r="A117" s="24"/>
      <c r="B117" s="24"/>
      <c r="C117" s="24"/>
      <c r="D117" s="24"/>
    </row>
    <row r="118" spans="1:4" ht="15.75">
      <c r="A118" s="25"/>
      <c r="B118" s="26"/>
      <c r="C118" s="27"/>
      <c r="D118" s="28"/>
    </row>
    <row r="119" spans="1:4" ht="15.75">
      <c r="A119" s="1" t="s">
        <v>326</v>
      </c>
      <c r="B119" s="1"/>
      <c r="C119" s="2"/>
      <c r="D119" s="2"/>
    </row>
    <row r="120" spans="1:4" ht="15.75">
      <c r="A120" s="1" t="s">
        <v>324</v>
      </c>
      <c r="B120" s="1"/>
      <c r="C120" s="2"/>
      <c r="D120" s="2"/>
    </row>
    <row r="121" spans="1:4" ht="15.75">
      <c r="A121" s="1" t="s">
        <v>325</v>
      </c>
      <c r="B121" s="1"/>
      <c r="C121" s="2"/>
      <c r="D121" s="2"/>
    </row>
    <row r="122" spans="1:4" ht="15.75">
      <c r="A122" s="1" t="s">
        <v>186</v>
      </c>
      <c r="B122" s="1"/>
      <c r="C122" s="2"/>
      <c r="D122" s="2"/>
    </row>
    <row r="123" spans="1:4" ht="15.75">
      <c r="A123" s="1" t="s">
        <v>187</v>
      </c>
      <c r="B123" s="1"/>
      <c r="C123" s="2"/>
      <c r="D123" s="2"/>
    </row>
  </sheetData>
  <sheetProtection/>
  <mergeCells count="5">
    <mergeCell ref="A2:D2"/>
    <mergeCell ref="A3:D3"/>
    <mergeCell ref="A4:D4"/>
    <mergeCell ref="A6:D6"/>
    <mergeCell ref="A117:D117"/>
  </mergeCells>
  <printOptions/>
  <pageMargins left="0.32" right="0.2" top="0.32" bottom="0.32" header="0.2" footer="0.2"/>
  <pageSetup horizontalDpi="600" verticalDpi="600" orientation="portrait" paperSize="9" scale="63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20"/>
  <sheetViews>
    <sheetView tabSelected="1" zoomScalePageLayoutView="0" workbookViewId="0" topLeftCell="A95">
      <selection activeCell="D111" sqref="D111"/>
    </sheetView>
  </sheetViews>
  <sheetFormatPr defaultColWidth="9.140625" defaultRowHeight="15"/>
  <cols>
    <col min="1" max="1" width="58.00390625" style="31" customWidth="1"/>
    <col min="2" max="2" width="14.00390625" style="56" customWidth="1"/>
    <col min="3" max="3" width="15.7109375" style="57" customWidth="1"/>
    <col min="4" max="4" width="18.7109375" style="57" customWidth="1"/>
    <col min="5" max="5" width="16.00390625" style="57" customWidth="1"/>
    <col min="6" max="6" width="23.00390625" style="57" customWidth="1"/>
    <col min="7" max="7" width="13.28125" style="30" bestFit="1" customWidth="1"/>
    <col min="8" max="8" width="16.140625" style="30" customWidth="1"/>
    <col min="9" max="9" width="12.7109375" style="31" customWidth="1"/>
    <col min="10" max="10" width="15.57421875" style="31" customWidth="1"/>
    <col min="11" max="16384" width="9.140625" style="31" customWidth="1"/>
  </cols>
  <sheetData>
    <row r="2" spans="1:6" ht="18.75">
      <c r="A2" s="29" t="s">
        <v>188</v>
      </c>
      <c r="B2" s="29"/>
      <c r="C2" s="29"/>
      <c r="D2" s="29"/>
      <c r="E2" s="29"/>
      <c r="F2" s="29"/>
    </row>
    <row r="3" spans="1:6" ht="18.75">
      <c r="A3" s="29" t="str">
        <f>'[1]Ф1'!A3</f>
        <v>Акционерное общество "Инвестиционный Дом "Астана-Инвест"</v>
      </c>
      <c r="B3" s="29"/>
      <c r="C3" s="29"/>
      <c r="D3" s="29"/>
      <c r="E3" s="29"/>
      <c r="F3" s="29"/>
    </row>
    <row r="4" spans="1:6" ht="18.75">
      <c r="A4" s="29"/>
      <c r="B4" s="29"/>
      <c r="C4" s="29"/>
      <c r="D4" s="29"/>
      <c r="E4" s="29"/>
      <c r="F4" s="29"/>
    </row>
    <row r="5" spans="1:6" ht="18.75">
      <c r="A5" s="29" t="str">
        <f>'[1]Ф1'!A4</f>
        <v>      по состоянию на "01"января 2018 года</v>
      </c>
      <c r="B5" s="29"/>
      <c r="C5" s="29"/>
      <c r="D5" s="29"/>
      <c r="E5" s="29"/>
      <c r="F5" s="29"/>
    </row>
    <row r="6" spans="1:6" ht="12.75">
      <c r="A6" s="32"/>
      <c r="B6" s="33"/>
      <c r="C6" s="34"/>
      <c r="D6" s="34"/>
      <c r="E6" s="34"/>
      <c r="F6" s="34"/>
    </row>
    <row r="7" spans="1:6" ht="15.75">
      <c r="A7" s="35" t="s">
        <v>189</v>
      </c>
      <c r="B7" s="35"/>
      <c r="C7" s="35"/>
      <c r="D7" s="35"/>
      <c r="E7" s="35"/>
      <c r="F7" s="35"/>
    </row>
    <row r="8" spans="1:6" ht="110.25">
      <c r="A8" s="6" t="s">
        <v>190</v>
      </c>
      <c r="B8" s="6" t="s">
        <v>191</v>
      </c>
      <c r="C8" s="6" t="s">
        <v>192</v>
      </c>
      <c r="D8" s="6" t="s">
        <v>193</v>
      </c>
      <c r="E8" s="6" t="s">
        <v>194</v>
      </c>
      <c r="F8" s="6" t="s">
        <v>195</v>
      </c>
    </row>
    <row r="9" spans="1:6" ht="15.75">
      <c r="A9" s="36">
        <v>1</v>
      </c>
      <c r="B9" s="36">
        <v>2</v>
      </c>
      <c r="C9" s="37">
        <v>3</v>
      </c>
      <c r="D9" s="37">
        <v>4</v>
      </c>
      <c r="E9" s="37">
        <v>5</v>
      </c>
      <c r="F9" s="37">
        <v>6</v>
      </c>
    </row>
    <row r="10" spans="1:8" ht="15.75">
      <c r="A10" s="12" t="s">
        <v>196</v>
      </c>
      <c r="B10" s="38" t="s">
        <v>15</v>
      </c>
      <c r="C10" s="6">
        <v>6506</v>
      </c>
      <c r="D10" s="6">
        <v>115040.62074</v>
      </c>
      <c r="E10" s="6">
        <v>10916</v>
      </c>
      <c r="F10" s="6">
        <v>157610</v>
      </c>
      <c r="G10" s="39"/>
      <c r="H10" s="39"/>
    </row>
    <row r="11" spans="1:8" ht="15.75">
      <c r="A11" s="12" t="s">
        <v>197</v>
      </c>
      <c r="B11" s="38" t="s">
        <v>13</v>
      </c>
      <c r="C11" s="6"/>
      <c r="D11" s="6"/>
      <c r="E11" s="6"/>
      <c r="F11" s="6"/>
      <c r="G11" s="39"/>
      <c r="H11" s="28"/>
    </row>
    <row r="12" spans="1:8" ht="15.75">
      <c r="A12" s="12" t="s">
        <v>198</v>
      </c>
      <c r="B12" s="38" t="s">
        <v>18</v>
      </c>
      <c r="C12" s="6"/>
      <c r="D12" s="6"/>
      <c r="E12" s="6"/>
      <c r="F12" s="6"/>
      <c r="G12" s="39"/>
      <c r="H12" s="28"/>
    </row>
    <row r="13" spans="1:8" ht="15.75">
      <c r="A13" s="12" t="s">
        <v>199</v>
      </c>
      <c r="B13" s="38" t="s">
        <v>20</v>
      </c>
      <c r="C13" s="6">
        <v>0</v>
      </c>
      <c r="D13" s="6">
        <v>947</v>
      </c>
      <c r="E13" s="6">
        <v>270</v>
      </c>
      <c r="F13" s="6">
        <v>46690</v>
      </c>
      <c r="G13" s="39"/>
      <c r="H13" s="28"/>
    </row>
    <row r="14" spans="1:8" ht="15.75">
      <c r="A14" s="12" t="s">
        <v>200</v>
      </c>
      <c r="B14" s="38" t="s">
        <v>201</v>
      </c>
      <c r="C14" s="6">
        <v>5249</v>
      </c>
      <c r="D14" s="6">
        <v>110918.62074</v>
      </c>
      <c r="E14" s="6">
        <v>10415</v>
      </c>
      <c r="F14" s="6">
        <v>96388</v>
      </c>
      <c r="G14" s="39"/>
      <c r="H14" s="28"/>
    </row>
    <row r="15" spans="1:8" ht="15.75">
      <c r="A15" s="12" t="s">
        <v>197</v>
      </c>
      <c r="B15" s="38" t="s">
        <v>13</v>
      </c>
      <c r="C15" s="6"/>
      <c r="D15" s="6"/>
      <c r="E15" s="6"/>
      <c r="F15" s="6"/>
      <c r="G15" s="39"/>
      <c r="H15" s="28"/>
    </row>
    <row r="16" spans="1:8" ht="31.5">
      <c r="A16" s="12" t="s">
        <v>202</v>
      </c>
      <c r="B16" s="38" t="s">
        <v>203</v>
      </c>
      <c r="C16" s="6"/>
      <c r="D16" s="6">
        <v>125.62073999999998</v>
      </c>
      <c r="E16" s="6"/>
      <c r="F16" s="6"/>
      <c r="G16" s="39"/>
      <c r="H16" s="28"/>
    </row>
    <row r="17" spans="1:10" ht="31.5">
      <c r="A17" s="12" t="s">
        <v>204</v>
      </c>
      <c r="B17" s="38" t="s">
        <v>205</v>
      </c>
      <c r="C17" s="6"/>
      <c r="D17" s="6"/>
      <c r="E17" s="6"/>
      <c r="F17" s="6"/>
      <c r="G17" s="39"/>
      <c r="H17" s="28"/>
      <c r="I17" s="40"/>
      <c r="J17" s="40"/>
    </row>
    <row r="18" spans="1:10" ht="31.5">
      <c r="A18" s="12" t="s">
        <v>206</v>
      </c>
      <c r="B18" s="38" t="s">
        <v>207</v>
      </c>
      <c r="C18" s="6"/>
      <c r="D18" s="6"/>
      <c r="E18" s="6"/>
      <c r="F18" s="6"/>
      <c r="G18" s="39"/>
      <c r="H18" s="28"/>
      <c r="I18" s="40"/>
      <c r="J18" s="40"/>
    </row>
    <row r="19" spans="1:10" ht="47.25">
      <c r="A19" s="12" t="s">
        <v>208</v>
      </c>
      <c r="B19" s="38" t="s">
        <v>209</v>
      </c>
      <c r="C19" s="6">
        <v>5249</v>
      </c>
      <c r="D19" s="6">
        <v>110793</v>
      </c>
      <c r="E19" s="6">
        <v>10415</v>
      </c>
      <c r="F19" s="6">
        <v>96388</v>
      </c>
      <c r="G19" s="39"/>
      <c r="H19" s="39"/>
      <c r="I19" s="40"/>
      <c r="J19" s="40"/>
    </row>
    <row r="20" spans="1:10" ht="63">
      <c r="A20" s="12" t="s">
        <v>210</v>
      </c>
      <c r="B20" s="38" t="s">
        <v>211</v>
      </c>
      <c r="C20" s="6">
        <v>3390</v>
      </c>
      <c r="D20" s="6">
        <v>67864.62074</v>
      </c>
      <c r="E20" s="6">
        <v>5078</v>
      </c>
      <c r="F20" s="6">
        <v>31174</v>
      </c>
      <c r="G20" s="39"/>
      <c r="H20" s="28"/>
      <c r="I20" s="40"/>
      <c r="J20" s="40"/>
    </row>
    <row r="21" spans="1:10" ht="31.5">
      <c r="A21" s="12" t="s">
        <v>212</v>
      </c>
      <c r="B21" s="38" t="s">
        <v>213</v>
      </c>
      <c r="C21" s="6"/>
      <c r="D21" s="6">
        <v>847</v>
      </c>
      <c r="E21" s="6">
        <v>100</v>
      </c>
      <c r="F21" s="6">
        <v>6117</v>
      </c>
      <c r="G21" s="39"/>
      <c r="H21" s="28"/>
      <c r="I21" s="40"/>
      <c r="J21" s="40"/>
    </row>
    <row r="22" spans="1:10" ht="31.5">
      <c r="A22" s="12" t="s">
        <v>214</v>
      </c>
      <c r="B22" s="38" t="s">
        <v>215</v>
      </c>
      <c r="C22" s="6"/>
      <c r="D22" s="6"/>
      <c r="E22" s="6"/>
      <c r="F22" s="6"/>
      <c r="G22" s="39"/>
      <c r="H22" s="28"/>
      <c r="I22" s="40"/>
      <c r="J22" s="40"/>
    </row>
    <row r="23" spans="1:10" ht="31.5">
      <c r="A23" s="12" t="s">
        <v>216</v>
      </c>
      <c r="B23" s="38" t="s">
        <v>217</v>
      </c>
      <c r="C23" s="6"/>
      <c r="D23" s="6"/>
      <c r="E23" s="6"/>
      <c r="F23" s="6"/>
      <c r="G23" s="39"/>
      <c r="H23" s="39"/>
      <c r="I23" s="40"/>
      <c r="J23" s="40"/>
    </row>
    <row r="24" spans="1:8" ht="15.75">
      <c r="A24" s="12" t="s">
        <v>218</v>
      </c>
      <c r="B24" s="38" t="s">
        <v>219</v>
      </c>
      <c r="C24" s="6">
        <v>1257</v>
      </c>
      <c r="D24" s="6">
        <v>3175</v>
      </c>
      <c r="E24" s="6">
        <v>231</v>
      </c>
      <c r="F24" s="6">
        <v>14532</v>
      </c>
      <c r="G24" s="39"/>
      <c r="H24" s="28"/>
    </row>
    <row r="25" spans="1:8" ht="15.75">
      <c r="A25" s="12" t="s">
        <v>220</v>
      </c>
      <c r="B25" s="38" t="s">
        <v>221</v>
      </c>
      <c r="C25" s="6"/>
      <c r="D25" s="6"/>
      <c r="E25" s="6"/>
      <c r="F25" s="6"/>
      <c r="G25" s="39"/>
      <c r="H25" s="28"/>
    </row>
    <row r="26" spans="1:8" ht="15.75">
      <c r="A26" s="12" t="s">
        <v>222</v>
      </c>
      <c r="B26" s="38" t="s">
        <v>9</v>
      </c>
      <c r="C26" s="6">
        <v>2185</v>
      </c>
      <c r="D26" s="6">
        <v>21517</v>
      </c>
      <c r="E26" s="6">
        <v>1058</v>
      </c>
      <c r="F26" s="6">
        <v>12811</v>
      </c>
      <c r="G26" s="39"/>
      <c r="H26" s="28"/>
    </row>
    <row r="27" spans="1:8" ht="15.75">
      <c r="A27" s="12" t="s">
        <v>16</v>
      </c>
      <c r="B27" s="38" t="s">
        <v>13</v>
      </c>
      <c r="C27" s="6"/>
      <c r="D27" s="6"/>
      <c r="E27" s="6"/>
      <c r="F27" s="6"/>
      <c r="G27" s="39"/>
      <c r="H27" s="28"/>
    </row>
    <row r="28" spans="1:8" ht="15.75">
      <c r="A28" s="12" t="s">
        <v>223</v>
      </c>
      <c r="B28" s="38" t="s">
        <v>224</v>
      </c>
      <c r="C28" s="6"/>
      <c r="D28" s="6"/>
      <c r="E28" s="6"/>
      <c r="F28" s="6"/>
      <c r="G28" s="39"/>
      <c r="H28" s="28"/>
    </row>
    <row r="29" spans="1:8" ht="15.75">
      <c r="A29" s="12" t="s">
        <v>16</v>
      </c>
      <c r="B29" s="41" t="s">
        <v>13</v>
      </c>
      <c r="C29" s="6"/>
      <c r="D29" s="6"/>
      <c r="E29" s="6"/>
      <c r="F29" s="6"/>
      <c r="G29" s="39"/>
      <c r="H29" s="28"/>
    </row>
    <row r="30" spans="1:8" ht="15.75">
      <c r="A30" s="12" t="s">
        <v>225</v>
      </c>
      <c r="B30" s="42" t="s">
        <v>226</v>
      </c>
      <c r="C30" s="6"/>
      <c r="D30" s="6"/>
      <c r="E30" s="6"/>
      <c r="F30" s="6"/>
      <c r="G30" s="39"/>
      <c r="H30" s="28"/>
    </row>
    <row r="31" spans="1:8" ht="15.75">
      <c r="A31" s="12" t="s">
        <v>227</v>
      </c>
      <c r="B31" s="42" t="s">
        <v>228</v>
      </c>
      <c r="C31" s="6"/>
      <c r="D31" s="6"/>
      <c r="E31" s="6"/>
      <c r="F31" s="6"/>
      <c r="G31" s="39"/>
      <c r="H31" s="39"/>
    </row>
    <row r="32" spans="1:8" ht="15.75">
      <c r="A32" s="12" t="s">
        <v>229</v>
      </c>
      <c r="B32" s="42" t="s">
        <v>230</v>
      </c>
      <c r="C32" s="6">
        <v>540</v>
      </c>
      <c r="D32" s="6">
        <v>900</v>
      </c>
      <c r="E32" s="6"/>
      <c r="F32" s="6">
        <v>135</v>
      </c>
      <c r="G32" s="39"/>
      <c r="H32" s="28"/>
    </row>
    <row r="33" spans="1:8" ht="15.75">
      <c r="A33" s="12" t="s">
        <v>231</v>
      </c>
      <c r="B33" s="42" t="s">
        <v>232</v>
      </c>
      <c r="C33" s="6"/>
      <c r="D33" s="6">
        <v>4027</v>
      </c>
      <c r="E33" s="6">
        <v>601</v>
      </c>
      <c r="F33" s="6">
        <v>1301</v>
      </c>
      <c r="G33" s="39"/>
      <c r="H33" s="28"/>
    </row>
    <row r="34" spans="1:8" ht="15.75">
      <c r="A34" s="12" t="s">
        <v>233</v>
      </c>
      <c r="B34" s="42" t="s">
        <v>234</v>
      </c>
      <c r="C34" s="6">
        <v>100</v>
      </c>
      <c r="D34" s="6">
        <v>1200</v>
      </c>
      <c r="E34" s="6">
        <v>150</v>
      </c>
      <c r="F34" s="6">
        <v>1307</v>
      </c>
      <c r="G34" s="39"/>
      <c r="H34" s="28"/>
    </row>
    <row r="35" spans="1:8" ht="15.75">
      <c r="A35" s="12" t="s">
        <v>235</v>
      </c>
      <c r="B35" s="42" t="s">
        <v>236</v>
      </c>
      <c r="C35" s="6">
        <v>660</v>
      </c>
      <c r="D35" s="6">
        <v>9563</v>
      </c>
      <c r="E35" s="6">
        <v>18</v>
      </c>
      <c r="F35" s="6">
        <v>6962</v>
      </c>
      <c r="G35" s="39"/>
      <c r="H35" s="39"/>
    </row>
    <row r="36" spans="1:8" ht="15.75">
      <c r="A36" s="12" t="s">
        <v>237</v>
      </c>
      <c r="B36" s="42" t="s">
        <v>238</v>
      </c>
      <c r="C36" s="6"/>
      <c r="D36" s="6"/>
      <c r="E36" s="6"/>
      <c r="F36" s="6"/>
      <c r="G36" s="39"/>
      <c r="H36" s="39"/>
    </row>
    <row r="37" spans="1:8" ht="15.75">
      <c r="A37" s="12" t="s">
        <v>239</v>
      </c>
      <c r="B37" s="42" t="s">
        <v>240</v>
      </c>
      <c r="C37" s="6">
        <v>885</v>
      </c>
      <c r="D37" s="6">
        <v>5827</v>
      </c>
      <c r="E37" s="6">
        <v>289</v>
      </c>
      <c r="F37" s="6">
        <v>3106</v>
      </c>
      <c r="G37" s="39"/>
      <c r="H37" s="39"/>
    </row>
    <row r="38" spans="1:8" ht="15.75">
      <c r="A38" s="12" t="s">
        <v>241</v>
      </c>
      <c r="B38" s="42" t="s">
        <v>242</v>
      </c>
      <c r="C38" s="6"/>
      <c r="D38" s="6"/>
      <c r="E38" s="6"/>
      <c r="F38" s="6"/>
      <c r="G38" s="39"/>
      <c r="H38" s="39"/>
    </row>
    <row r="39" spans="1:8" ht="15.75">
      <c r="A39" s="12" t="s">
        <v>71</v>
      </c>
      <c r="B39" s="42" t="s">
        <v>243</v>
      </c>
      <c r="C39" s="6"/>
      <c r="D39" s="6"/>
      <c r="E39" s="6"/>
      <c r="F39" s="6"/>
      <c r="G39" s="39"/>
      <c r="H39" s="39"/>
    </row>
    <row r="40" spans="1:8" ht="15.75">
      <c r="A40" s="12" t="s">
        <v>244</v>
      </c>
      <c r="B40" s="42" t="s">
        <v>10</v>
      </c>
      <c r="C40" s="6">
        <v>737</v>
      </c>
      <c r="D40" s="6">
        <v>149078</v>
      </c>
      <c r="E40" s="6"/>
      <c r="F40" s="6">
        <v>96088</v>
      </c>
      <c r="G40" s="39"/>
      <c r="H40" s="39"/>
    </row>
    <row r="41" spans="1:8" ht="47.25">
      <c r="A41" s="12" t="s">
        <v>245</v>
      </c>
      <c r="B41" s="42" t="s">
        <v>11</v>
      </c>
      <c r="C41" s="6">
        <v>194972.03260069998</v>
      </c>
      <c r="D41" s="6">
        <v>1806373.6151079999</v>
      </c>
      <c r="E41" s="6">
        <v>16572</v>
      </c>
      <c r="F41" s="6">
        <v>992020</v>
      </c>
      <c r="G41" s="39"/>
      <c r="H41" s="28"/>
    </row>
    <row r="42" spans="1:8" ht="15.75">
      <c r="A42" s="12" t="s">
        <v>246</v>
      </c>
      <c r="B42" s="42" t="s">
        <v>28</v>
      </c>
      <c r="C42" s="6"/>
      <c r="D42" s="6">
        <v>8</v>
      </c>
      <c r="E42" s="6"/>
      <c r="F42" s="6">
        <v>70</v>
      </c>
      <c r="G42" s="39"/>
      <c r="H42" s="39"/>
    </row>
    <row r="43" spans="1:8" ht="15.75">
      <c r="A43" s="12" t="s">
        <v>247</v>
      </c>
      <c r="B43" s="42" t="s">
        <v>31</v>
      </c>
      <c r="C43" s="6">
        <v>17279.8103747</v>
      </c>
      <c r="D43" s="6">
        <v>602967.145323</v>
      </c>
      <c r="E43" s="6">
        <v>82630</v>
      </c>
      <c r="F43" s="6">
        <v>965622</v>
      </c>
      <c r="G43" s="39"/>
      <c r="H43" s="28"/>
    </row>
    <row r="44" spans="1:8" ht="31.5">
      <c r="A44" s="12" t="s">
        <v>248</v>
      </c>
      <c r="B44" s="42" t="s">
        <v>35</v>
      </c>
      <c r="C44" s="6"/>
      <c r="D44" s="6"/>
      <c r="E44" s="6"/>
      <c r="F44" s="6"/>
      <c r="G44" s="39"/>
      <c r="H44" s="28"/>
    </row>
    <row r="45" spans="1:8" ht="15.75">
      <c r="A45" s="12" t="s">
        <v>249</v>
      </c>
      <c r="B45" s="42" t="s">
        <v>38</v>
      </c>
      <c r="C45" s="6"/>
      <c r="D45" s="6">
        <v>5215</v>
      </c>
      <c r="E45" s="6"/>
      <c r="F45" s="6">
        <v>374</v>
      </c>
      <c r="G45" s="39"/>
      <c r="H45" s="28"/>
    </row>
    <row r="46" spans="1:8" ht="31.5">
      <c r="A46" s="12" t="s">
        <v>250</v>
      </c>
      <c r="B46" s="42" t="s">
        <v>40</v>
      </c>
      <c r="C46" s="6"/>
      <c r="D46" s="6"/>
      <c r="E46" s="6"/>
      <c r="F46" s="6"/>
      <c r="G46" s="39"/>
      <c r="H46" s="28"/>
    </row>
    <row r="47" spans="1:8" ht="31.5">
      <c r="A47" s="12" t="s">
        <v>251</v>
      </c>
      <c r="B47" s="42" t="s">
        <v>42</v>
      </c>
      <c r="C47" s="6">
        <v>49007.2515179</v>
      </c>
      <c r="D47" s="6">
        <v>976396.5678772</v>
      </c>
      <c r="E47" s="6">
        <v>63528</v>
      </c>
      <c r="F47" s="6">
        <v>1209180</v>
      </c>
      <c r="G47" s="39"/>
      <c r="H47" s="28"/>
    </row>
    <row r="48" spans="1:8" ht="15.75">
      <c r="A48" s="12" t="s">
        <v>16</v>
      </c>
      <c r="B48" s="42" t="s">
        <v>13</v>
      </c>
      <c r="C48" s="6"/>
      <c r="D48" s="6"/>
      <c r="E48" s="6"/>
      <c r="F48" s="6"/>
      <c r="G48" s="39"/>
      <c r="H48" s="28"/>
    </row>
    <row r="49" spans="1:8" ht="15.75">
      <c r="A49" s="12" t="s">
        <v>252</v>
      </c>
      <c r="B49" s="42" t="s">
        <v>253</v>
      </c>
      <c r="C49" s="6"/>
      <c r="D49" s="6"/>
      <c r="E49" s="6"/>
      <c r="F49" s="6"/>
      <c r="G49" s="39"/>
      <c r="H49" s="28"/>
    </row>
    <row r="50" spans="1:8" ht="15.75">
      <c r="A50" s="12" t="s">
        <v>254</v>
      </c>
      <c r="B50" s="43" t="s">
        <v>255</v>
      </c>
      <c r="C50" s="6"/>
      <c r="D50" s="6"/>
      <c r="E50" s="6"/>
      <c r="F50" s="6"/>
      <c r="G50" s="39"/>
      <c r="H50" s="39"/>
    </row>
    <row r="51" spans="1:8" ht="15.75">
      <c r="A51" s="12" t="s">
        <v>256</v>
      </c>
      <c r="B51" s="42" t="s">
        <v>257</v>
      </c>
      <c r="C51" s="6">
        <v>49007.2515179</v>
      </c>
      <c r="D51" s="6">
        <v>976396.5678772</v>
      </c>
      <c r="E51" s="6">
        <v>63528</v>
      </c>
      <c r="F51" s="6">
        <v>1209180</v>
      </c>
      <c r="G51" s="39"/>
      <c r="H51" s="28"/>
    </row>
    <row r="52" spans="1:8" ht="15.75">
      <c r="A52" s="12" t="s">
        <v>258</v>
      </c>
      <c r="B52" s="42" t="s">
        <v>259</v>
      </c>
      <c r="C52" s="6"/>
      <c r="D52" s="6"/>
      <c r="E52" s="6"/>
      <c r="F52" s="6"/>
      <c r="G52" s="39"/>
      <c r="H52" s="28"/>
    </row>
    <row r="53" spans="1:8" ht="47.25">
      <c r="A53" s="12" t="s">
        <v>260</v>
      </c>
      <c r="B53" s="42" t="s">
        <v>44</v>
      </c>
      <c r="C53" s="6">
        <v>570</v>
      </c>
      <c r="D53" s="6">
        <v>3777</v>
      </c>
      <c r="E53" s="6">
        <v>7186</v>
      </c>
      <c r="F53" s="6">
        <v>13068</v>
      </c>
      <c r="G53" s="39"/>
      <c r="H53" s="28"/>
    </row>
    <row r="54" spans="1:8" ht="15.75">
      <c r="A54" s="12" t="s">
        <v>261</v>
      </c>
      <c r="B54" s="42" t="s">
        <v>46</v>
      </c>
      <c r="C54" s="6">
        <v>204688.6872733</v>
      </c>
      <c r="D54" s="6">
        <v>453018.6833175</v>
      </c>
      <c r="E54" s="6">
        <v>17046</v>
      </c>
      <c r="F54" s="6">
        <v>20149</v>
      </c>
      <c r="G54" s="39"/>
      <c r="H54" s="39"/>
    </row>
    <row r="55" spans="1:8" ht="15.75">
      <c r="A55" s="12" t="s">
        <v>262</v>
      </c>
      <c r="B55" s="42" t="s">
        <v>48</v>
      </c>
      <c r="C55" s="58">
        <f>C10+C26+C40+C41+C42+C43+C44+C45+C46+C47+C53+C54</f>
        <v>475945.7817666</v>
      </c>
      <c r="D55" s="58">
        <f>D10+D26+D40+D41+D42+D43+D44+D45+D46+D47+D53+D54</f>
        <v>4133391.6323657</v>
      </c>
      <c r="E55" s="58">
        <f>E10+E26+E40+E41+E42+E43+E44+E45+E46+E47+E53+E54</f>
        <v>198936</v>
      </c>
      <c r="F55" s="58">
        <f>F10+F26+F40+F41+F42+F43+F44+F45+F46+F47+F53+F54</f>
        <v>3466992</v>
      </c>
      <c r="G55" s="39"/>
      <c r="H55" s="28"/>
    </row>
    <row r="56" spans="1:8" ht="15.75">
      <c r="A56" s="12" t="s">
        <v>13</v>
      </c>
      <c r="B56" s="42" t="s">
        <v>13</v>
      </c>
      <c r="C56" s="6"/>
      <c r="D56" s="6"/>
      <c r="E56" s="6"/>
      <c r="F56" s="6"/>
      <c r="G56" s="39"/>
      <c r="H56" s="28"/>
    </row>
    <row r="57" spans="1:8" ht="15.75">
      <c r="A57" s="12" t="s">
        <v>263</v>
      </c>
      <c r="B57" s="42" t="s">
        <v>50</v>
      </c>
      <c r="C57" s="6"/>
      <c r="D57" s="6"/>
      <c r="E57" s="6"/>
      <c r="F57" s="6">
        <v>88</v>
      </c>
      <c r="G57" s="39"/>
      <c r="H57" s="28"/>
    </row>
    <row r="58" spans="1:8" ht="15.75">
      <c r="A58" s="12" t="s">
        <v>197</v>
      </c>
      <c r="B58" s="42" t="s">
        <v>13</v>
      </c>
      <c r="C58" s="6"/>
      <c r="D58" s="6"/>
      <c r="E58" s="6"/>
      <c r="F58" s="6"/>
      <c r="G58" s="39"/>
      <c r="H58" s="28"/>
    </row>
    <row r="59" spans="1:8" ht="15.75">
      <c r="A59" s="12" t="s">
        <v>264</v>
      </c>
      <c r="B59" s="42" t="s">
        <v>265</v>
      </c>
      <c r="C59" s="6"/>
      <c r="D59" s="6"/>
      <c r="E59" s="6"/>
      <c r="F59" s="6"/>
      <c r="G59" s="39"/>
      <c r="H59" s="28"/>
    </row>
    <row r="60" spans="1:8" ht="15.75">
      <c r="A60" s="12" t="s">
        <v>266</v>
      </c>
      <c r="B60" s="42" t="s">
        <v>267</v>
      </c>
      <c r="C60" s="6"/>
      <c r="D60" s="6"/>
      <c r="E60" s="6"/>
      <c r="F60" s="6"/>
      <c r="G60" s="39"/>
      <c r="H60" s="28"/>
    </row>
    <row r="61" spans="1:8" ht="15.75">
      <c r="A61" s="12" t="s">
        <v>268</v>
      </c>
      <c r="B61" s="42" t="s">
        <v>269</v>
      </c>
      <c r="C61" s="6"/>
      <c r="D61" s="6"/>
      <c r="E61" s="6"/>
      <c r="F61" s="6"/>
      <c r="G61" s="39"/>
      <c r="H61" s="39"/>
    </row>
    <row r="62" spans="1:8" ht="15.75">
      <c r="A62" s="12" t="s">
        <v>270</v>
      </c>
      <c r="B62" s="42" t="s">
        <v>271</v>
      </c>
      <c r="C62" s="6"/>
      <c r="D62" s="6"/>
      <c r="E62" s="44"/>
      <c r="F62" s="44">
        <v>88</v>
      </c>
      <c r="G62" s="39"/>
      <c r="H62" s="45"/>
    </row>
    <row r="63" spans="1:8" ht="15.75">
      <c r="A63" s="12" t="s">
        <v>272</v>
      </c>
      <c r="B63" s="42" t="s">
        <v>52</v>
      </c>
      <c r="C63" s="6">
        <v>1931.7307941999998</v>
      </c>
      <c r="D63" s="6">
        <v>58978.3697205</v>
      </c>
      <c r="E63" s="44">
        <v>461</v>
      </c>
      <c r="F63" s="44">
        <v>4067</v>
      </c>
      <c r="G63" s="39"/>
      <c r="H63" s="46"/>
    </row>
    <row r="64" spans="1:8" ht="15.75">
      <c r="A64" s="12" t="s">
        <v>16</v>
      </c>
      <c r="B64" s="42" t="s">
        <v>13</v>
      </c>
      <c r="C64" s="6"/>
      <c r="D64" s="6"/>
      <c r="E64" s="44"/>
      <c r="F64" s="44"/>
      <c r="G64" s="39"/>
      <c r="H64" s="46"/>
    </row>
    <row r="65" spans="1:8" ht="15.75">
      <c r="A65" s="12" t="s">
        <v>273</v>
      </c>
      <c r="B65" s="42" t="s">
        <v>54</v>
      </c>
      <c r="C65" s="6"/>
      <c r="D65" s="6"/>
      <c r="E65" s="44"/>
      <c r="F65" s="44"/>
      <c r="G65" s="39"/>
      <c r="H65" s="46"/>
    </row>
    <row r="66" spans="1:8" ht="15.75">
      <c r="A66" s="12" t="s">
        <v>274</v>
      </c>
      <c r="B66" s="42" t="s">
        <v>60</v>
      </c>
      <c r="C66" s="6">
        <v>46</v>
      </c>
      <c r="D66" s="6">
        <v>1135</v>
      </c>
      <c r="E66" s="44">
        <v>32</v>
      </c>
      <c r="F66" s="44">
        <v>298</v>
      </c>
      <c r="G66" s="39"/>
      <c r="H66" s="46"/>
    </row>
    <row r="67" spans="1:8" ht="15.75">
      <c r="A67" s="12" t="s">
        <v>275</v>
      </c>
      <c r="B67" s="42" t="s">
        <v>62</v>
      </c>
      <c r="C67" s="6">
        <v>74</v>
      </c>
      <c r="D67" s="6">
        <v>3437</v>
      </c>
      <c r="E67" s="44">
        <v>110</v>
      </c>
      <c r="F67" s="44">
        <v>875</v>
      </c>
      <c r="G67" s="39"/>
      <c r="H67" s="46"/>
    </row>
    <row r="68" spans="1:8" ht="15.75">
      <c r="A68" s="12" t="s">
        <v>276</v>
      </c>
      <c r="B68" s="42" t="s">
        <v>64</v>
      </c>
      <c r="C68" s="6">
        <v>34</v>
      </c>
      <c r="D68" s="6">
        <v>254</v>
      </c>
      <c r="E68" s="44">
        <v>32</v>
      </c>
      <c r="F68" s="44">
        <v>106</v>
      </c>
      <c r="G68" s="39"/>
      <c r="H68" s="46"/>
    </row>
    <row r="69" spans="1:8" ht="15.75">
      <c r="A69" s="12" t="s">
        <v>277</v>
      </c>
      <c r="B69" s="42" t="s">
        <v>66</v>
      </c>
      <c r="C69" s="6">
        <v>943.7307941999999</v>
      </c>
      <c r="D69" s="6">
        <v>48508.3697205</v>
      </c>
      <c r="E69" s="6"/>
      <c r="F69" s="6">
        <v>131</v>
      </c>
      <c r="G69" s="39"/>
      <c r="H69" s="39"/>
    </row>
    <row r="70" spans="1:8" ht="15.75">
      <c r="A70" s="12" t="s">
        <v>278</v>
      </c>
      <c r="B70" s="42" t="s">
        <v>68</v>
      </c>
      <c r="C70" s="6">
        <v>834</v>
      </c>
      <c r="D70" s="6">
        <v>5644</v>
      </c>
      <c r="E70" s="44">
        <v>287</v>
      </c>
      <c r="F70" s="44">
        <v>2657</v>
      </c>
      <c r="G70" s="39"/>
      <c r="H70" s="47"/>
    </row>
    <row r="71" spans="1:8" ht="31.5">
      <c r="A71" s="12" t="s">
        <v>279</v>
      </c>
      <c r="B71" s="42" t="s">
        <v>76</v>
      </c>
      <c r="C71" s="6">
        <v>8</v>
      </c>
      <c r="D71" s="6">
        <v>256</v>
      </c>
      <c r="E71" s="6"/>
      <c r="F71" s="6"/>
      <c r="G71" s="39"/>
      <c r="H71" s="39"/>
    </row>
    <row r="72" spans="1:8" ht="15.75">
      <c r="A72" s="12" t="s">
        <v>16</v>
      </c>
      <c r="B72" s="43" t="s">
        <v>13</v>
      </c>
      <c r="C72" s="6"/>
      <c r="D72" s="6"/>
      <c r="E72" s="6"/>
      <c r="F72" s="6"/>
      <c r="G72" s="39"/>
      <c r="H72" s="39"/>
    </row>
    <row r="73" spans="1:8" ht="15.75">
      <c r="A73" s="12" t="s">
        <v>280</v>
      </c>
      <c r="B73" s="42" t="s">
        <v>78</v>
      </c>
      <c r="C73" s="6">
        <v>8</v>
      </c>
      <c r="D73" s="6">
        <v>256</v>
      </c>
      <c r="E73" s="48"/>
      <c r="F73" s="48"/>
      <c r="G73" s="39"/>
      <c r="H73" s="47"/>
    </row>
    <row r="74" spans="1:8" ht="15.75">
      <c r="A74" s="12" t="s">
        <v>281</v>
      </c>
      <c r="B74" s="42" t="s">
        <v>80</v>
      </c>
      <c r="C74" s="6"/>
      <c r="D74" s="6"/>
      <c r="E74" s="6"/>
      <c r="F74" s="6"/>
      <c r="G74" s="39"/>
      <c r="H74" s="39"/>
    </row>
    <row r="75" spans="1:8" ht="15.75">
      <c r="A75" s="12" t="s">
        <v>282</v>
      </c>
      <c r="B75" s="42" t="s">
        <v>82</v>
      </c>
      <c r="C75" s="6"/>
      <c r="D75" s="6"/>
      <c r="E75" s="48"/>
      <c r="F75" s="48"/>
      <c r="G75" s="39"/>
      <c r="H75" s="47"/>
    </row>
    <row r="76" spans="1:8" ht="15.75">
      <c r="A76" s="12" t="s">
        <v>283</v>
      </c>
      <c r="B76" s="42" t="s">
        <v>84</v>
      </c>
      <c r="C76" s="6"/>
      <c r="D76" s="6"/>
      <c r="E76" s="6"/>
      <c r="F76" s="6"/>
      <c r="G76" s="39"/>
      <c r="H76" s="28"/>
    </row>
    <row r="77" spans="1:8" ht="15.75">
      <c r="A77" s="12" t="s">
        <v>284</v>
      </c>
      <c r="B77" s="42" t="s">
        <v>285</v>
      </c>
      <c r="C77" s="6"/>
      <c r="D77" s="6"/>
      <c r="E77" s="48"/>
      <c r="F77" s="48"/>
      <c r="G77" s="39"/>
      <c r="H77" s="47"/>
    </row>
    <row r="78" spans="1:8" ht="15.75">
      <c r="A78" s="12" t="s">
        <v>286</v>
      </c>
      <c r="B78" s="42" t="s">
        <v>86</v>
      </c>
      <c r="C78" s="6">
        <v>1939</v>
      </c>
      <c r="D78" s="6">
        <v>23795</v>
      </c>
      <c r="E78" s="6"/>
      <c r="F78" s="6">
        <v>979748</v>
      </c>
      <c r="G78" s="39"/>
      <c r="H78" s="39"/>
    </row>
    <row r="79" spans="1:8" ht="47.25">
      <c r="A79" s="12" t="s">
        <v>287</v>
      </c>
      <c r="B79" s="42" t="s">
        <v>88</v>
      </c>
      <c r="C79" s="6">
        <v>164103.9883541</v>
      </c>
      <c r="D79" s="6">
        <v>1452870.1916899</v>
      </c>
      <c r="E79" s="49">
        <v>111465</v>
      </c>
      <c r="F79" s="49">
        <v>466624</v>
      </c>
      <c r="G79" s="39"/>
      <c r="H79" s="47"/>
    </row>
    <row r="80" spans="1:8" ht="15.75">
      <c r="A80" s="12" t="s">
        <v>288</v>
      </c>
      <c r="B80" s="42" t="s">
        <v>90</v>
      </c>
      <c r="C80" s="6"/>
      <c r="D80" s="6">
        <v>528</v>
      </c>
      <c r="E80" s="44">
        <v>7</v>
      </c>
      <c r="F80" s="50">
        <v>3803</v>
      </c>
      <c r="G80" s="39"/>
      <c r="H80" s="47"/>
    </row>
    <row r="81" spans="1:8" ht="15.75">
      <c r="A81" s="12" t="s">
        <v>289</v>
      </c>
      <c r="B81" s="42" t="s">
        <v>92</v>
      </c>
      <c r="C81" s="6">
        <v>15959.1025002</v>
      </c>
      <c r="D81" s="6">
        <v>614088.8704011</v>
      </c>
      <c r="E81" s="49">
        <v>111368</v>
      </c>
      <c r="F81" s="49">
        <v>835248</v>
      </c>
      <c r="G81" s="39"/>
      <c r="H81" s="47"/>
    </row>
    <row r="82" spans="1:8" ht="15.75">
      <c r="A82" s="12" t="s">
        <v>290</v>
      </c>
      <c r="B82" s="42" t="s">
        <v>94</v>
      </c>
      <c r="C82" s="6"/>
      <c r="D82" s="6"/>
      <c r="E82" s="48"/>
      <c r="F82" s="48"/>
      <c r="G82" s="39"/>
      <c r="H82" s="47"/>
    </row>
    <row r="83" spans="1:9" ht="15.75">
      <c r="A83" s="12" t="s">
        <v>291</v>
      </c>
      <c r="B83" s="42" t="s">
        <v>97</v>
      </c>
      <c r="C83" s="6"/>
      <c r="D83" s="6"/>
      <c r="E83" s="6"/>
      <c r="F83" s="6">
        <v>1178</v>
      </c>
      <c r="G83" s="39"/>
      <c r="H83" s="39"/>
      <c r="I83" s="51"/>
    </row>
    <row r="84" spans="1:8" ht="31.5">
      <c r="A84" s="12" t="s">
        <v>292</v>
      </c>
      <c r="B84" s="42" t="s">
        <v>99</v>
      </c>
      <c r="C84" s="6"/>
      <c r="D84" s="6"/>
      <c r="E84" s="48"/>
      <c r="F84" s="48"/>
      <c r="H84" s="52"/>
    </row>
    <row r="85" spans="1:8" ht="31.5">
      <c r="A85" s="12" t="s">
        <v>293</v>
      </c>
      <c r="B85" s="42" t="s">
        <v>101</v>
      </c>
      <c r="C85" s="6">
        <v>40784.3296588</v>
      </c>
      <c r="D85" s="6">
        <v>1080965.7872304</v>
      </c>
      <c r="E85" s="48">
        <v>27258</v>
      </c>
      <c r="F85" s="49">
        <v>665285</v>
      </c>
      <c r="H85" s="52"/>
    </row>
    <row r="86" spans="1:8" ht="21.75" customHeight="1">
      <c r="A86" s="12" t="s">
        <v>16</v>
      </c>
      <c r="B86" s="42" t="s">
        <v>13</v>
      </c>
      <c r="C86" s="6"/>
      <c r="D86" s="6"/>
      <c r="E86" s="53"/>
      <c r="F86" s="53"/>
      <c r="H86" s="52"/>
    </row>
    <row r="87" spans="1:8" ht="15.75">
      <c r="A87" s="12" t="s">
        <v>294</v>
      </c>
      <c r="B87" s="42" t="s">
        <v>295</v>
      </c>
      <c r="C87" s="6"/>
      <c r="D87" s="6"/>
      <c r="E87" s="48"/>
      <c r="F87" s="48"/>
      <c r="H87" s="52"/>
    </row>
    <row r="88" spans="1:8" ht="15.75">
      <c r="A88" s="12" t="s">
        <v>296</v>
      </c>
      <c r="B88" s="42" t="s">
        <v>297</v>
      </c>
      <c r="C88" s="6"/>
      <c r="D88" s="6"/>
      <c r="E88" s="48"/>
      <c r="F88" s="48"/>
      <c r="H88" s="52"/>
    </row>
    <row r="89" spans="1:6" ht="15.75">
      <c r="A89" s="12" t="s">
        <v>298</v>
      </c>
      <c r="B89" s="42" t="s">
        <v>299</v>
      </c>
      <c r="C89" s="6">
        <v>40784.3296588</v>
      </c>
      <c r="D89" s="6">
        <v>1080965.7872304</v>
      </c>
      <c r="E89" s="44">
        <v>27258</v>
      </c>
      <c r="F89" s="44">
        <v>665285</v>
      </c>
    </row>
    <row r="90" spans="1:6" ht="15.75">
      <c r="A90" s="12" t="s">
        <v>300</v>
      </c>
      <c r="B90" s="42" t="s">
        <v>301</v>
      </c>
      <c r="C90" s="6"/>
      <c r="D90" s="6"/>
      <c r="E90" s="44"/>
      <c r="F90" s="44"/>
    </row>
    <row r="91" spans="1:6" ht="47.25">
      <c r="A91" s="12" t="s">
        <v>302</v>
      </c>
      <c r="B91" s="42" t="s">
        <v>103</v>
      </c>
      <c r="C91" s="6">
        <v>1141</v>
      </c>
      <c r="D91" s="6">
        <v>13008</v>
      </c>
      <c r="E91" s="44">
        <v>761</v>
      </c>
      <c r="F91" s="44">
        <v>11569</v>
      </c>
    </row>
    <row r="92" spans="1:6" ht="15.75">
      <c r="A92" s="12" t="s">
        <v>303</v>
      </c>
      <c r="B92" s="42" t="s">
        <v>105</v>
      </c>
      <c r="C92" s="44">
        <v>69591.3161266</v>
      </c>
      <c r="D92" s="44">
        <v>587730.3581785</v>
      </c>
      <c r="E92" s="44">
        <f>E94+E95+E96+E97+E98+E99</f>
        <v>31832</v>
      </c>
      <c r="F92" s="44">
        <v>214572</v>
      </c>
    </row>
    <row r="93" spans="1:6" ht="15.75">
      <c r="A93" s="12" t="s">
        <v>16</v>
      </c>
      <c r="B93" s="43" t="s">
        <v>13</v>
      </c>
      <c r="C93" s="6"/>
      <c r="D93" s="6"/>
      <c r="E93" s="48"/>
      <c r="F93" s="44"/>
    </row>
    <row r="94" spans="1:6" ht="15.75">
      <c r="A94" s="12" t="s">
        <v>304</v>
      </c>
      <c r="B94" s="42" t="s">
        <v>305</v>
      </c>
      <c r="C94" s="6">
        <v>30200</v>
      </c>
      <c r="D94" s="6">
        <v>126682</v>
      </c>
      <c r="E94" s="44">
        <v>25794</v>
      </c>
      <c r="F94" s="44">
        <v>132532</v>
      </c>
    </row>
    <row r="95" spans="1:6" ht="15.75">
      <c r="A95" s="12" t="s">
        <v>306</v>
      </c>
      <c r="B95" s="54" t="s">
        <v>307</v>
      </c>
      <c r="C95" s="6">
        <v>250</v>
      </c>
      <c r="D95" s="6">
        <v>1869</v>
      </c>
      <c r="E95" s="44">
        <v>140</v>
      </c>
      <c r="F95" s="6">
        <v>1868</v>
      </c>
    </row>
    <row r="96" spans="1:6" ht="15.75">
      <c r="A96" s="12" t="s">
        <v>308</v>
      </c>
      <c r="B96" s="54" t="s">
        <v>309</v>
      </c>
      <c r="C96" s="6">
        <v>35881.3161266</v>
      </c>
      <c r="D96" s="6">
        <v>434411.35817849997</v>
      </c>
      <c r="E96" s="44">
        <v>3300</v>
      </c>
      <c r="F96" s="6">
        <v>44666</v>
      </c>
    </row>
    <row r="97" spans="1:6" ht="15.75">
      <c r="A97" s="12" t="s">
        <v>310</v>
      </c>
      <c r="B97" s="54" t="s">
        <v>311</v>
      </c>
      <c r="C97" s="6">
        <v>463</v>
      </c>
      <c r="D97" s="6">
        <v>6430</v>
      </c>
      <c r="E97" s="44">
        <v>670</v>
      </c>
      <c r="F97" s="44">
        <v>12874</v>
      </c>
    </row>
    <row r="98" spans="1:6" ht="31.5">
      <c r="A98" s="12" t="s">
        <v>312</v>
      </c>
      <c r="B98" s="54" t="s">
        <v>313</v>
      </c>
      <c r="C98" s="6">
        <v>2797</v>
      </c>
      <c r="D98" s="6">
        <v>15411</v>
      </c>
      <c r="E98" s="44">
        <v>1928</v>
      </c>
      <c r="F98" s="44">
        <v>22826</v>
      </c>
    </row>
    <row r="99" spans="1:6" ht="15.75">
      <c r="A99" s="12" t="s">
        <v>314</v>
      </c>
      <c r="B99" s="54" t="s">
        <v>315</v>
      </c>
      <c r="C99" s="6"/>
      <c r="D99" s="6">
        <v>2927</v>
      </c>
      <c r="E99" s="44"/>
      <c r="F99" s="44">
        <v>-194</v>
      </c>
    </row>
    <row r="100" spans="1:6" ht="15.75">
      <c r="A100" s="12" t="s">
        <v>316</v>
      </c>
      <c r="B100" s="54" t="s">
        <v>107</v>
      </c>
      <c r="C100" s="6">
        <v>2627.212016</v>
      </c>
      <c r="D100" s="6">
        <v>25392.118047199998</v>
      </c>
      <c r="E100" s="44">
        <v>704</v>
      </c>
      <c r="F100" s="44">
        <v>25228</v>
      </c>
    </row>
    <row r="101" spans="1:6" ht="15.75">
      <c r="A101" s="12" t="s">
        <v>317</v>
      </c>
      <c r="B101" s="54" t="s">
        <v>109</v>
      </c>
      <c r="C101" s="18">
        <f>C63+C71+C78+C79+C80+C81+C82+C83+C84+C85+C91+C92+C100</f>
        <v>298085.6794499</v>
      </c>
      <c r="D101" s="18">
        <f>D63+D71+D78+D79+D80+D81+D82+D83+D84+D85+D91+D92+D100</f>
        <v>3857612.6952676</v>
      </c>
      <c r="E101" s="18">
        <f>E63+E71+E78+E79+E80+E81+E82+E83+E84+E85+E91+E92+E100</f>
        <v>283856</v>
      </c>
      <c r="F101" s="18">
        <f>F63+F80+F85+F92+F100+F83+F57+F91+F79+F81+F78+F73</f>
        <v>3207410</v>
      </c>
    </row>
    <row r="102" spans="1:6" ht="15.75">
      <c r="A102" s="12" t="s">
        <v>13</v>
      </c>
      <c r="B102" s="54" t="s">
        <v>13</v>
      </c>
      <c r="C102" s="6"/>
      <c r="D102" s="6"/>
      <c r="E102" s="44"/>
      <c r="F102" s="44"/>
    </row>
    <row r="103" spans="1:8" ht="31.5">
      <c r="A103" s="12" t="s">
        <v>318</v>
      </c>
      <c r="B103" s="54" t="s">
        <v>111</v>
      </c>
      <c r="C103" s="6">
        <f>C55-C101</f>
        <v>177860.10231669998</v>
      </c>
      <c r="D103" s="6">
        <f>D55-D101</f>
        <v>275778.93709809985</v>
      </c>
      <c r="E103" s="44">
        <f>E55-E101</f>
        <v>-84920</v>
      </c>
      <c r="F103" s="44">
        <f>F55-F101</f>
        <v>259582</v>
      </c>
      <c r="H103" s="52"/>
    </row>
    <row r="104" spans="1:6" ht="15.75">
      <c r="A104" s="12" t="s">
        <v>13</v>
      </c>
      <c r="B104" s="54" t="s">
        <v>13</v>
      </c>
      <c r="C104" s="6"/>
      <c r="D104" s="6"/>
      <c r="E104" s="44"/>
      <c r="F104" s="44"/>
    </row>
    <row r="105" spans="1:6" ht="15.75">
      <c r="A105" s="12" t="s">
        <v>319</v>
      </c>
      <c r="B105" s="54" t="s">
        <v>136</v>
      </c>
      <c r="C105" s="6"/>
      <c r="D105" s="6">
        <v>485</v>
      </c>
      <c r="E105" s="44">
        <v>40</v>
      </c>
      <c r="F105" s="55">
        <v>14352</v>
      </c>
    </row>
    <row r="106" spans="1:6" ht="15.75">
      <c r="A106" s="12" t="s">
        <v>13</v>
      </c>
      <c r="B106" s="54" t="s">
        <v>13</v>
      </c>
      <c r="C106" s="6"/>
      <c r="D106" s="6"/>
      <c r="E106" s="44"/>
      <c r="F106" s="44"/>
    </row>
    <row r="107" spans="1:6" ht="31.5">
      <c r="A107" s="12" t="s">
        <v>320</v>
      </c>
      <c r="B107" s="54" t="s">
        <v>146</v>
      </c>
      <c r="C107" s="6">
        <f>C103</f>
        <v>177860.10231669998</v>
      </c>
      <c r="D107" s="6">
        <f>D103-D105</f>
        <v>275293.93709809985</v>
      </c>
      <c r="E107" s="44">
        <f>E103-E105</f>
        <v>-84960</v>
      </c>
      <c r="F107" s="44">
        <v>245230</v>
      </c>
    </row>
    <row r="108" spans="1:6" ht="15.75">
      <c r="A108" s="12" t="s">
        <v>321</v>
      </c>
      <c r="B108" s="54" t="s">
        <v>148</v>
      </c>
      <c r="C108" s="6"/>
      <c r="D108" s="6"/>
      <c r="E108" s="44"/>
      <c r="F108" s="44"/>
    </row>
    <row r="109" spans="1:6" ht="15.75">
      <c r="A109" s="12" t="s">
        <v>13</v>
      </c>
      <c r="B109" s="54" t="s">
        <v>13</v>
      </c>
      <c r="C109" s="6"/>
      <c r="D109" s="6"/>
      <c r="E109" s="44"/>
      <c r="F109" s="44"/>
    </row>
    <row r="110" spans="1:6" ht="31.5">
      <c r="A110" s="12" t="s">
        <v>322</v>
      </c>
      <c r="B110" s="54" t="s">
        <v>150</v>
      </c>
      <c r="C110" s="6">
        <f>C103</f>
        <v>177860.10231669998</v>
      </c>
      <c r="D110" s="6">
        <f>D107</f>
        <v>275293.93709809985</v>
      </c>
      <c r="E110" s="44">
        <f>E107</f>
        <v>-84960</v>
      </c>
      <c r="F110" s="44">
        <v>245230</v>
      </c>
    </row>
    <row r="112" ht="15.75">
      <c r="A112" s="1" t="s">
        <v>191</v>
      </c>
    </row>
    <row r="113" spans="1:6" ht="14.25" customHeight="1">
      <c r="A113" s="24"/>
      <c r="B113" s="24"/>
      <c r="C113" s="24"/>
      <c r="D113" s="24"/>
      <c r="E113" s="24"/>
      <c r="F113" s="24"/>
    </row>
    <row r="114" ht="15.75">
      <c r="A114" s="1"/>
    </row>
    <row r="116" spans="1:10" ht="15.75">
      <c r="A116" s="1" t="s">
        <v>323</v>
      </c>
      <c r="B116" s="1"/>
      <c r="C116" s="2"/>
      <c r="D116" s="2"/>
      <c r="I116" s="30"/>
      <c r="J116" s="30"/>
    </row>
    <row r="117" spans="1:10" ht="15.75">
      <c r="A117" s="1" t="s">
        <v>324</v>
      </c>
      <c r="B117" s="1"/>
      <c r="C117" s="2"/>
      <c r="D117" s="2"/>
      <c r="I117" s="30"/>
      <c r="J117" s="30"/>
    </row>
    <row r="118" spans="1:10" ht="15.75">
      <c r="A118" s="1" t="s">
        <v>325</v>
      </c>
      <c r="B118" s="1"/>
      <c r="C118" s="2"/>
      <c r="D118" s="2"/>
      <c r="I118" s="30"/>
      <c r="J118" s="30"/>
    </row>
    <row r="119" spans="1:10" ht="15.75">
      <c r="A119" s="1" t="s">
        <v>186</v>
      </c>
      <c r="B119" s="1"/>
      <c r="C119" s="2"/>
      <c r="D119" s="2"/>
      <c r="I119" s="30"/>
      <c r="J119" s="30"/>
    </row>
    <row r="120" spans="1:10" ht="15.75">
      <c r="A120" s="1" t="s">
        <v>187</v>
      </c>
      <c r="B120" s="1"/>
      <c r="C120" s="2"/>
      <c r="D120" s="2"/>
      <c r="I120" s="30"/>
      <c r="J120" s="30"/>
    </row>
  </sheetData>
  <sheetProtection/>
  <mergeCells count="6">
    <mergeCell ref="A2:F2"/>
    <mergeCell ref="A3:F3"/>
    <mergeCell ref="A4:F4"/>
    <mergeCell ref="A5:F5"/>
    <mergeCell ref="A7:F7"/>
    <mergeCell ref="A113:F113"/>
  </mergeCells>
  <printOptions/>
  <pageMargins left="0.2" right="0.2" top="0.42" bottom="0.29" header="0.3" footer="0.2"/>
  <pageSetup horizontalDpi="600" verticalDpi="600" orientation="portrait" paperSize="9" scale="64" r:id="rId1"/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zhsabitova</dc:creator>
  <cp:keywords/>
  <dc:description/>
  <cp:lastModifiedBy>zhsabitova</cp:lastModifiedBy>
  <cp:lastPrinted>2018-01-16T06:47:47Z</cp:lastPrinted>
  <dcterms:created xsi:type="dcterms:W3CDTF">2018-01-16T06:02:56Z</dcterms:created>
  <dcterms:modified xsi:type="dcterms:W3CDTF">2018-01-16T07:06:48Z</dcterms:modified>
  <cp:category/>
  <cp:version/>
  <cp:contentType/>
  <cp:contentStatus/>
</cp:coreProperties>
</file>