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2480" windowHeight="9315" tabRatio="916" activeTab="0"/>
  </bookViews>
  <sheets>
    <sheet name="Ф1" sheetId="1" r:id="rId1"/>
    <sheet name="Ф2" sheetId="2" r:id="rId2"/>
  </sheets>
  <externalReferences>
    <externalReference r:id="rId5"/>
    <externalReference r:id="rId6"/>
  </externalReferences>
  <definedNames>
    <definedName name="o">#REF!</definedName>
    <definedName name="_xlnm.Print_Area" localSheetId="0">'Ф1'!$A$1:$D$134</definedName>
    <definedName name="_xlnm.Print_Area" localSheetId="1">'Ф2'!$A$1:$F$134</definedName>
  </definedNames>
  <calcPr fullCalcOnLoad="1"/>
</workbook>
</file>

<file path=xl/sharedStrings.xml><?xml version="1.0" encoding="utf-8"?>
<sst xmlns="http://schemas.openxmlformats.org/spreadsheetml/2006/main" count="450" uniqueCount="334">
  <si>
    <t>Место для печати</t>
  </si>
  <si>
    <t>Примечание</t>
  </si>
  <si>
    <t>Прочие активы</t>
  </si>
  <si>
    <t>Запасы</t>
  </si>
  <si>
    <t>в том числе:</t>
  </si>
  <si>
    <t>Итого активы:</t>
  </si>
  <si>
    <t>Изъятый капитал</t>
  </si>
  <si>
    <t>Резервный капитал</t>
  </si>
  <si>
    <t>Обязательства</t>
  </si>
  <si>
    <t>Прочие обязательства</t>
  </si>
  <si>
    <t>Прочие расходы</t>
  </si>
  <si>
    <t>Дебиторская задолженность</t>
  </si>
  <si>
    <t>Нематериальные активы (за вычетом амортизации и убытков от обесценения)</t>
  </si>
  <si>
    <t>Основные средства (за вычетом амортизации и убытков от обесценения)</t>
  </si>
  <si>
    <t>Аффинированные драгоценные металлы</t>
  </si>
  <si>
    <t>Прибыль (убыток) от прекращенной деятельности</t>
  </si>
  <si>
    <t>Отчет о прибылях и убытках</t>
  </si>
  <si>
    <t>Инвестиционное имущество</t>
  </si>
  <si>
    <t>Кредиторская задолженность</t>
  </si>
  <si>
    <t>Денежные средства и эквиваленты денежных средств</t>
  </si>
  <si>
    <t>Собственный капитал</t>
  </si>
  <si>
    <t xml:space="preserve">Нераспределенная прибыль (непокрытый убыток): </t>
  </si>
  <si>
    <t>   </t>
  </si>
  <si>
    <t>Наименование статей</t>
  </si>
  <si>
    <t>За аналогичный период с начала предыдущего года (с нарастающим итогом)</t>
  </si>
  <si>
    <t>За период с начала текущего года  (с нарастающим                                          итогом)</t>
  </si>
  <si>
    <t>                        (в тысячах  тенге)   </t>
  </si>
  <si>
    <t>Резервы</t>
  </si>
  <si>
    <t>                            (в тысячах  тенге) </t>
  </si>
  <si>
    <t>За аналогичный    период предыдущего года</t>
  </si>
  <si>
    <t>За отчетный    период</t>
  </si>
  <si>
    <t>Вклады размещенные (за вычетом резервов на обесценение)</t>
  </si>
  <si>
    <t>Инвестиции в капитал других юридических лиц и субординированный долг</t>
  </si>
  <si>
    <t>Выпущенные долговые ценные бумаги</t>
  </si>
  <si>
    <t>Субординированный долг</t>
  </si>
  <si>
    <t>Операционные расходы</t>
  </si>
  <si>
    <t>Расходы от реализации или безвозмездной передачи активов</t>
  </si>
  <si>
    <t>Корпоративный подоходный налог</t>
  </si>
  <si>
    <t>Ценные бумаги, оцениваемые по справедливой стоимости, изменения которых отражаются в составе прибыли или убытка</t>
  </si>
  <si>
    <t>Код строки</t>
  </si>
  <si>
    <t>На конец отчетного периода</t>
  </si>
  <si>
    <t>На начало отчетного периода</t>
  </si>
  <si>
    <t>Производные финансовые инструменты</t>
  </si>
  <si>
    <t>Акционерное общество "Инвестиционный Дом "Астана-Инвест"</t>
  </si>
  <si>
    <t xml:space="preserve">     начисленные, но не полученные доходы в виде вознаграждения</t>
  </si>
  <si>
    <t xml:space="preserve">     наличные деньги в кассе</t>
  </si>
  <si>
    <t xml:space="preserve">     деньги на счетах в банках и организациях, осуществляющих отдельные виды банковских операций</t>
  </si>
  <si>
    <t>Операция «обратное РЕПО»</t>
  </si>
  <si>
    <t xml:space="preserve">    начисленные, но не полученные доходы в виде вознаграждения</t>
  </si>
  <si>
    <t>Долгосрочные активы (выбывающие группы), предназначенные для продажи</t>
  </si>
  <si>
    <t>Начисленные комиссионные вознаграждения к получению</t>
  </si>
  <si>
    <t xml:space="preserve">    от консалтинговых услуг, в том числе:</t>
  </si>
  <si>
    <t xml:space="preserve">      аффилированным лицам</t>
  </si>
  <si>
    <t xml:space="preserve">      прочим клиентам</t>
  </si>
  <si>
    <t xml:space="preserve">    от услуг представителя держателей облигаций</t>
  </si>
  <si>
    <t xml:space="preserve">    от услуг андеррайтера</t>
  </si>
  <si>
    <t xml:space="preserve">    от брокерских услуг</t>
  </si>
  <si>
    <t xml:space="preserve">    от управления активами</t>
  </si>
  <si>
    <t xml:space="preserve">    от услуг маркет-мейкера</t>
  </si>
  <si>
    <t xml:space="preserve">    от пенсионных активов</t>
  </si>
  <si>
    <t xml:space="preserve">   от инвестиционного дохода (убытка) по пенсионным активам</t>
  </si>
  <si>
    <t xml:space="preserve">   прочие</t>
  </si>
  <si>
    <t xml:space="preserve">   требования по сделке фьючерсы</t>
  </si>
  <si>
    <t xml:space="preserve">   требования по сделке форварды</t>
  </si>
  <si>
    <t xml:space="preserve">   требования по сделке опционы</t>
  </si>
  <si>
    <t xml:space="preserve">   требования по сделке свопы</t>
  </si>
  <si>
    <t>Авансы выданные и предоплата</t>
  </si>
  <si>
    <t/>
  </si>
  <si>
    <t>Операция «РЕПО»</t>
  </si>
  <si>
    <t>Займы полученные</t>
  </si>
  <si>
    <t>Расчеты с акционерами (по дивидендам)</t>
  </si>
  <si>
    <t>Начисленные комиссионные расходы к оплате</t>
  </si>
  <si>
    <t xml:space="preserve">   по переводным операциям</t>
  </si>
  <si>
    <t xml:space="preserve">  по клиринговым операциям</t>
  </si>
  <si>
    <t xml:space="preserve">  по кассовым операциям</t>
  </si>
  <si>
    <t xml:space="preserve">  по сейфовым операциям</t>
  </si>
  <si>
    <t xml:space="preserve">  по инкассации банкнот, монет и ценностей</t>
  </si>
  <si>
    <t xml:space="preserve">  по доверительным операциям</t>
  </si>
  <si>
    <t xml:space="preserve">  по услугам фондовой биржи</t>
  </si>
  <si>
    <t xml:space="preserve">  по кастодиальному обслуживанию</t>
  </si>
  <si>
    <t xml:space="preserve">  по брокерским услугам</t>
  </si>
  <si>
    <t xml:space="preserve">  по услугам центрального депозитария</t>
  </si>
  <si>
    <t xml:space="preserve">  по услугам иных профессиональных участников рынка ценных бумаг</t>
  </si>
  <si>
    <t xml:space="preserve">    обязательства по сделке фьючерсы</t>
  </si>
  <si>
    <t xml:space="preserve">    обязательства по сделке форварды</t>
  </si>
  <si>
    <t xml:space="preserve">    обязательства по сделке опционы</t>
  </si>
  <si>
    <t xml:space="preserve">    обязательства по сделке свопы</t>
  </si>
  <si>
    <t>Отложенное налоговое обязательство</t>
  </si>
  <si>
    <t>Авансы полученные</t>
  </si>
  <si>
    <t>Обязательства по вознаграждениям работникам</t>
  </si>
  <si>
    <t>2</t>
  </si>
  <si>
    <t>1</t>
  </si>
  <si>
    <t>1.1</t>
  </si>
  <si>
    <t>1.2</t>
  </si>
  <si>
    <t>3</t>
  </si>
  <si>
    <t>3.1</t>
  </si>
  <si>
    <t>4</t>
  </si>
  <si>
    <t>4.1</t>
  </si>
  <si>
    <t>5</t>
  </si>
  <si>
    <t>5.1</t>
  </si>
  <si>
    <t>6</t>
  </si>
  <si>
    <t>6.1</t>
  </si>
  <si>
    <t>7</t>
  </si>
  <si>
    <t>7.1</t>
  </si>
  <si>
    <t>8</t>
  </si>
  <si>
    <t>9</t>
  </si>
  <si>
    <t>10</t>
  </si>
  <si>
    <t>11</t>
  </si>
  <si>
    <t>12</t>
  </si>
  <si>
    <t>13</t>
  </si>
  <si>
    <t>14</t>
  </si>
  <si>
    <t>15</t>
  </si>
  <si>
    <t>15.1</t>
  </si>
  <si>
    <t>15.2</t>
  </si>
  <si>
    <t>15.3</t>
  </si>
  <si>
    <t>15.4</t>
  </si>
  <si>
    <t>15.5</t>
  </si>
  <si>
    <t>15.6</t>
  </si>
  <si>
    <t>16</t>
  </si>
  <si>
    <t>16.1</t>
  </si>
  <si>
    <t>16.2</t>
  </si>
  <si>
    <t>16.3</t>
  </si>
  <si>
    <t>16.4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</si>
  <si>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</si>
  <si>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</si>
  <si>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</si>
  <si>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</si>
  <si>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</si>
  <si>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</si>
  <si>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</si>
  <si>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</si>
  <si>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</si>
  <si>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</si>
  <si>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</si>
  <si>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</si>
  <si>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</si>
  <si>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</si>
  <si>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30.1</t>
  </si>
  <si>
    <t>30.2</t>
  </si>
  <si>
    <t>30.3</t>
  </si>
  <si>
    <t>30.4</t>
  </si>
  <si>
    <t>31</t>
  </si>
  <si>
    <t>32</t>
  </si>
  <si>
    <t>33</t>
  </si>
  <si>
    <t>39</t>
  </si>
  <si>
    <t>Уставный капитал</t>
  </si>
  <si>
    <t xml:space="preserve">     простые акции</t>
  </si>
  <si>
    <t xml:space="preserve">     привилегированные акции</t>
  </si>
  <si>
    <t>Премии (дополнительный оплаченный капитал)</t>
  </si>
  <si>
    <t>Прочие резервы</t>
  </si>
  <si>
    <t xml:space="preserve">     предыдущих лет</t>
  </si>
  <si>
    <t xml:space="preserve">     отчетного периода</t>
  </si>
  <si>
    <t xml:space="preserve">Итого капитал: </t>
  </si>
  <si>
    <t xml:space="preserve">Наименование статьи </t>
  </si>
  <si>
    <t xml:space="preserve"> 1 </t>
  </si>
  <si>
    <t xml:space="preserve"> Активы</t>
  </si>
  <si>
    <t>Итого обязательства:</t>
  </si>
  <si>
    <t>Примечание:</t>
  </si>
  <si>
    <t xml:space="preserve"> Доходы, связанные с получением вознаграждения</t>
  </si>
  <si>
    <t xml:space="preserve"> в том числе:</t>
  </si>
  <si>
    <t xml:space="preserve">  по корреспондентским и текущим счетам</t>
  </si>
  <si>
    <t xml:space="preserve">   по размещенным вкладам</t>
  </si>
  <si>
    <t xml:space="preserve">   по приобретенным ценным бумагам</t>
  </si>
  <si>
    <t xml:space="preserve">  по ценным бумагам, оцениваемым по справедливой стоимости, изменения которых отражаются в составе прибыли или убытка</t>
  </si>
  <si>
    <t xml:space="preserve">  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</si>
  <si>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 xml:space="preserve">  доходы, связанные с амортизацией дисконта по ценным бумагам, оцениваемым по справедливой стоимости</t>
  </si>
  <si>
    <t xml:space="preserve">  по операциям «обратное РЕПО»</t>
  </si>
  <si>
    <t xml:space="preserve">  прочие доходы, связанные с получением вознаграждения</t>
  </si>
  <si>
    <t xml:space="preserve"> Комиссионные вознаграждения</t>
  </si>
  <si>
    <t xml:space="preserve">  от консалтинговых услуг</t>
  </si>
  <si>
    <t xml:space="preserve">  аффилированным лицам</t>
  </si>
  <si>
    <t xml:space="preserve">  прочим клиентам</t>
  </si>
  <si>
    <t xml:space="preserve">  от услуг представителя держателей облигаций</t>
  </si>
  <si>
    <t xml:space="preserve">  от услуг андеррайтера</t>
  </si>
  <si>
    <t xml:space="preserve">  от управления активами</t>
  </si>
  <si>
    <t xml:space="preserve">  от брокерских услуг</t>
  </si>
  <si>
    <t xml:space="preserve">   от услуг маркет-мейкера</t>
  </si>
  <si>
    <t xml:space="preserve">   от прочих услуг</t>
  </si>
  <si>
    <t xml:space="preserve">   от пенсионных активов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</si>
  <si>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</si>
  <si>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</si>
  <si>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</si>
  <si>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</si>
  <si>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</si>
  <si>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</si>
  <si>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</si>
  <si>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</si>
  <si>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 xml:space="preserve">  по сделкам фьючерс</t>
  </si>
  <si>
    <t xml:space="preserve">  по сделкам форвард</t>
  </si>
  <si>
    <t xml:space="preserve">  по сделкам опцион</t>
  </si>
  <si>
    <t xml:space="preserve">  по сделкам своп</t>
  </si>
  <si>
    <t>Доходы от восстановления резервов по ценным бумагам, вкладам, дебиторской задолженности и условным обязательствам</t>
  </si>
  <si>
    <t xml:space="preserve"> Прочие доходы</t>
  </si>
  <si>
    <t xml:space="preserve"> Расходы, связанные с выплатой вознаграждения</t>
  </si>
  <si>
    <t xml:space="preserve">  по полученным займам</t>
  </si>
  <si>
    <t xml:space="preserve">   по выпущенным ценным бумагам</t>
  </si>
  <si>
    <t xml:space="preserve">   по операциям «РЕПО»</t>
  </si>
  <si>
    <t xml:space="preserve">  прочие расходы, связанные с выплатой вознаграждения</t>
  </si>
  <si>
    <t xml:space="preserve"> Комиссионные расходы</t>
  </si>
  <si>
    <t xml:space="preserve">   управляющему агенту</t>
  </si>
  <si>
    <t xml:space="preserve">   за кастодиальное обслуживание</t>
  </si>
  <si>
    <t xml:space="preserve">   за услуги фондовой биржи</t>
  </si>
  <si>
    <t xml:space="preserve">  за брокерские услуги</t>
  </si>
  <si>
    <t xml:space="preserve">  за прочие услуги</t>
  </si>
  <si>
    <t xml:space="preserve"> Расходы от деятельности, не связанной с выплатой вознаграждения</t>
  </si>
  <si>
    <t xml:space="preserve">   от переводных операций</t>
  </si>
  <si>
    <t xml:space="preserve">   от клиринговых операций</t>
  </si>
  <si>
    <t xml:space="preserve">   от кассовых операций</t>
  </si>
  <si>
    <t xml:space="preserve">   от сейфовых операций </t>
  </si>
  <si>
    <t xml:space="preserve">   от инкассации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</si>
  <si>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</si>
  <si>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</si>
  <si>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</si>
  <si>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</si>
  <si>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</si>
  <si>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</si>
  <si>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</si>
  <si>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 xml:space="preserve">   по сделкам фьючерс</t>
  </si>
  <si>
    <t xml:space="preserve">   по сделкам форвард</t>
  </si>
  <si>
    <t xml:space="preserve">   по сделкам опцион</t>
  </si>
  <si>
    <t xml:space="preserve">   по сделкам своп</t>
  </si>
  <si>
    <t>Расходы от создания резервов по ценным бумагам, размещенным вкладам, дебиторской задолженности и условным обязательствам</t>
  </si>
  <si>
    <t xml:space="preserve">   расходы на оплату труда и командировочные</t>
  </si>
  <si>
    <t xml:space="preserve">   транспортные расходы</t>
  </si>
  <si>
    <t xml:space="preserve">   расходы по уплате налогов и других обязательных платежей в бюджет, за исключением корпоративного подоходного налога</t>
  </si>
  <si>
    <t xml:space="preserve">   неустойка (штраф, пеня)</t>
  </si>
  <si>
    <t>1.3</t>
  </si>
  <si>
    <t>1.3.1</t>
  </si>
  <si>
    <t>1.3.1.1</t>
  </si>
  <si>
    <t>1.3.1.2</t>
  </si>
  <si>
    <t>1.3.2</t>
  </si>
  <si>
    <t>1.3.2.1</t>
  </si>
  <si>
    <t>1.3.2.2</t>
  </si>
  <si>
    <t>1.3.3</t>
  </si>
  <si>
    <t>1.3.3.1</t>
  </si>
  <si>
    <t>1.4</t>
  </si>
  <si>
    <t>1.5</t>
  </si>
  <si>
    <t>2.1</t>
  </si>
  <si>
    <t>2.1.1</t>
  </si>
  <si>
    <t>2.1.2</t>
  </si>
  <si>
    <t>2.2</t>
  </si>
  <si>
    <t>2.3</t>
  </si>
  <si>
    <t>2.4</t>
  </si>
  <si>
    <t>2.5</t>
  </si>
  <si>
    <t>2.6</t>
  </si>
  <si>
    <t>2.7</t>
  </si>
  <si>
    <t>2.8</t>
  </si>
  <si>
    <t>2.9</t>
  </si>
  <si>
    <t>10.1</t>
  </si>
  <si>
    <t>10.2</t>
  </si>
  <si>
    <t>10.3</t>
  </si>
  <si>
    <t>10.4</t>
  </si>
  <si>
    <t>14.1</t>
  </si>
  <si>
    <t>14.2</t>
  </si>
  <si>
    <t>14.3</t>
  </si>
  <si>
    <t>14.4</t>
  </si>
  <si>
    <t>16.5</t>
  </si>
  <si>
    <t>24.1</t>
  </si>
  <si>
    <t>24.2</t>
  </si>
  <si>
    <t>24.3</t>
  </si>
  <si>
    <t>24.4</t>
  </si>
  <si>
    <t>26.1</t>
  </si>
  <si>
    <t>26.2</t>
  </si>
  <si>
    <t>26.3</t>
  </si>
  <si>
    <t>26.4</t>
  </si>
  <si>
    <t>26.5</t>
  </si>
  <si>
    <t>26.6</t>
  </si>
  <si>
    <r>
      <t>                </t>
    </r>
    <r>
      <rPr>
        <b/>
        <sz val="12"/>
        <rFont val="Times New Roman"/>
        <family val="1"/>
      </rPr>
      <t>  Бухгалтерский баланс</t>
    </r>
  </si>
  <si>
    <t>Ценные бумаги, учитываемые по справедливой стоимости через прочий совокупный доход</t>
  </si>
  <si>
    <t>Ценные бумаги, учитываемые по амортизированной стоимости (за вычетом резервов на обесценение)</t>
  </si>
  <si>
    <t xml:space="preserve">   по ценным бумагам, учитываемым по справедливой стоимости через прочий совокупный доход</t>
  </si>
  <si>
    <t xml:space="preserve">  доходы в виде дивидендов по акциям, находящимся в портфеле ценных бумаг, учитываемых по справедливой стоимости через прочий совокупный доход</t>
  </si>
  <si>
    <t xml:space="preserve">  доходы, связанные с амортизацией дисконта по ценным бумагам, учитываемым по справедливой стоимости через прочий совокупный доход</t>
  </si>
  <si>
    <t xml:space="preserve">  доходы, связанные с амортизацией дисконта по ценным бумагам, учитываемым по амортизированной стоимости</t>
  </si>
  <si>
    <t xml:space="preserve"> общехозяйственные и административные расходы</t>
  </si>
  <si>
    <t xml:space="preserve">  по ценным бумаги, учитываемым по амортизированной стоимости (за вычетом резервов на обесценение)</t>
  </si>
  <si>
    <t>Активы в форме права пользования (за вычетом амортизации и убытков от обесценения)</t>
  </si>
  <si>
    <t>16.1.1</t>
  </si>
  <si>
    <t>16.1.2</t>
  </si>
  <si>
    <t>16.6</t>
  </si>
  <si>
    <t>16.7</t>
  </si>
  <si>
    <t>16.8</t>
  </si>
  <si>
    <t>16.9</t>
  </si>
  <si>
    <t>17.1</t>
  </si>
  <si>
    <t>17.2</t>
  </si>
  <si>
    <t>17.3</t>
  </si>
  <si>
    <t>17.4</t>
  </si>
  <si>
    <t>Текущий налоговый актив</t>
  </si>
  <si>
    <t>Отложенный налоговый актив</t>
  </si>
  <si>
    <t>30.5</t>
  </si>
  <si>
    <t>30.6</t>
  </si>
  <si>
    <t>30.7</t>
  </si>
  <si>
    <t>30.8</t>
  </si>
  <si>
    <t>30.9</t>
  </si>
  <si>
    <t>30.10</t>
  </si>
  <si>
    <t>30.11</t>
  </si>
  <si>
    <t>31.1</t>
  </si>
  <si>
    <t>31.2</t>
  </si>
  <si>
    <t>31.3</t>
  </si>
  <si>
    <t>31.4</t>
  </si>
  <si>
    <t>Обязательство перед бюджетом по налогам и другим обязательным платежам в бюджет</t>
  </si>
  <si>
    <t>Обязательства по аренде</t>
  </si>
  <si>
    <t>39.1</t>
  </si>
  <si>
    <t>39.2</t>
  </si>
  <si>
    <t>Резерв переоценки ценных бумаг, учитываемых по справедливой стоимости через прочий совокупный доход</t>
  </si>
  <si>
    <t>Резерв на переоценку основных средств</t>
  </si>
  <si>
    <t>Резерв обесценения ценных бумаг, учитываемых по справедливой стоимости через прочий совокупный доход</t>
  </si>
  <si>
    <t>47.1</t>
  </si>
  <si>
    <t>47.2</t>
  </si>
  <si>
    <t>48</t>
  </si>
  <si>
    <t>49</t>
  </si>
  <si>
    <t xml:space="preserve">   за услуги центрального депозитария</t>
  </si>
  <si>
    <t xml:space="preserve">   амортизационные отчисления и износ</t>
  </si>
  <si>
    <t>Наимепнование: АО "Инвестиционный Дом "Астана-Инвест"</t>
  </si>
  <si>
    <t>Адрес: 050059, г. Алматы, пр.Аль-Фараби 5, БЦ «Нурлы Тау», блок 1А, офис 206</t>
  </si>
  <si>
    <t>Телефон: 8(727) 3307094 вн.3108</t>
  </si>
  <si>
    <t xml:space="preserve">Адрес электронной почты: info@investdom.kz </t>
  </si>
  <si>
    <t xml:space="preserve">Исполнитель:Сабитова Ж.М._______________________________       </t>
  </si>
  <si>
    <t>(фамилия, имя, отчество (при наличии))                                                                                     (подпись, телефон)</t>
  </si>
  <si>
    <t xml:space="preserve">Главный бухгалтер: Сабитова Ж.М. _________________________  </t>
  </si>
  <si>
    <t xml:space="preserve">                                                   (фамилия, имя, отчество (при наличии))                             (подпись)                            (дата)</t>
  </si>
  <si>
    <t>Руководитель или лицо, исполняющее его обязанности: Маенлаева И.Я.___________________________</t>
  </si>
  <si>
    <t xml:space="preserve">                                                                                                                             (фамилия, имя, отчество (при наличии))                          (подпись)                                 (дата)</t>
  </si>
  <si>
    <t>(фамилия, имя, отчество (при наличии))                                                             (подпись, телефон)</t>
  </si>
  <si>
    <t xml:space="preserve">Итого капитал и обязательства </t>
  </si>
  <si>
    <t>Итого доходов</t>
  </si>
  <si>
    <t>Итого расходов</t>
  </si>
  <si>
    <t xml:space="preserve">Чистая прибыль (убыток) до уплаты корпоративного подоходного налога </t>
  </si>
  <si>
    <t xml:space="preserve">Чистая прибыль (убыток) после уплаты корпоративного подоходного налога </t>
  </si>
  <si>
    <t xml:space="preserve">Итого чистая прибыль (убыток) за период </t>
  </si>
  <si>
    <t> отчетный период: март 2020 года</t>
  </si>
  <si>
    <t>"Прочие обязательства" на 01.04.20 года составили 11 279 тыс.тенге-резервы по неиспользованным отпускам(сч.3390.13) "Прочие обязательства" на 01.04.19 года составили 12 557 тыс. тенге -резервы по неиспользованным отпускам(сч.3390.13)</t>
  </si>
  <si>
    <t>дата 13.04.2020</t>
  </si>
  <si>
    <t>"Прочие доходы" за март 2020г. составили-8 тыс.тенге (из них  6 тыс.тенге -удерж. с з/платы сотрудников, 1 тыс.тенге-доходы по сотов.связи, 1тыс.тенге-начисл. вознагражд  иностр.брокера, и пересчет налога), за март 2019г.-38 тыс.тенге (из них  4 тыс.тенге -удерж. с з/платы сотрудников, 34 тыс.тенге-начисл. вознагражд  иностр.брокера); "Прочие расходы" за март 2020г.-591 тыс.тенге , так же за  март 2019г.-106тыс.тг.  ( расходы по комиссии брокера) (сч7470.81,7470.82)</t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</si>
</sst>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#,##0&quot;тг.&quot;;\-#,##0&quot;тг.&quot;"/>
    <numFmt numFmtId="181" formatCode="#,##0&quot;тг.&quot;;[Red]\-#,##0&quot;тг.&quot;"/>
    <numFmt numFmtId="182" formatCode="#,##0.00&quot;тг.&quot;;\-#,##0.00&quot;тг.&quot;"/>
    <numFmt numFmtId="183" formatCode="#,##0.00&quot;тг.&quot;;[Red]\-#,##0.00&quot;тг.&quot;"/>
    <numFmt numFmtId="184" formatCode="_-* #,##0&quot;тг.&quot;_-;\-* #,##0&quot;тг.&quot;_-;_-* &quot;-&quot;&quot;тг.&quot;_-;_-@_-"/>
    <numFmt numFmtId="185" formatCode="_-* #,##0_т_г_._-;\-* #,##0_т_г_._-;_-* &quot;-&quot;_т_г_._-;_-@_-"/>
    <numFmt numFmtId="186" formatCode="_-* #,##0.00&quot;тг.&quot;_-;\-* #,##0.00&quot;тг.&quot;_-;_-* &quot;-&quot;??&quot;тг.&quot;_-;_-@_-"/>
    <numFmt numFmtId="187" formatCode="_-* #,##0.00_т_г_._-;\-* #,##0.00_т_г_._-;_-* &quot;-&quot;??_т_г_._-;_-@_-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.0"/>
    <numFmt numFmtId="193" formatCode="00000"/>
    <numFmt numFmtId="194" formatCode="0.0000000"/>
    <numFmt numFmtId="195" formatCode="_(* #,##0.0_);_(* \(#,##0.0\);_(* &quot;-&quot;??_);_(@_)"/>
    <numFmt numFmtId="196" formatCode="0.000%"/>
    <numFmt numFmtId="197" formatCode="#,##0.000"/>
    <numFmt numFmtId="198" formatCode="#,##0.0000"/>
    <numFmt numFmtId="199" formatCode="#,##0.00000"/>
    <numFmt numFmtId="200" formatCode="_-* #,##0.0_р_._-;\-* #,##0.0_р_._-;_-* &quot;-&quot;?_р_._-;_-@_-"/>
    <numFmt numFmtId="201" formatCode="#,##0.0000000"/>
    <numFmt numFmtId="202" formatCode="#,##0.00000000"/>
    <numFmt numFmtId="203" formatCode="#,##0_ ;\-#,##0\ "/>
    <numFmt numFmtId="204" formatCode="#,##0.00_ ;\-#,##0.00\ "/>
    <numFmt numFmtId="205" formatCode="_([$€]* #,##0.00_);_([$€]* \(#,##0.00\);_([$€]* &quot;-&quot;??_);_(@_)"/>
    <numFmt numFmtId="206" formatCode="_(* #,##0.00000_);_(* \(#,##0.00000\);_(* &quot;-&quot;??_);_(@_)"/>
    <numFmt numFmtId="207" formatCode="#,##0.00;[Red]#,##0.00"/>
    <numFmt numFmtId="208" formatCode="#,##0.000;[Red]#,##0.000"/>
    <numFmt numFmtId="209" formatCode="#,##0.000_ ;\-#,##0.000\ "/>
    <numFmt numFmtId="210" formatCode="#,##0.0000000_ ;\-#,##0.0000000\ "/>
    <numFmt numFmtId="211" formatCode="#,##0.000000"/>
    <numFmt numFmtId="212" formatCode="#,##0.0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  <numFmt numFmtId="217" formatCode="[$-FC19]d\ mmmm\ yyyy\ &quot;г.&quot;"/>
    <numFmt numFmtId="218" formatCode="#,##0.00&quot;р.&quot;"/>
    <numFmt numFmtId="219" formatCode="_(* #,##0_);_(* \(#,##0\);_(* &quot;-&quot;??_);_(@_)"/>
    <numFmt numFmtId="220" formatCode="#,##0.0000_ ;\-#,##0.0000\ "/>
    <numFmt numFmtId="221" formatCode="dd\.mm\.yyyy"/>
    <numFmt numFmtId="222" formatCode="#,##0.0_ ;\-#,##0.0\ "/>
    <numFmt numFmtId="223" formatCode="mmm/yyyy"/>
    <numFmt numFmtId="224" formatCode="000000"/>
    <numFmt numFmtId="225" formatCode="_-* #,##0_р_._-;\-* #,##0_р_._-;_-* &quot;-&quot;??_р_._-;_-@_-"/>
    <numFmt numFmtId="226" formatCode="_-* #,##0.00[$€]_-;\-* #,##0.00[$€]_-;_-* &quot;-&quot;??[$€]_-;_-@_-"/>
    <numFmt numFmtId="227" formatCode="[$-F800]dddd\,\ mmmm\ dd\,\ yyyy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4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1"/>
      <name val="Times New Roman"/>
      <family val="1"/>
    </font>
    <font>
      <sz val="12"/>
      <color indexed="62"/>
      <name val="Times New Roman"/>
      <family val="1"/>
    </font>
    <font>
      <i/>
      <sz val="8"/>
      <name val="Times New Roman"/>
      <family val="1"/>
    </font>
    <font>
      <i/>
      <sz val="11"/>
      <name val="Times New Roman"/>
      <family val="1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Arial"/>
      <family val="2"/>
    </font>
    <font>
      <b/>
      <sz val="12"/>
      <color rgb="FF00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36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36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36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36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36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36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36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36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36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36" fillId="14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36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205" fontId="3" fillId="0" borderId="0" applyFont="0" applyFill="0" applyBorder="0" applyAlignment="0" applyProtection="0"/>
    <xf numFmtId="210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26" fontId="3" fillId="0" borderId="0" applyFont="0" applyFill="0" applyBorder="0" applyAlignment="0" applyProtection="0"/>
    <xf numFmtId="205" fontId="0" fillId="0" borderId="0" applyFont="0" applyFill="0" applyBorder="0" applyAlignment="0" applyProtection="0"/>
    <xf numFmtId="226" fontId="3" fillId="0" borderId="0" applyFont="0" applyFill="0" applyBorder="0" applyAlignment="0" applyProtection="0"/>
    <xf numFmtId="226" fontId="3" fillId="0" borderId="0" applyFont="0" applyFill="0" applyBorder="0" applyAlignment="0" applyProtection="0"/>
    <xf numFmtId="226" fontId="3" fillId="0" borderId="0" applyFont="0" applyFill="0" applyBorder="0" applyAlignment="0" applyProtection="0"/>
    <xf numFmtId="205" fontId="0" fillId="0" borderId="0" applyFont="0" applyFill="0" applyBorder="0" applyAlignment="0" applyProtection="0"/>
    <xf numFmtId="0" fontId="3" fillId="0" borderId="0">
      <alignment/>
      <protection/>
    </xf>
    <xf numFmtId="0" fontId="7" fillId="22" borderId="0">
      <alignment horizontal="right" vertical="top"/>
      <protection/>
    </xf>
    <xf numFmtId="0" fontId="7" fillId="22" borderId="0">
      <alignment horizontal="center" vertical="center"/>
      <protection/>
    </xf>
    <xf numFmtId="0" fontId="7" fillId="22" borderId="0">
      <alignment horizontal="center" vertical="top"/>
      <protection/>
    </xf>
    <xf numFmtId="0" fontId="8" fillId="22" borderId="0">
      <alignment horizontal="center" vertical="top"/>
      <protection/>
    </xf>
    <xf numFmtId="0" fontId="8" fillId="0" borderId="0">
      <alignment horizontal="center" vertical="center"/>
      <protection/>
    </xf>
    <xf numFmtId="0" fontId="8" fillId="22" borderId="0">
      <alignment horizontal="left" vertical="top"/>
      <protection/>
    </xf>
    <xf numFmtId="0" fontId="9" fillId="22" borderId="0">
      <alignment horizontal="left" vertical="top"/>
      <protection/>
    </xf>
    <xf numFmtId="0" fontId="10" fillId="0" borderId="0">
      <alignment horizontal="center" vertical="center"/>
      <protection/>
    </xf>
    <xf numFmtId="0" fontId="9" fillId="0" borderId="0">
      <alignment horizontal="left" vertical="top"/>
      <protection/>
    </xf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28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37" fillId="31" borderId="1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38" fillId="32" borderId="3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39" fillId="32" borderId="1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33" borderId="10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1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3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" fillId="0" borderId="0" applyNumberFormat="0" applyFill="0" applyBorder="0" applyAlignment="0" applyProtection="0"/>
    <xf numFmtId="0" fontId="42" fillId="37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38" borderId="12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44" fillId="0" borderId="14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4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9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191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13" fillId="0" borderId="0" applyFont="0" applyFill="0" applyBorder="0" applyAlignment="0" applyProtection="0"/>
    <xf numFmtId="191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191" fontId="13" fillId="0" borderId="0" applyFont="0" applyFill="0" applyBorder="0" applyAlignment="0" applyProtection="0"/>
    <xf numFmtId="191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191" fontId="13" fillId="0" borderId="0" applyFont="0" applyFill="0" applyBorder="0" applyAlignment="0" applyProtection="0"/>
    <xf numFmtId="191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191" fontId="13" fillId="0" borderId="0" applyFont="0" applyFill="0" applyBorder="0" applyAlignment="0" applyProtection="0"/>
    <xf numFmtId="191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191" fontId="13" fillId="0" borderId="0" applyFont="0" applyFill="0" applyBorder="0" applyAlignment="0" applyProtection="0"/>
    <xf numFmtId="191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191" fontId="13" fillId="0" borderId="0" applyFont="0" applyFill="0" applyBorder="0" applyAlignment="0" applyProtection="0"/>
    <xf numFmtId="191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46" fillId="40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4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3" fontId="7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top" wrapText="1"/>
    </xf>
    <xf numFmtId="3" fontId="7" fillId="0" borderId="0" xfId="0" applyNumberFormat="1" applyFont="1" applyFill="1" applyAlignment="1">
      <alignment horizontal="center"/>
    </xf>
    <xf numFmtId="3" fontId="7" fillId="0" borderId="16" xfId="0" applyNumberFormat="1" applyFont="1" applyFill="1" applyBorder="1" applyAlignment="1">
      <alignment horizontal="center" vertical="center" wrapText="1"/>
    </xf>
    <xf numFmtId="0" fontId="47" fillId="0" borderId="17" xfId="193" applyFont="1" applyFill="1" applyBorder="1" applyAlignment="1" quotePrefix="1">
      <alignment horizontal="center" vertical="top" wrapText="1"/>
      <protection/>
    </xf>
    <xf numFmtId="3" fontId="7" fillId="0" borderId="16" xfId="0" applyNumberFormat="1" applyFont="1" applyFill="1" applyBorder="1" applyAlignment="1">
      <alignment horizontal="center"/>
    </xf>
    <xf numFmtId="3" fontId="7" fillId="0" borderId="18" xfId="0" applyNumberFormat="1" applyFont="1" applyFill="1" applyBorder="1" applyAlignment="1">
      <alignment horizontal="center"/>
    </xf>
    <xf numFmtId="3" fontId="11" fillId="0" borderId="16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center" vertical="top" wrapText="1"/>
    </xf>
    <xf numFmtId="3" fontId="11" fillId="0" borderId="16" xfId="0" applyNumberFormat="1" applyFont="1" applyFill="1" applyBorder="1" applyAlignment="1">
      <alignment horizontal="center" vertical="top" wrapText="1"/>
    </xf>
    <xf numFmtId="3" fontId="7" fillId="0" borderId="16" xfId="0" applyNumberFormat="1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vertical="top" wrapText="1"/>
    </xf>
    <xf numFmtId="0" fontId="5" fillId="0" borderId="16" xfId="0" applyFont="1" applyFill="1" applyBorder="1" applyAlignment="1">
      <alignment vertical="top" wrapText="1"/>
    </xf>
    <xf numFmtId="0" fontId="4" fillId="0" borderId="16" xfId="0" applyFont="1" applyFill="1" applyBorder="1" applyAlignment="1">
      <alignment horizontal="center" wrapText="1"/>
    </xf>
    <xf numFmtId="3" fontId="4" fillId="0" borderId="16" xfId="0" applyNumberFormat="1" applyFont="1" applyFill="1" applyBorder="1" applyAlignment="1">
      <alignment horizontal="center"/>
    </xf>
    <xf numFmtId="0" fontId="31" fillId="0" borderId="0" xfId="0" applyFont="1" applyFill="1" applyAlignment="1">
      <alignment/>
    </xf>
    <xf numFmtId="3" fontId="4" fillId="0" borderId="16" xfId="0" applyNumberFormat="1" applyFont="1" applyFill="1" applyBorder="1" applyAlignment="1">
      <alignment horizontal="center" vertical="top" wrapText="1"/>
    </xf>
    <xf numFmtId="0" fontId="32" fillId="0" borderId="0" xfId="0" applyFont="1" applyFill="1" applyAlignment="1">
      <alignment/>
    </xf>
    <xf numFmtId="0" fontId="32" fillId="0" borderId="0" xfId="0" applyFont="1" applyFill="1" applyAlignment="1">
      <alignment horizontal="center"/>
    </xf>
    <xf numFmtId="3" fontId="32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48" fillId="0" borderId="19" xfId="195" applyFont="1" applyFill="1" applyBorder="1" applyAlignment="1" quotePrefix="1">
      <alignment horizontal="center" vertical="top" wrapText="1"/>
      <protection/>
    </xf>
    <xf numFmtId="0" fontId="48" fillId="0" borderId="20" xfId="195" applyFont="1" applyFill="1" applyBorder="1" applyAlignment="1" quotePrefix="1">
      <alignment horizontal="center" vertical="top" wrapText="1"/>
      <protection/>
    </xf>
    <xf numFmtId="0" fontId="48" fillId="0" borderId="21" xfId="195" applyFont="1" applyFill="1" applyBorder="1" applyAlignment="1" quotePrefix="1">
      <alignment horizontal="center" vertical="top" wrapText="1"/>
      <protection/>
    </xf>
    <xf numFmtId="0" fontId="48" fillId="0" borderId="22" xfId="195" applyFont="1" applyFill="1" applyBorder="1" applyAlignment="1" quotePrefix="1">
      <alignment horizontal="center" vertical="top" wrapText="1"/>
      <protection/>
    </xf>
    <xf numFmtId="3" fontId="32" fillId="0" borderId="16" xfId="0" applyNumberFormat="1" applyFont="1" applyFill="1" applyBorder="1" applyAlignment="1">
      <alignment horizontal="center"/>
    </xf>
    <xf numFmtId="0" fontId="48" fillId="0" borderId="23" xfId="195" applyFont="1" applyFill="1" applyBorder="1" applyAlignment="1" quotePrefix="1">
      <alignment horizontal="center" vertical="top" wrapText="1"/>
      <protection/>
    </xf>
    <xf numFmtId="0" fontId="32" fillId="0" borderId="0" xfId="0" applyFont="1" applyFill="1" applyBorder="1" applyAlignment="1">
      <alignment/>
    </xf>
    <xf numFmtId="3" fontId="11" fillId="0" borderId="0" xfId="0" applyNumberFormat="1" applyFont="1" applyFill="1" applyBorder="1" applyAlignment="1">
      <alignment horizontal="center" vertical="top" wrapText="1"/>
    </xf>
    <xf numFmtId="3" fontId="32" fillId="0" borderId="0" xfId="0" applyNumberFormat="1" applyFont="1" applyFill="1" applyBorder="1" applyAlignment="1">
      <alignment/>
    </xf>
    <xf numFmtId="3" fontId="32" fillId="0" borderId="0" xfId="0" applyNumberFormat="1" applyFont="1" applyFill="1" applyBorder="1" applyAlignment="1">
      <alignment horizontal="center" vertical="top" wrapText="1"/>
    </xf>
    <xf numFmtId="4" fontId="32" fillId="0" borderId="0" xfId="0" applyNumberFormat="1" applyFont="1" applyFill="1" applyAlignment="1">
      <alignment/>
    </xf>
    <xf numFmtId="3" fontId="7" fillId="0" borderId="0" xfId="0" applyNumberFormat="1" applyFont="1" applyFill="1" applyBorder="1" applyAlignment="1">
      <alignment horizontal="center"/>
    </xf>
    <xf numFmtId="3" fontId="32" fillId="0" borderId="0" xfId="0" applyNumberFormat="1" applyFont="1" applyFill="1" applyBorder="1" applyAlignment="1">
      <alignment horizontal="center"/>
    </xf>
    <xf numFmtId="3" fontId="32" fillId="0" borderId="0" xfId="0" applyNumberFormat="1" applyFont="1" applyFill="1" applyAlignment="1">
      <alignment/>
    </xf>
    <xf numFmtId="4" fontId="32" fillId="0" borderId="0" xfId="0" applyNumberFormat="1" applyFont="1" applyFill="1" applyBorder="1" applyAlignment="1">
      <alignment/>
    </xf>
    <xf numFmtId="3" fontId="7" fillId="0" borderId="0" xfId="0" applyNumberFormat="1" applyFont="1" applyFill="1" applyAlignment="1">
      <alignment horizontal="center"/>
    </xf>
    <xf numFmtId="0" fontId="33" fillId="0" borderId="0" xfId="0" applyFont="1" applyFill="1" applyAlignment="1">
      <alignment horizontal="center" vertical="center"/>
    </xf>
    <xf numFmtId="0" fontId="34" fillId="0" borderId="0" xfId="0" applyFont="1" applyFill="1" applyAlignment="1">
      <alignment/>
    </xf>
    <xf numFmtId="14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top" wrapText="1"/>
    </xf>
    <xf numFmtId="0" fontId="47" fillId="0" borderId="19" xfId="193" applyFont="1" applyFill="1" applyBorder="1" applyAlignment="1" quotePrefix="1">
      <alignment horizontal="center" vertical="top" wrapText="1"/>
      <protection/>
    </xf>
    <xf numFmtId="0" fontId="47" fillId="0" borderId="24" xfId="193" applyFont="1" applyFill="1" applyBorder="1" applyAlignment="1" quotePrefix="1">
      <alignment horizontal="center" vertical="top" wrapText="1"/>
      <protection/>
    </xf>
    <xf numFmtId="0" fontId="4" fillId="0" borderId="18" xfId="0" applyFont="1" applyFill="1" applyBorder="1" applyAlignment="1">
      <alignment vertical="top" wrapText="1"/>
    </xf>
    <xf numFmtId="0" fontId="47" fillId="0" borderId="20" xfId="193" applyFont="1" applyFill="1" applyBorder="1" applyAlignment="1" quotePrefix="1">
      <alignment horizontal="center" vertical="top" wrapText="1"/>
      <protection/>
    </xf>
    <xf numFmtId="0" fontId="47" fillId="0" borderId="16" xfId="193" applyFont="1" applyFill="1" applyBorder="1" applyAlignment="1" quotePrefix="1">
      <alignment horizontal="center" vertical="top" wrapText="1"/>
      <protection/>
    </xf>
    <xf numFmtId="0" fontId="47" fillId="0" borderId="21" xfId="193" applyFont="1" applyFill="1" applyBorder="1" applyAlignment="1" quotePrefix="1">
      <alignment horizontal="center" vertical="top" wrapText="1"/>
      <protection/>
    </xf>
    <xf numFmtId="0" fontId="47" fillId="0" borderId="22" xfId="193" applyFont="1" applyFill="1" applyBorder="1" applyAlignment="1" quotePrefix="1">
      <alignment horizontal="center" vertical="top" wrapText="1"/>
      <protection/>
    </xf>
    <xf numFmtId="0" fontId="47" fillId="0" borderId="25" xfId="193" applyFont="1" applyFill="1" applyBorder="1" applyAlignment="1" quotePrefix="1">
      <alignment horizontal="center" vertical="top" wrapText="1"/>
      <protection/>
    </xf>
    <xf numFmtId="0" fontId="5" fillId="0" borderId="0" xfId="0" applyFont="1" applyFill="1" applyBorder="1" applyAlignment="1">
      <alignment vertical="top" wrapText="1"/>
    </xf>
    <xf numFmtId="0" fontId="47" fillId="0" borderId="0" xfId="193" applyFont="1" applyFill="1" applyBorder="1" applyAlignment="1" quotePrefix="1">
      <alignment horizontal="center" vertical="top" wrapText="1"/>
      <protection/>
    </xf>
    <xf numFmtId="0" fontId="31" fillId="0" borderId="0" xfId="0" applyFont="1" applyFill="1" applyAlignment="1">
      <alignment horizontal="center"/>
    </xf>
    <xf numFmtId="0" fontId="3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top" wrapText="1"/>
    </xf>
    <xf numFmtId="0" fontId="4" fillId="0" borderId="26" xfId="0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27" xfId="0" applyFont="1" applyFill="1" applyBorder="1" applyAlignment="1">
      <alignment horizontal="left" wrapText="1"/>
    </xf>
    <xf numFmtId="0" fontId="4" fillId="0" borderId="28" xfId="0" applyFont="1" applyFill="1" applyBorder="1" applyAlignment="1">
      <alignment horizontal="left" wrapText="1"/>
    </xf>
    <xf numFmtId="0" fontId="4" fillId="0" borderId="29" xfId="0" applyFont="1" applyFill="1" applyBorder="1" applyAlignment="1">
      <alignment horizontal="left" wrapText="1"/>
    </xf>
    <xf numFmtId="0" fontId="33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top" wrapText="1"/>
    </xf>
    <xf numFmtId="0" fontId="7" fillId="0" borderId="26" xfId="0" applyFont="1" applyFill="1" applyBorder="1" applyAlignment="1">
      <alignment horizontal="right"/>
    </xf>
    <xf numFmtId="0" fontId="7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</cellXfs>
  <cellStyles count="732">
    <cellStyle name="Normal" xfId="0"/>
    <cellStyle name="20% - Акцент1" xfId="15"/>
    <cellStyle name="20% - Акцент1 2" xfId="16"/>
    <cellStyle name="20% - Акцент1 3" xfId="17"/>
    <cellStyle name="20% - Акцент1 4" xfId="18"/>
    <cellStyle name="20% - Акцент1 5" xfId="19"/>
    <cellStyle name="20% - Акцент1 6" xfId="20"/>
    <cellStyle name="20% - Акцент1 7" xfId="21"/>
    <cellStyle name="20% - Акцент1 8" xfId="22"/>
    <cellStyle name="20% - Акцент1 9" xfId="23"/>
    <cellStyle name="20% - Акцент2" xfId="24"/>
    <cellStyle name="20% - Акцент2 2" xfId="25"/>
    <cellStyle name="20% - Акцент2 3" xfId="26"/>
    <cellStyle name="20% - Акцент2 4" xfId="27"/>
    <cellStyle name="20% - Акцент2 5" xfId="28"/>
    <cellStyle name="20% - Акцент2 6" xfId="29"/>
    <cellStyle name="20% - Акцент2 7" xfId="30"/>
    <cellStyle name="20% - Акцент2 8" xfId="31"/>
    <cellStyle name="20% - Акцент2 9" xfId="32"/>
    <cellStyle name="20% - Акцент3" xfId="33"/>
    <cellStyle name="20% - Акцент3 2" xfId="34"/>
    <cellStyle name="20% - Акцент3 3" xfId="35"/>
    <cellStyle name="20% - Акцент3 4" xfId="36"/>
    <cellStyle name="20% - Акцент3 5" xfId="37"/>
    <cellStyle name="20% - Акцент3 6" xfId="38"/>
    <cellStyle name="20% - Акцент3 7" xfId="39"/>
    <cellStyle name="20% - Акцент3 8" xfId="40"/>
    <cellStyle name="20% - Акцент3 9" xfId="41"/>
    <cellStyle name="20% - Акцент4" xfId="42"/>
    <cellStyle name="20% - Акцент4 2" xfId="43"/>
    <cellStyle name="20% - Акцент4 3" xfId="44"/>
    <cellStyle name="20% - Акцент4 4" xfId="45"/>
    <cellStyle name="20% - Акцент4 5" xfId="46"/>
    <cellStyle name="20% - Акцент4 6" xfId="47"/>
    <cellStyle name="20% - Акцент4 7" xfId="48"/>
    <cellStyle name="20% - Акцент4 8" xfId="49"/>
    <cellStyle name="20% - Акцент4 9" xfId="50"/>
    <cellStyle name="20% - Акцент5" xfId="51"/>
    <cellStyle name="20% - Акцент5 2" xfId="52"/>
    <cellStyle name="20% - Акцент5 3" xfId="53"/>
    <cellStyle name="20% - Акцент5 4" xfId="54"/>
    <cellStyle name="20% - Акцент5 5" xfId="55"/>
    <cellStyle name="20% - Акцент5 6" xfId="56"/>
    <cellStyle name="20% - Акцент5 7" xfId="57"/>
    <cellStyle name="20% - Акцент5 8" xfId="58"/>
    <cellStyle name="20% - Акцент5 9" xfId="59"/>
    <cellStyle name="20% - Акцент6" xfId="60"/>
    <cellStyle name="20% - Акцент6 2" xfId="61"/>
    <cellStyle name="20% - Акцент6 3" xfId="62"/>
    <cellStyle name="20% - Акцент6 4" xfId="63"/>
    <cellStyle name="20% - Акцент6 5" xfId="64"/>
    <cellStyle name="20% - Акцент6 6" xfId="65"/>
    <cellStyle name="20% - Акцент6 7" xfId="66"/>
    <cellStyle name="20% - Акцент6 8" xfId="67"/>
    <cellStyle name="20% - Акцент6 9" xfId="68"/>
    <cellStyle name="40% - Акцент1" xfId="69"/>
    <cellStyle name="40% - Акцент1 2" xfId="70"/>
    <cellStyle name="40% - Акцент1 3" xfId="71"/>
    <cellStyle name="40% - Акцент1 4" xfId="72"/>
    <cellStyle name="40% - Акцент1 5" xfId="73"/>
    <cellStyle name="40% - Акцент1 6" xfId="74"/>
    <cellStyle name="40% - Акцент1 7" xfId="75"/>
    <cellStyle name="40% - Акцент1 8" xfId="76"/>
    <cellStyle name="40% - Акцент1 9" xfId="77"/>
    <cellStyle name="40% - Акцент2" xfId="78"/>
    <cellStyle name="40% - Акцент2 2" xfId="79"/>
    <cellStyle name="40% - Акцент2 3" xfId="80"/>
    <cellStyle name="40% - Акцент2 4" xfId="81"/>
    <cellStyle name="40% - Акцент2 5" xfId="82"/>
    <cellStyle name="40% - Акцент2 6" xfId="83"/>
    <cellStyle name="40% - Акцент2 7" xfId="84"/>
    <cellStyle name="40% - Акцент2 8" xfId="85"/>
    <cellStyle name="40% - Акцент2 9" xfId="86"/>
    <cellStyle name="40% - Акцент3" xfId="87"/>
    <cellStyle name="40% - Акцент3 2" xfId="88"/>
    <cellStyle name="40% - Акцент3 3" xfId="89"/>
    <cellStyle name="40% - Акцент3 4" xfId="90"/>
    <cellStyle name="40% - Акцент3 5" xfId="91"/>
    <cellStyle name="40% - Акцент3 6" xfId="92"/>
    <cellStyle name="40% - Акцент3 7" xfId="93"/>
    <cellStyle name="40% - Акцент3 8" xfId="94"/>
    <cellStyle name="40% - Акцент3 9" xfId="95"/>
    <cellStyle name="40% - Акцент4" xfId="96"/>
    <cellStyle name="40% - Акцент4 2" xfId="97"/>
    <cellStyle name="40% - Акцент4 3" xfId="98"/>
    <cellStyle name="40% - Акцент4 4" xfId="99"/>
    <cellStyle name="40% - Акцент4 5" xfId="100"/>
    <cellStyle name="40% - Акцент4 6" xfId="101"/>
    <cellStyle name="40% - Акцент4 7" xfId="102"/>
    <cellStyle name="40% - Акцент4 8" xfId="103"/>
    <cellStyle name="40% - Акцент4 9" xfId="104"/>
    <cellStyle name="40% - Акцент5" xfId="105"/>
    <cellStyle name="40% - Акцент5 2" xfId="106"/>
    <cellStyle name="40% - Акцент5 3" xfId="107"/>
    <cellStyle name="40% - Акцент5 4" xfId="108"/>
    <cellStyle name="40% - Акцент5 5" xfId="109"/>
    <cellStyle name="40% - Акцент5 6" xfId="110"/>
    <cellStyle name="40% - Акцент5 7" xfId="111"/>
    <cellStyle name="40% - Акцент5 8" xfId="112"/>
    <cellStyle name="40% - Акцент5 9" xfId="113"/>
    <cellStyle name="40% - Акцент6" xfId="114"/>
    <cellStyle name="40% - Акцент6 2" xfId="115"/>
    <cellStyle name="40% - Акцент6 3" xfId="116"/>
    <cellStyle name="40% - Акцент6 4" xfId="117"/>
    <cellStyle name="40% - Акцент6 5" xfId="118"/>
    <cellStyle name="40% - Акцент6 6" xfId="119"/>
    <cellStyle name="40% - Акцент6 7" xfId="120"/>
    <cellStyle name="40% - Акцент6 8" xfId="121"/>
    <cellStyle name="40% - Акцент6 9" xfId="122"/>
    <cellStyle name="60% - Акцент1" xfId="123"/>
    <cellStyle name="60% - Акцент1 2" xfId="124"/>
    <cellStyle name="60% - Акцент1 3" xfId="125"/>
    <cellStyle name="60% - Акцент1 4" xfId="126"/>
    <cellStyle name="60% - Акцент1 5" xfId="127"/>
    <cellStyle name="60% - Акцент1 6" xfId="128"/>
    <cellStyle name="60% - Акцент1 7" xfId="129"/>
    <cellStyle name="60% - Акцент1 8" xfId="130"/>
    <cellStyle name="60% - Акцент1 9" xfId="131"/>
    <cellStyle name="60% - Акцент2" xfId="132"/>
    <cellStyle name="60% - Акцент2 2" xfId="133"/>
    <cellStyle name="60% - Акцент2 3" xfId="134"/>
    <cellStyle name="60% - Акцент2 4" xfId="135"/>
    <cellStyle name="60% - Акцент2 5" xfId="136"/>
    <cellStyle name="60% - Акцент2 6" xfId="137"/>
    <cellStyle name="60% - Акцент2 7" xfId="138"/>
    <cellStyle name="60% - Акцент2 8" xfId="139"/>
    <cellStyle name="60% - Акцент2 9" xfId="140"/>
    <cellStyle name="60% - Акцент3" xfId="141"/>
    <cellStyle name="60% - Акцент3 2" xfId="142"/>
    <cellStyle name="60% - Акцент3 3" xfId="143"/>
    <cellStyle name="60% - Акцент3 4" xfId="144"/>
    <cellStyle name="60% - Акцент3 5" xfId="145"/>
    <cellStyle name="60% - Акцент3 6" xfId="146"/>
    <cellStyle name="60% - Акцент3 7" xfId="147"/>
    <cellStyle name="60% - Акцент3 8" xfId="148"/>
    <cellStyle name="60% - Акцент3 9" xfId="149"/>
    <cellStyle name="60% - Акцент4" xfId="150"/>
    <cellStyle name="60% - Акцент4 2" xfId="151"/>
    <cellStyle name="60% - Акцент4 3" xfId="152"/>
    <cellStyle name="60% - Акцент4 4" xfId="153"/>
    <cellStyle name="60% - Акцент4 5" xfId="154"/>
    <cellStyle name="60% - Акцент4 6" xfId="155"/>
    <cellStyle name="60% - Акцент4 7" xfId="156"/>
    <cellStyle name="60% - Акцент4 8" xfId="157"/>
    <cellStyle name="60% - Акцент4 9" xfId="158"/>
    <cellStyle name="60% - Акцент5" xfId="159"/>
    <cellStyle name="60% - Акцент5 2" xfId="160"/>
    <cellStyle name="60% - Акцент5 3" xfId="161"/>
    <cellStyle name="60% - Акцент5 4" xfId="162"/>
    <cellStyle name="60% - Акцент5 5" xfId="163"/>
    <cellStyle name="60% - Акцент5 6" xfId="164"/>
    <cellStyle name="60% - Акцент5 7" xfId="165"/>
    <cellStyle name="60% - Акцент5 8" xfId="166"/>
    <cellStyle name="60% - Акцент5 9" xfId="167"/>
    <cellStyle name="60% - Акцент6" xfId="168"/>
    <cellStyle name="60% - Акцент6 2" xfId="169"/>
    <cellStyle name="60% - Акцент6 3" xfId="170"/>
    <cellStyle name="60% - Акцент6 4" xfId="171"/>
    <cellStyle name="60% - Акцент6 5" xfId="172"/>
    <cellStyle name="60% - Акцент6 6" xfId="173"/>
    <cellStyle name="60% - Акцент6 7" xfId="174"/>
    <cellStyle name="60% - Акцент6 8" xfId="175"/>
    <cellStyle name="60% - Акцент6 9" xfId="176"/>
    <cellStyle name="Euro" xfId="177"/>
    <cellStyle name="Euro 2" xfId="178"/>
    <cellStyle name="Euro 2 2" xfId="179"/>
    <cellStyle name="Euro 2 3" xfId="180"/>
    <cellStyle name="Euro 2 4" xfId="181"/>
    <cellStyle name="Euro 2 5" xfId="182"/>
    <cellStyle name="Euro 2 6" xfId="183"/>
    <cellStyle name="Euro 3" xfId="184"/>
    <cellStyle name="Euro 4" xfId="185"/>
    <cellStyle name="Euro 5" xfId="186"/>
    <cellStyle name="Euro 6" xfId="187"/>
    <cellStyle name="Normal_Form 7,7a, pril1-1" xfId="188"/>
    <cellStyle name="S0" xfId="189"/>
    <cellStyle name="S1" xfId="190"/>
    <cellStyle name="S2" xfId="191"/>
    <cellStyle name="S3" xfId="192"/>
    <cellStyle name="S4" xfId="193"/>
    <cellStyle name="S5" xfId="194"/>
    <cellStyle name="S6" xfId="195"/>
    <cellStyle name="S7" xfId="196"/>
    <cellStyle name="S8" xfId="197"/>
    <cellStyle name="Акцент1" xfId="198"/>
    <cellStyle name="Акцент1 2" xfId="199"/>
    <cellStyle name="Акцент1 3" xfId="200"/>
    <cellStyle name="Акцент1 4" xfId="201"/>
    <cellStyle name="Акцент1 5" xfId="202"/>
    <cellStyle name="Акцент1 6" xfId="203"/>
    <cellStyle name="Акцент1 7" xfId="204"/>
    <cellStyle name="Акцент1 8" xfId="205"/>
    <cellStyle name="Акцент1 9" xfId="206"/>
    <cellStyle name="Акцент2" xfId="207"/>
    <cellStyle name="Акцент2 2" xfId="208"/>
    <cellStyle name="Акцент2 3" xfId="209"/>
    <cellStyle name="Акцент2 4" xfId="210"/>
    <cellStyle name="Акцент2 5" xfId="211"/>
    <cellStyle name="Акцент2 6" xfId="212"/>
    <cellStyle name="Акцент2 7" xfId="213"/>
    <cellStyle name="Акцент2 8" xfId="214"/>
    <cellStyle name="Акцент2 9" xfId="215"/>
    <cellStyle name="Акцент3" xfId="216"/>
    <cellStyle name="Акцент3 2" xfId="217"/>
    <cellStyle name="Акцент3 3" xfId="218"/>
    <cellStyle name="Акцент3 4" xfId="219"/>
    <cellStyle name="Акцент3 5" xfId="220"/>
    <cellStyle name="Акцент3 6" xfId="221"/>
    <cellStyle name="Акцент3 7" xfId="222"/>
    <cellStyle name="Акцент3 8" xfId="223"/>
    <cellStyle name="Акцент3 9" xfId="224"/>
    <cellStyle name="Акцент4" xfId="225"/>
    <cellStyle name="Акцент4 2" xfId="226"/>
    <cellStyle name="Акцент4 3" xfId="227"/>
    <cellStyle name="Акцент4 4" xfId="228"/>
    <cellStyle name="Акцент4 5" xfId="229"/>
    <cellStyle name="Акцент4 6" xfId="230"/>
    <cellStyle name="Акцент4 7" xfId="231"/>
    <cellStyle name="Акцент4 8" xfId="232"/>
    <cellStyle name="Акцент4 9" xfId="233"/>
    <cellStyle name="Акцент5" xfId="234"/>
    <cellStyle name="Акцент5 2" xfId="235"/>
    <cellStyle name="Акцент5 3" xfId="236"/>
    <cellStyle name="Акцент5 4" xfId="237"/>
    <cellStyle name="Акцент5 5" xfId="238"/>
    <cellStyle name="Акцент5 6" xfId="239"/>
    <cellStyle name="Акцент5 7" xfId="240"/>
    <cellStyle name="Акцент5 8" xfId="241"/>
    <cellStyle name="Акцент5 9" xfId="242"/>
    <cellStyle name="Акцент6" xfId="243"/>
    <cellStyle name="Акцент6 2" xfId="244"/>
    <cellStyle name="Акцент6 3" xfId="245"/>
    <cellStyle name="Акцент6 4" xfId="246"/>
    <cellStyle name="Акцент6 5" xfId="247"/>
    <cellStyle name="Акцент6 6" xfId="248"/>
    <cellStyle name="Акцент6 7" xfId="249"/>
    <cellStyle name="Акцент6 8" xfId="250"/>
    <cellStyle name="Акцент6 9" xfId="251"/>
    <cellStyle name="Ввод " xfId="252"/>
    <cellStyle name="Ввод  2" xfId="253"/>
    <cellStyle name="Ввод  3" xfId="254"/>
    <cellStyle name="Ввод  4" xfId="255"/>
    <cellStyle name="Ввод  5" xfId="256"/>
    <cellStyle name="Ввод  6" xfId="257"/>
    <cellStyle name="Ввод  7" xfId="258"/>
    <cellStyle name="Ввод  8" xfId="259"/>
    <cellStyle name="Ввод  9" xfId="260"/>
    <cellStyle name="Вывод" xfId="261"/>
    <cellStyle name="Вывод 2" xfId="262"/>
    <cellStyle name="Вывод 3" xfId="263"/>
    <cellStyle name="Вывод 4" xfId="264"/>
    <cellStyle name="Вывод 5" xfId="265"/>
    <cellStyle name="Вывод 6" xfId="266"/>
    <cellStyle name="Вывод 7" xfId="267"/>
    <cellStyle name="Вывод 8" xfId="268"/>
    <cellStyle name="Вывод 9" xfId="269"/>
    <cellStyle name="Вычисление" xfId="270"/>
    <cellStyle name="Вычисление 2" xfId="271"/>
    <cellStyle name="Вычисление 3" xfId="272"/>
    <cellStyle name="Вычисление 4" xfId="273"/>
    <cellStyle name="Вычисление 5" xfId="274"/>
    <cellStyle name="Вычисление 6" xfId="275"/>
    <cellStyle name="Вычисление 7" xfId="276"/>
    <cellStyle name="Вычисление 8" xfId="277"/>
    <cellStyle name="Вычисление 9" xfId="278"/>
    <cellStyle name="Hyperlink" xfId="279"/>
    <cellStyle name="Currency" xfId="280"/>
    <cellStyle name="Currency [0]" xfId="281"/>
    <cellStyle name="Заголовок 1" xfId="282"/>
    <cellStyle name="Заголовок 1 2" xfId="283"/>
    <cellStyle name="Заголовок 1 3" xfId="284"/>
    <cellStyle name="Заголовок 1 4" xfId="285"/>
    <cellStyle name="Заголовок 1 5" xfId="286"/>
    <cellStyle name="Заголовок 1 6" xfId="287"/>
    <cellStyle name="Заголовок 1 7" xfId="288"/>
    <cellStyle name="Заголовок 1 8" xfId="289"/>
    <cellStyle name="Заголовок 1 9" xfId="290"/>
    <cellStyle name="Заголовок 2" xfId="291"/>
    <cellStyle name="Заголовок 2 2" xfId="292"/>
    <cellStyle name="Заголовок 2 3" xfId="293"/>
    <cellStyle name="Заголовок 2 4" xfId="294"/>
    <cellStyle name="Заголовок 2 5" xfId="295"/>
    <cellStyle name="Заголовок 2 6" xfId="296"/>
    <cellStyle name="Заголовок 2 7" xfId="297"/>
    <cellStyle name="Заголовок 2 8" xfId="298"/>
    <cellStyle name="Заголовок 2 9" xfId="299"/>
    <cellStyle name="Заголовок 3" xfId="300"/>
    <cellStyle name="Заголовок 3 2" xfId="301"/>
    <cellStyle name="Заголовок 3 3" xfId="302"/>
    <cellStyle name="Заголовок 3 4" xfId="303"/>
    <cellStyle name="Заголовок 3 5" xfId="304"/>
    <cellStyle name="Заголовок 3 6" xfId="305"/>
    <cellStyle name="Заголовок 3 7" xfId="306"/>
    <cellStyle name="Заголовок 3 8" xfId="307"/>
    <cellStyle name="Заголовок 3 9" xfId="308"/>
    <cellStyle name="Заголовок 4" xfId="309"/>
    <cellStyle name="Заголовок 4 2" xfId="310"/>
    <cellStyle name="Заголовок 4 3" xfId="311"/>
    <cellStyle name="Заголовок 4 4" xfId="312"/>
    <cellStyle name="Заголовок 4 5" xfId="313"/>
    <cellStyle name="Заголовок 4 6" xfId="314"/>
    <cellStyle name="Заголовок 4 7" xfId="315"/>
    <cellStyle name="Заголовок 4 8" xfId="316"/>
    <cellStyle name="Заголовок 4 9" xfId="317"/>
    <cellStyle name="Итог" xfId="318"/>
    <cellStyle name="Итог 2" xfId="319"/>
    <cellStyle name="Итог 3" xfId="320"/>
    <cellStyle name="Итог 4" xfId="321"/>
    <cellStyle name="Итог 5" xfId="322"/>
    <cellStyle name="Итог 6" xfId="323"/>
    <cellStyle name="Итог 7" xfId="324"/>
    <cellStyle name="Итог 8" xfId="325"/>
    <cellStyle name="Итог 9" xfId="326"/>
    <cellStyle name="Контрольная ячейка" xfId="327"/>
    <cellStyle name="Контрольная ячейка 2" xfId="328"/>
    <cellStyle name="Контрольная ячейка 3" xfId="329"/>
    <cellStyle name="Контрольная ячейка 4" xfId="330"/>
    <cellStyle name="Контрольная ячейка 5" xfId="331"/>
    <cellStyle name="Контрольная ячейка 6" xfId="332"/>
    <cellStyle name="Контрольная ячейка 7" xfId="333"/>
    <cellStyle name="Контрольная ячейка 8" xfId="334"/>
    <cellStyle name="Контрольная ячейка 9" xfId="335"/>
    <cellStyle name="Название" xfId="336"/>
    <cellStyle name="Название 2" xfId="337"/>
    <cellStyle name="Название 3" xfId="338"/>
    <cellStyle name="Название 4" xfId="339"/>
    <cellStyle name="Название 5" xfId="340"/>
    <cellStyle name="Название 6" xfId="341"/>
    <cellStyle name="Название 7" xfId="342"/>
    <cellStyle name="Название 8" xfId="343"/>
    <cellStyle name="Название 9" xfId="344"/>
    <cellStyle name="Нейтральный" xfId="345"/>
    <cellStyle name="Нейтральный 2" xfId="346"/>
    <cellStyle name="Нейтральный 3" xfId="347"/>
    <cellStyle name="Нейтральный 4" xfId="348"/>
    <cellStyle name="Нейтральный 5" xfId="349"/>
    <cellStyle name="Нейтральный 6" xfId="350"/>
    <cellStyle name="Нейтральный 7" xfId="351"/>
    <cellStyle name="Нейтральный 8" xfId="352"/>
    <cellStyle name="Нейтральный 9" xfId="353"/>
    <cellStyle name="Обычный 10" xfId="354"/>
    <cellStyle name="Обычный 10 2" xfId="355"/>
    <cellStyle name="Обычный 11" xfId="356"/>
    <cellStyle name="Обычный 12" xfId="357"/>
    <cellStyle name="Обычный 13" xfId="358"/>
    <cellStyle name="Обычный 14" xfId="359"/>
    <cellStyle name="Обычный 15" xfId="360"/>
    <cellStyle name="Обычный 16" xfId="361"/>
    <cellStyle name="Обычный 17" xfId="362"/>
    <cellStyle name="Обычный 18" xfId="363"/>
    <cellStyle name="Обычный 19" xfId="364"/>
    <cellStyle name="Обычный 2" xfId="365"/>
    <cellStyle name="Обычный 2 10" xfId="366"/>
    <cellStyle name="Обычный 2 11" xfId="367"/>
    <cellStyle name="Обычный 2 12" xfId="368"/>
    <cellStyle name="Обычный 2 13" xfId="369"/>
    <cellStyle name="Обычный 2 14" xfId="370"/>
    <cellStyle name="Обычный 2 15" xfId="371"/>
    <cellStyle name="Обычный 2 16" xfId="372"/>
    <cellStyle name="Обычный 2 17" xfId="373"/>
    <cellStyle name="Обычный 2 18" xfId="374"/>
    <cellStyle name="Обычный 2 19" xfId="375"/>
    <cellStyle name="Обычный 2 2" xfId="376"/>
    <cellStyle name="Обычный 2 2 10" xfId="377"/>
    <cellStyle name="Обычный 2 2 11" xfId="378"/>
    <cellStyle name="Обычный 2 2 12" xfId="379"/>
    <cellStyle name="Обычный 2 2 13" xfId="380"/>
    <cellStyle name="Обычный 2 2 14" xfId="381"/>
    <cellStyle name="Обычный 2 2 15" xfId="382"/>
    <cellStyle name="Обычный 2 2 16" xfId="383"/>
    <cellStyle name="Обычный 2 2 17" xfId="384"/>
    <cellStyle name="Обычный 2 2 18" xfId="385"/>
    <cellStyle name="Обычный 2 2 19" xfId="386"/>
    <cellStyle name="Обычный 2 2 2" xfId="387"/>
    <cellStyle name="Обычный 2 2 20" xfId="388"/>
    <cellStyle name="Обычный 2 2 21" xfId="389"/>
    <cellStyle name="Обычный 2 2 22" xfId="390"/>
    <cellStyle name="Обычный 2 2 23" xfId="391"/>
    <cellStyle name="Обычный 2 2 24" xfId="392"/>
    <cellStyle name="Обычный 2 2 25" xfId="393"/>
    <cellStyle name="Обычный 2 2 26" xfId="394"/>
    <cellStyle name="Обычный 2 2 27" xfId="395"/>
    <cellStyle name="Обычный 2 2 28" xfId="396"/>
    <cellStyle name="Обычный 2 2 29" xfId="397"/>
    <cellStyle name="Обычный 2 2 3" xfId="398"/>
    <cellStyle name="Обычный 2 2 30" xfId="399"/>
    <cellStyle name="Обычный 2 2 31" xfId="400"/>
    <cellStyle name="Обычный 2 2 32" xfId="401"/>
    <cellStyle name="Обычный 2 2 33" xfId="402"/>
    <cellStyle name="Обычный 2 2 34" xfId="403"/>
    <cellStyle name="Обычный 2 2 35" xfId="404"/>
    <cellStyle name="Обычный 2 2 36" xfId="405"/>
    <cellStyle name="Обычный 2 2 37" xfId="406"/>
    <cellStyle name="Обычный 2 2 38" xfId="407"/>
    <cellStyle name="Обычный 2 2 39" xfId="408"/>
    <cellStyle name="Обычный 2 2 4" xfId="409"/>
    <cellStyle name="Обычный 2 2 40" xfId="410"/>
    <cellStyle name="Обычный 2 2 41" xfId="411"/>
    <cellStyle name="Обычный 2 2 42" xfId="412"/>
    <cellStyle name="Обычный 2 2 43" xfId="413"/>
    <cellStyle name="Обычный 2 2 44" xfId="414"/>
    <cellStyle name="Обычный 2 2 45" xfId="415"/>
    <cellStyle name="Обычный 2 2 46" xfId="416"/>
    <cellStyle name="Обычный 2 2 47" xfId="417"/>
    <cellStyle name="Обычный 2 2 48" xfId="418"/>
    <cellStyle name="Обычный 2 2 49" xfId="419"/>
    <cellStyle name="Обычный 2 2 5" xfId="420"/>
    <cellStyle name="Обычный 2 2 50" xfId="421"/>
    <cellStyle name="Обычный 2 2 6" xfId="422"/>
    <cellStyle name="Обычный 2 2 7" xfId="423"/>
    <cellStyle name="Обычный 2 2 8" xfId="424"/>
    <cellStyle name="Обычный 2 2 9" xfId="425"/>
    <cellStyle name="Обычный 2 20" xfId="426"/>
    <cellStyle name="Обычный 2 21" xfId="427"/>
    <cellStyle name="Обычный 2 22" xfId="428"/>
    <cellStyle name="Обычный 2 23" xfId="429"/>
    <cellStyle name="Обычный 2 24" xfId="430"/>
    <cellStyle name="Обычный 2 25" xfId="431"/>
    <cellStyle name="Обычный 2 26" xfId="432"/>
    <cellStyle name="Обычный 2 27" xfId="433"/>
    <cellStyle name="Обычный 2 28" xfId="434"/>
    <cellStyle name="Обычный 2 29" xfId="435"/>
    <cellStyle name="Обычный 2 3" xfId="436"/>
    <cellStyle name="Обычный 2 3 2" xfId="437"/>
    <cellStyle name="Обычный 2 3 3" xfId="438"/>
    <cellStyle name="Обычный 2 30" xfId="439"/>
    <cellStyle name="Обычный 2 31" xfId="440"/>
    <cellStyle name="Обычный 2 32" xfId="441"/>
    <cellStyle name="Обычный 2 33" xfId="442"/>
    <cellStyle name="Обычный 2 34" xfId="443"/>
    <cellStyle name="Обычный 2 35" xfId="444"/>
    <cellStyle name="Обычный 2 36" xfId="445"/>
    <cellStyle name="Обычный 2 37" xfId="446"/>
    <cellStyle name="Обычный 2 38" xfId="447"/>
    <cellStyle name="Обычный 2 39" xfId="448"/>
    <cellStyle name="Обычный 2 4" xfId="449"/>
    <cellStyle name="Обычный 2 4 2" xfId="450"/>
    <cellStyle name="Обычный 2 40" xfId="451"/>
    <cellStyle name="Обычный 2 41" xfId="452"/>
    <cellStyle name="Обычный 2 42" xfId="453"/>
    <cellStyle name="Обычный 2 43" xfId="454"/>
    <cellStyle name="Обычный 2 44" xfId="455"/>
    <cellStyle name="Обычный 2 45" xfId="456"/>
    <cellStyle name="Обычный 2 46" xfId="457"/>
    <cellStyle name="Обычный 2 47" xfId="458"/>
    <cellStyle name="Обычный 2 48" xfId="459"/>
    <cellStyle name="Обычный 2 49" xfId="460"/>
    <cellStyle name="Обычный 2 5" xfId="461"/>
    <cellStyle name="Обычный 2 5 2" xfId="462"/>
    <cellStyle name="Обычный 2 50" xfId="463"/>
    <cellStyle name="Обычный 2 51" xfId="464"/>
    <cellStyle name="Обычный 2 52" xfId="465"/>
    <cellStyle name="Обычный 2 53" xfId="466"/>
    <cellStyle name="Обычный 2 54" xfId="467"/>
    <cellStyle name="Обычный 2 55" xfId="468"/>
    <cellStyle name="Обычный 2 56" xfId="469"/>
    <cellStyle name="Обычный 2 57" xfId="470"/>
    <cellStyle name="Обычный 2 6" xfId="471"/>
    <cellStyle name="Обычный 2 7" xfId="472"/>
    <cellStyle name="Обычный 2 8" xfId="473"/>
    <cellStyle name="Обычный 2 9" xfId="474"/>
    <cellStyle name="Обычный 2_Расчеты 2011мультики" xfId="475"/>
    <cellStyle name="Обычный 20" xfId="476"/>
    <cellStyle name="Обычный 21" xfId="477"/>
    <cellStyle name="Обычный 22" xfId="478"/>
    <cellStyle name="Обычный 23" xfId="479"/>
    <cellStyle name="Обычный 24" xfId="480"/>
    <cellStyle name="Обычный 25" xfId="481"/>
    <cellStyle name="Обычный 26" xfId="482"/>
    <cellStyle name="Обычный 27" xfId="483"/>
    <cellStyle name="Обычный 28" xfId="484"/>
    <cellStyle name="Обычный 29" xfId="485"/>
    <cellStyle name="Обычный 3" xfId="486"/>
    <cellStyle name="Обычный 3 10" xfId="487"/>
    <cellStyle name="Обычный 3 11" xfId="488"/>
    <cellStyle name="Обычный 3 12" xfId="489"/>
    <cellStyle name="Обычный 3 13" xfId="490"/>
    <cellStyle name="Обычный 3 14" xfId="491"/>
    <cellStyle name="Обычный 3 15" xfId="492"/>
    <cellStyle name="Обычный 3 16" xfId="493"/>
    <cellStyle name="Обычный 3 17" xfId="494"/>
    <cellStyle name="Обычный 3 18" xfId="495"/>
    <cellStyle name="Обычный 3 19" xfId="496"/>
    <cellStyle name="Обычный 3 2" xfId="497"/>
    <cellStyle name="Обычный 3 2 2" xfId="498"/>
    <cellStyle name="Обычный 3 20" xfId="499"/>
    <cellStyle name="Обычный 3 21" xfId="500"/>
    <cellStyle name="Обычный 3 22" xfId="501"/>
    <cellStyle name="Обычный 3 23" xfId="502"/>
    <cellStyle name="Обычный 3 24" xfId="503"/>
    <cellStyle name="Обычный 3 25" xfId="504"/>
    <cellStyle name="Обычный 3 26" xfId="505"/>
    <cellStyle name="Обычный 3 27" xfId="506"/>
    <cellStyle name="Обычный 3 28" xfId="507"/>
    <cellStyle name="Обычный 3 29" xfId="508"/>
    <cellStyle name="Обычный 3 3" xfId="509"/>
    <cellStyle name="Обычный 3 3 2" xfId="510"/>
    <cellStyle name="Обычный 3 30" xfId="511"/>
    <cellStyle name="Обычный 3 31" xfId="512"/>
    <cellStyle name="Обычный 3 32" xfId="513"/>
    <cellStyle name="Обычный 3 33" xfId="514"/>
    <cellStyle name="Обычный 3 34" xfId="515"/>
    <cellStyle name="Обычный 3 4" xfId="516"/>
    <cellStyle name="Обычный 3 5" xfId="517"/>
    <cellStyle name="Обычный 3 6" xfId="518"/>
    <cellStyle name="Обычный 3 7" xfId="519"/>
    <cellStyle name="Обычный 3 8" xfId="520"/>
    <cellStyle name="Обычный 3 9" xfId="521"/>
    <cellStyle name="Обычный 3_Расчеты 2011мультики" xfId="522"/>
    <cellStyle name="Обычный 30" xfId="523"/>
    <cellStyle name="Обычный 31" xfId="524"/>
    <cellStyle name="Обычный 32" xfId="525"/>
    <cellStyle name="Обычный 33" xfId="526"/>
    <cellStyle name="Обычный 34" xfId="527"/>
    <cellStyle name="Обычный 35" xfId="528"/>
    <cellStyle name="Обычный 36" xfId="529"/>
    <cellStyle name="Обычный 37" xfId="530"/>
    <cellStyle name="Обычный 38" xfId="531"/>
    <cellStyle name="Обычный 39" xfId="532"/>
    <cellStyle name="Обычный 4" xfId="533"/>
    <cellStyle name="Обычный 4 2" xfId="534"/>
    <cellStyle name="Обычный 40" xfId="535"/>
    <cellStyle name="Обычный 41" xfId="536"/>
    <cellStyle name="Обычный 42" xfId="537"/>
    <cellStyle name="Обычный 43" xfId="538"/>
    <cellStyle name="Обычный 44" xfId="539"/>
    <cellStyle name="Обычный 45" xfId="540"/>
    <cellStyle name="Обычный 46" xfId="541"/>
    <cellStyle name="Обычный 47" xfId="542"/>
    <cellStyle name="Обычный 48" xfId="543"/>
    <cellStyle name="Обычный 49" xfId="544"/>
    <cellStyle name="Обычный 5" xfId="545"/>
    <cellStyle name="Обычный 50" xfId="546"/>
    <cellStyle name="Обычный 51" xfId="547"/>
    <cellStyle name="Обычный 52" xfId="548"/>
    <cellStyle name="Обычный 53" xfId="549"/>
    <cellStyle name="Обычный 54" xfId="550"/>
    <cellStyle name="Обычный 55" xfId="551"/>
    <cellStyle name="Обычный 56" xfId="552"/>
    <cellStyle name="Обычный 57" xfId="553"/>
    <cellStyle name="Обычный 58" xfId="554"/>
    <cellStyle name="Обычный 59" xfId="555"/>
    <cellStyle name="Обычный 6" xfId="556"/>
    <cellStyle name="Обычный 6 10" xfId="557"/>
    <cellStyle name="Обычный 6 11" xfId="558"/>
    <cellStyle name="Обычный 6 12" xfId="559"/>
    <cellStyle name="Обычный 6 13" xfId="560"/>
    <cellStyle name="Обычный 6 14" xfId="561"/>
    <cellStyle name="Обычный 6 15" xfId="562"/>
    <cellStyle name="Обычный 6 16" xfId="563"/>
    <cellStyle name="Обычный 6 17" xfId="564"/>
    <cellStyle name="Обычный 6 18" xfId="565"/>
    <cellStyle name="Обычный 6 19" xfId="566"/>
    <cellStyle name="Обычный 6 2" xfId="567"/>
    <cellStyle name="Обычный 6 20" xfId="568"/>
    <cellStyle name="Обычный 6 21" xfId="569"/>
    <cellStyle name="Обычный 6 3" xfId="570"/>
    <cellStyle name="Обычный 6 4" xfId="571"/>
    <cellStyle name="Обычный 6 5" xfId="572"/>
    <cellStyle name="Обычный 6 6" xfId="573"/>
    <cellStyle name="Обычный 6 7" xfId="574"/>
    <cellStyle name="Обычный 6 8" xfId="575"/>
    <cellStyle name="Обычный 6 9" xfId="576"/>
    <cellStyle name="Обычный 60" xfId="577"/>
    <cellStyle name="Обычный 61" xfId="578"/>
    <cellStyle name="Обычный 62" xfId="579"/>
    <cellStyle name="Обычный 63" xfId="580"/>
    <cellStyle name="Обычный 64" xfId="581"/>
    <cellStyle name="Обычный 65" xfId="582"/>
    <cellStyle name="Обычный 66" xfId="583"/>
    <cellStyle name="Обычный 67" xfId="584"/>
    <cellStyle name="Обычный 68" xfId="585"/>
    <cellStyle name="Обычный 69" xfId="586"/>
    <cellStyle name="Обычный 7" xfId="587"/>
    <cellStyle name="Обычный 70" xfId="588"/>
    <cellStyle name="Обычный 71" xfId="589"/>
    <cellStyle name="Обычный 72" xfId="590"/>
    <cellStyle name="Обычный 73" xfId="591"/>
    <cellStyle name="Обычный 74" xfId="592"/>
    <cellStyle name="Обычный 75" xfId="593"/>
    <cellStyle name="Обычный 76" xfId="594"/>
    <cellStyle name="Обычный 77" xfId="595"/>
    <cellStyle name="Обычный 78" xfId="596"/>
    <cellStyle name="Обычный 8" xfId="597"/>
    <cellStyle name="Обычный 9" xfId="598"/>
    <cellStyle name="Followed Hyperlink" xfId="599"/>
    <cellStyle name="Плохой" xfId="600"/>
    <cellStyle name="Плохой 2" xfId="601"/>
    <cellStyle name="Плохой 3" xfId="602"/>
    <cellStyle name="Плохой 4" xfId="603"/>
    <cellStyle name="Плохой 5" xfId="604"/>
    <cellStyle name="Плохой 6" xfId="605"/>
    <cellStyle name="Плохой 7" xfId="606"/>
    <cellStyle name="Плохой 8" xfId="607"/>
    <cellStyle name="Плохой 9" xfId="608"/>
    <cellStyle name="Пояснение" xfId="609"/>
    <cellStyle name="Пояснение 2" xfId="610"/>
    <cellStyle name="Пояснение 3" xfId="611"/>
    <cellStyle name="Пояснение 4" xfId="612"/>
    <cellStyle name="Пояснение 5" xfId="613"/>
    <cellStyle name="Пояснение 6" xfId="614"/>
    <cellStyle name="Пояснение 7" xfId="615"/>
    <cellStyle name="Пояснение 8" xfId="616"/>
    <cellStyle name="Пояснение 9" xfId="617"/>
    <cellStyle name="Примечание" xfId="618"/>
    <cellStyle name="Примечание 2" xfId="619"/>
    <cellStyle name="Примечание 2 10" xfId="620"/>
    <cellStyle name="Примечание 2 11" xfId="621"/>
    <cellStyle name="Примечание 2 12" xfId="622"/>
    <cellStyle name="Примечание 2 13" xfId="623"/>
    <cellStyle name="Примечание 2 14" xfId="624"/>
    <cellStyle name="Примечание 2 15" xfId="625"/>
    <cellStyle name="Примечание 2 16" xfId="626"/>
    <cellStyle name="Примечание 2 17" xfId="627"/>
    <cellStyle name="Примечание 2 18" xfId="628"/>
    <cellStyle name="Примечание 2 19" xfId="629"/>
    <cellStyle name="Примечание 2 2" xfId="630"/>
    <cellStyle name="Примечание 2 20" xfId="631"/>
    <cellStyle name="Примечание 2 21" xfId="632"/>
    <cellStyle name="Примечание 2 22" xfId="633"/>
    <cellStyle name="Примечание 2 23" xfId="634"/>
    <cellStyle name="Примечание 2 24" xfId="635"/>
    <cellStyle name="Примечание 2 25" xfId="636"/>
    <cellStyle name="Примечание 2 26" xfId="637"/>
    <cellStyle name="Примечание 2 27" xfId="638"/>
    <cellStyle name="Примечание 2 28" xfId="639"/>
    <cellStyle name="Примечание 2 29" xfId="640"/>
    <cellStyle name="Примечание 2 3" xfId="641"/>
    <cellStyle name="Примечание 2 30" xfId="642"/>
    <cellStyle name="Примечание 2 31" xfId="643"/>
    <cellStyle name="Примечание 2 32" xfId="644"/>
    <cellStyle name="Примечание 2 33" xfId="645"/>
    <cellStyle name="Примечание 2 34" xfId="646"/>
    <cellStyle name="Примечание 2 4" xfId="647"/>
    <cellStyle name="Примечание 2 5" xfId="648"/>
    <cellStyle name="Примечание 2 6" xfId="649"/>
    <cellStyle name="Примечание 2 7" xfId="650"/>
    <cellStyle name="Примечание 2 8" xfId="651"/>
    <cellStyle name="Примечание 2 9" xfId="652"/>
    <cellStyle name="Примечание 3" xfId="653"/>
    <cellStyle name="Примечание 4" xfId="654"/>
    <cellStyle name="Примечание 5" xfId="655"/>
    <cellStyle name="Примечание 6" xfId="656"/>
    <cellStyle name="Примечание 7" xfId="657"/>
    <cellStyle name="Примечание 8" xfId="658"/>
    <cellStyle name="Примечание 9" xfId="659"/>
    <cellStyle name="Percent" xfId="660"/>
    <cellStyle name="Процентный 2" xfId="661"/>
    <cellStyle name="Процентный 2 2" xfId="662"/>
    <cellStyle name="Процентный 3" xfId="663"/>
    <cellStyle name="Процентный 3 2" xfId="664"/>
    <cellStyle name="Процентный 3 3" xfId="665"/>
    <cellStyle name="Процентный 3 4" xfId="666"/>
    <cellStyle name="Процентный 3 5" xfId="667"/>
    <cellStyle name="Процентный 4" xfId="668"/>
    <cellStyle name="Процентный 5" xfId="669"/>
    <cellStyle name="Процентный 6" xfId="670"/>
    <cellStyle name="Процентный 7" xfId="671"/>
    <cellStyle name="Связанная ячейка" xfId="672"/>
    <cellStyle name="Связанная ячейка 2" xfId="673"/>
    <cellStyle name="Связанная ячейка 3" xfId="674"/>
    <cellStyle name="Связанная ячейка 4" xfId="675"/>
    <cellStyle name="Связанная ячейка 5" xfId="676"/>
    <cellStyle name="Связанная ячейка 6" xfId="677"/>
    <cellStyle name="Связанная ячейка 7" xfId="678"/>
    <cellStyle name="Связанная ячейка 8" xfId="679"/>
    <cellStyle name="Связанная ячейка 9" xfId="680"/>
    <cellStyle name="Текст предупреждения" xfId="681"/>
    <cellStyle name="Текст предупреждения 2" xfId="682"/>
    <cellStyle name="Текст предупреждения 3" xfId="683"/>
    <cellStyle name="Текст предупреждения 4" xfId="684"/>
    <cellStyle name="Текст предупреждения 5" xfId="685"/>
    <cellStyle name="Текст предупреждения 6" xfId="686"/>
    <cellStyle name="Текст предупреждения 7" xfId="687"/>
    <cellStyle name="Текст предупреждения 8" xfId="688"/>
    <cellStyle name="Текст предупреждения 9" xfId="689"/>
    <cellStyle name="Comma" xfId="690"/>
    <cellStyle name="Comma [0]" xfId="691"/>
    <cellStyle name="Финансовый 10" xfId="692"/>
    <cellStyle name="Финансовый 10 2" xfId="693"/>
    <cellStyle name="Финансовый 11" xfId="694"/>
    <cellStyle name="Финансовый 11 2" xfId="695"/>
    <cellStyle name="Финансовый 12" xfId="696"/>
    <cellStyle name="Финансовый 13" xfId="697"/>
    <cellStyle name="Финансовый 14" xfId="698"/>
    <cellStyle name="Финансовый 14 2" xfId="699"/>
    <cellStyle name="Финансовый 15" xfId="700"/>
    <cellStyle name="Финансовый 2" xfId="701"/>
    <cellStyle name="Финансовый 2 10" xfId="702"/>
    <cellStyle name="Финансовый 2 11" xfId="703"/>
    <cellStyle name="Финансовый 2 12" xfId="704"/>
    <cellStyle name="Финансовый 2 2" xfId="705"/>
    <cellStyle name="Финансовый 2 2 2" xfId="706"/>
    <cellStyle name="Финансовый 2 3" xfId="707"/>
    <cellStyle name="Финансовый 2 4" xfId="708"/>
    <cellStyle name="Финансовый 2 5" xfId="709"/>
    <cellStyle name="Финансовый 2 6" xfId="710"/>
    <cellStyle name="Финансовый 2 7" xfId="711"/>
    <cellStyle name="Финансовый 2 8" xfId="712"/>
    <cellStyle name="Финансовый 2 9" xfId="713"/>
    <cellStyle name="Финансовый 3" xfId="714"/>
    <cellStyle name="Финансовый 3 2" xfId="715"/>
    <cellStyle name="Финансовый 3 3" xfId="716"/>
    <cellStyle name="Финансовый 3 4" xfId="717"/>
    <cellStyle name="Финансовый 3 5" xfId="718"/>
    <cellStyle name="Финансовый 3 6" xfId="719"/>
    <cellStyle name="Финансовый 4" xfId="720"/>
    <cellStyle name="Финансовый 4 2" xfId="721"/>
    <cellStyle name="Финансовый 4 3" xfId="722"/>
    <cellStyle name="Финансовый 5" xfId="723"/>
    <cellStyle name="Финансовый 5 2" xfId="724"/>
    <cellStyle name="Финансовый 5 3" xfId="725"/>
    <cellStyle name="Финансовый 6" xfId="726"/>
    <cellStyle name="Финансовый 6 2" xfId="727"/>
    <cellStyle name="Финансовый 6 3" xfId="728"/>
    <cellStyle name="Финансовый 7" xfId="729"/>
    <cellStyle name="Финансовый 7 2" xfId="730"/>
    <cellStyle name="Финансовый 7 3" xfId="731"/>
    <cellStyle name="Финансовый 8" xfId="732"/>
    <cellStyle name="Финансовый 8 2" xfId="733"/>
    <cellStyle name="Финансовый 8 3" xfId="734"/>
    <cellStyle name="Финансовый 9" xfId="735"/>
    <cellStyle name="Финансовый 9 2" xfId="736"/>
    <cellStyle name="Хороший" xfId="737"/>
    <cellStyle name="Хороший 2" xfId="738"/>
    <cellStyle name="Хороший 3" xfId="739"/>
    <cellStyle name="Хороший 4" xfId="740"/>
    <cellStyle name="Хороший 5" xfId="741"/>
    <cellStyle name="Хороший 6" xfId="742"/>
    <cellStyle name="Хороший 7" xfId="743"/>
    <cellStyle name="Хороший 8" xfId="744"/>
    <cellStyle name="Хороший 9" xfId="7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DDDDD"/>
      <rgbColor rgb="00FF0000"/>
      <rgbColor rgb="0000FFFF"/>
      <rgbColor rgb="000000FF"/>
      <rgbColor rgb="00FFFF00"/>
      <rgbColor rgb="00FF00FF"/>
      <rgbColor rgb="00000066"/>
      <rgbColor rgb="00FFFFF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00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ster\common\!Dana\&#1055;&#1059;&#1056;&#1062;&#1041;_&#1053;&#1055;&#1057;\&#1084;&#1072;&#1083;&#1072;&#1103;%20&#1073;&#1072;&#1079;&#1072;\&#1050;&#1091;&#1087;&#1072;\kupa_&#1089;&#1086;&#1073;&#1089;&#1090;&#1074;&#1077;&#1085;&#1085;&#1099;&#10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katerina.yessyutina\AppData\Local\Microsoft\Windows\Temporary%20Internet%20Files\Content.Outlook\8HAN07GJ\&#1092;&#1077;&#1074;&#1088;&#1072;&#1083;&#1100;\&#1080;&#1102;&#1085;&#1100;%202016&#1085;&#1086;&#1074;&#1099;&#1081;%20&#1092;&#1086;&#1088;&#1084;&#1072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Пр1"/>
      <sheetName val="Пр2"/>
      <sheetName val="Пр3"/>
      <sheetName val="Пр4"/>
      <sheetName val="Ф2"/>
      <sheetName val="8 пр"/>
      <sheetName val="Пр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Лист1"/>
      <sheetName val="Ф2"/>
      <sheetName val="Лист2"/>
      <sheetName val="Приложение 2"/>
      <sheetName val="Приложение 3"/>
      <sheetName val="Приложение 4"/>
      <sheetName val="Приложение 5"/>
      <sheetName val="Приложение 24"/>
    </sheetNames>
    <sheetDataSet>
      <sheetData sheetId="0">
        <row r="3">
          <cell r="A3" t="str">
            <v>Акционерное общество "Инвестиционный Дом "Астана-Инвест"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M305"/>
  <sheetViews>
    <sheetView tabSelected="1" zoomScaleSheetLayoutView="100" workbookViewId="0" topLeftCell="A1">
      <selection activeCell="C111" sqref="C111"/>
    </sheetView>
  </sheetViews>
  <sheetFormatPr defaultColWidth="9.140625" defaultRowHeight="12.75"/>
  <cols>
    <col min="1" max="1" width="72.57421875" style="1" customWidth="1"/>
    <col min="2" max="2" width="16.57421875" style="1" customWidth="1"/>
    <col min="3" max="3" width="16.57421875" style="51" customWidth="1"/>
    <col min="4" max="4" width="19.421875" style="51" customWidth="1"/>
    <col min="5" max="5" width="15.7109375" style="2" bestFit="1" customWidth="1"/>
    <col min="6" max="6" width="21.28125" style="2" customWidth="1"/>
    <col min="7" max="7" width="9.28125" style="2" bestFit="1" customWidth="1"/>
    <col min="8" max="8" width="21.28125" style="2" customWidth="1"/>
    <col min="9" max="13" width="15.57421875" style="2" customWidth="1"/>
    <col min="14" max="16384" width="9.140625" style="2" customWidth="1"/>
  </cols>
  <sheetData>
    <row r="1" spans="1:4" ht="15.75">
      <c r="A1" s="4"/>
      <c r="B1" s="4"/>
      <c r="C1" s="14"/>
      <c r="D1" s="14"/>
    </row>
    <row r="2" spans="1:4" ht="15.75">
      <c r="A2" s="70" t="s">
        <v>267</v>
      </c>
      <c r="B2" s="70"/>
      <c r="C2" s="70"/>
      <c r="D2" s="70"/>
    </row>
    <row r="3" spans="1:4" ht="15.75">
      <c r="A3" s="71" t="s">
        <v>43</v>
      </c>
      <c r="B3" s="71"/>
      <c r="C3" s="71"/>
      <c r="D3" s="71"/>
    </row>
    <row r="4" spans="1:4" ht="15.75">
      <c r="A4" s="71" t="s">
        <v>330</v>
      </c>
      <c r="B4" s="71"/>
      <c r="C4" s="71"/>
      <c r="D4" s="71"/>
    </row>
    <row r="5" spans="1:4" ht="15.75">
      <c r="A5" s="4"/>
      <c r="B5" s="4"/>
      <c r="C5" s="14"/>
      <c r="D5" s="14"/>
    </row>
    <row r="6" spans="1:4" ht="15.75">
      <c r="A6" s="69" t="s">
        <v>26</v>
      </c>
      <c r="B6" s="69"/>
      <c r="C6" s="69"/>
      <c r="D6" s="69"/>
    </row>
    <row r="7" spans="1:4" ht="56.25" customHeight="1">
      <c r="A7" s="15" t="s">
        <v>153</v>
      </c>
      <c r="B7" s="15" t="s">
        <v>39</v>
      </c>
      <c r="C7" s="15" t="s">
        <v>40</v>
      </c>
      <c r="D7" s="15" t="s">
        <v>41</v>
      </c>
    </row>
    <row r="8" spans="1:4" ht="12.75">
      <c r="A8" s="16" t="s">
        <v>154</v>
      </c>
      <c r="B8" s="56" t="s">
        <v>90</v>
      </c>
      <c r="C8" s="16" t="s">
        <v>94</v>
      </c>
      <c r="D8" s="57" t="s">
        <v>96</v>
      </c>
    </row>
    <row r="9" spans="1:4" ht="15.75">
      <c r="A9" s="26" t="s">
        <v>155</v>
      </c>
      <c r="B9" s="56" t="s">
        <v>67</v>
      </c>
      <c r="C9" s="17"/>
      <c r="D9" s="17"/>
    </row>
    <row r="10" spans="1:4" ht="15.75">
      <c r="A10" s="25" t="s">
        <v>19</v>
      </c>
      <c r="B10" s="56" t="s">
        <v>91</v>
      </c>
      <c r="C10" s="17">
        <f>C13</f>
        <v>19569</v>
      </c>
      <c r="D10" s="17">
        <f>D13</f>
        <v>55246</v>
      </c>
    </row>
    <row r="11" spans="1:4" ht="15.75">
      <c r="A11" s="25" t="s">
        <v>4</v>
      </c>
      <c r="B11" s="56" t="s">
        <v>67</v>
      </c>
      <c r="C11" s="17"/>
      <c r="D11" s="17"/>
    </row>
    <row r="12" spans="1:4" ht="15.75">
      <c r="A12" s="25" t="s">
        <v>45</v>
      </c>
      <c r="B12" s="56" t="s">
        <v>92</v>
      </c>
      <c r="C12" s="17"/>
      <c r="D12" s="17"/>
    </row>
    <row r="13" spans="1:4" ht="31.5">
      <c r="A13" s="25" t="s">
        <v>46</v>
      </c>
      <c r="B13" s="56" t="s">
        <v>93</v>
      </c>
      <c r="C13" s="17">
        <v>19569</v>
      </c>
      <c r="D13" s="17">
        <v>55246</v>
      </c>
    </row>
    <row r="14" spans="1:4" ht="15.75">
      <c r="A14" s="25" t="s">
        <v>14</v>
      </c>
      <c r="B14" s="56" t="s">
        <v>90</v>
      </c>
      <c r="C14" s="17"/>
      <c r="D14" s="17"/>
    </row>
    <row r="15" spans="1:4" ht="15.75">
      <c r="A15" s="25" t="s">
        <v>31</v>
      </c>
      <c r="B15" s="56" t="s">
        <v>94</v>
      </c>
      <c r="C15" s="17"/>
      <c r="D15" s="17"/>
    </row>
    <row r="16" spans="1:4" ht="15.75">
      <c r="A16" s="25" t="s">
        <v>4</v>
      </c>
      <c r="B16" s="56" t="s">
        <v>67</v>
      </c>
      <c r="C16" s="17"/>
      <c r="D16" s="17"/>
    </row>
    <row r="17" spans="1:4" ht="15.75">
      <c r="A17" s="25" t="s">
        <v>44</v>
      </c>
      <c r="B17" s="56" t="s">
        <v>95</v>
      </c>
      <c r="C17" s="17"/>
      <c r="D17" s="17"/>
    </row>
    <row r="18" spans="1:4" ht="15.75">
      <c r="A18" s="25" t="s">
        <v>47</v>
      </c>
      <c r="B18" s="56" t="s">
        <v>96</v>
      </c>
      <c r="C18" s="17">
        <v>51073</v>
      </c>
      <c r="D18" s="17"/>
    </row>
    <row r="19" spans="1:4" ht="15.75">
      <c r="A19" s="25" t="s">
        <v>4</v>
      </c>
      <c r="B19" s="56" t="s">
        <v>67</v>
      </c>
      <c r="C19" s="17"/>
      <c r="D19" s="17"/>
    </row>
    <row r="20" spans="1:4" ht="15.75">
      <c r="A20" s="25" t="s">
        <v>44</v>
      </c>
      <c r="B20" s="56" t="s">
        <v>97</v>
      </c>
      <c r="C20" s="17">
        <v>73</v>
      </c>
      <c r="D20" s="17"/>
    </row>
    <row r="21" spans="1:4" ht="31.5">
      <c r="A21" s="58" t="s">
        <v>38</v>
      </c>
      <c r="B21" s="59" t="s">
        <v>98</v>
      </c>
      <c r="C21" s="18">
        <v>1414208</v>
      </c>
      <c r="D21" s="18">
        <v>1173816</v>
      </c>
    </row>
    <row r="22" spans="1:4" ht="15.75">
      <c r="A22" s="25" t="s">
        <v>4</v>
      </c>
      <c r="B22" s="59"/>
      <c r="C22" s="18"/>
      <c r="D22" s="18"/>
    </row>
    <row r="23" spans="1:4" ht="15.75">
      <c r="A23" s="25" t="s">
        <v>44</v>
      </c>
      <c r="B23" s="60" t="s">
        <v>99</v>
      </c>
      <c r="C23" s="17">
        <v>7658</v>
      </c>
      <c r="D23" s="17">
        <v>29626</v>
      </c>
    </row>
    <row r="24" spans="1:4" ht="31.5">
      <c r="A24" s="25" t="s">
        <v>268</v>
      </c>
      <c r="B24" s="60" t="s">
        <v>100</v>
      </c>
      <c r="C24" s="17"/>
      <c r="D24" s="17"/>
    </row>
    <row r="25" spans="1:4" ht="15.75">
      <c r="A25" s="25" t="s">
        <v>4</v>
      </c>
      <c r="B25" s="60" t="s">
        <v>67</v>
      </c>
      <c r="C25" s="17"/>
      <c r="D25" s="17"/>
    </row>
    <row r="26" spans="1:4" ht="15.75">
      <c r="A26" s="25" t="s">
        <v>48</v>
      </c>
      <c r="B26" s="60" t="s">
        <v>101</v>
      </c>
      <c r="C26" s="17"/>
      <c r="D26" s="17"/>
    </row>
    <row r="27" spans="1:4" ht="31.5">
      <c r="A27" s="25" t="s">
        <v>269</v>
      </c>
      <c r="B27" s="60" t="s">
        <v>102</v>
      </c>
      <c r="C27" s="17"/>
      <c r="D27" s="17"/>
    </row>
    <row r="28" spans="1:4" ht="15.75">
      <c r="A28" s="25" t="s">
        <v>4</v>
      </c>
      <c r="B28" s="60" t="s">
        <v>67</v>
      </c>
      <c r="C28" s="17"/>
      <c r="D28" s="17"/>
    </row>
    <row r="29" spans="1:4" ht="15.75">
      <c r="A29" s="25" t="s">
        <v>48</v>
      </c>
      <c r="B29" s="60" t="s">
        <v>103</v>
      </c>
      <c r="C29" s="17"/>
      <c r="D29" s="17"/>
    </row>
    <row r="30" spans="1:4" ht="15.75">
      <c r="A30" s="25" t="s">
        <v>17</v>
      </c>
      <c r="B30" s="56" t="s">
        <v>104</v>
      </c>
      <c r="C30" s="17"/>
      <c r="D30" s="17"/>
    </row>
    <row r="31" spans="1:5" ht="31.5">
      <c r="A31" s="25" t="s">
        <v>32</v>
      </c>
      <c r="B31" s="56" t="s">
        <v>105</v>
      </c>
      <c r="C31" s="17">
        <v>99987</v>
      </c>
      <c r="D31" s="17">
        <v>333290</v>
      </c>
      <c r="E31" s="5"/>
    </row>
    <row r="32" spans="1:5" ht="15.75">
      <c r="A32" s="25" t="s">
        <v>3</v>
      </c>
      <c r="B32" s="56" t="s">
        <v>106</v>
      </c>
      <c r="C32" s="17">
        <v>2</v>
      </c>
      <c r="D32" s="17">
        <v>5</v>
      </c>
      <c r="E32" s="5"/>
    </row>
    <row r="33" spans="1:5" ht="31.5">
      <c r="A33" s="25" t="s">
        <v>49</v>
      </c>
      <c r="B33" s="56" t="s">
        <v>107</v>
      </c>
      <c r="C33" s="17"/>
      <c r="D33" s="17"/>
      <c r="E33" s="5"/>
    </row>
    <row r="34" spans="1:5" ht="31.5">
      <c r="A34" s="25" t="s">
        <v>13</v>
      </c>
      <c r="B34" s="56" t="s">
        <v>108</v>
      </c>
      <c r="C34" s="17">
        <v>15609</v>
      </c>
      <c r="D34" s="17">
        <v>16302</v>
      </c>
      <c r="E34" s="5"/>
    </row>
    <row r="35" spans="1:5" ht="31.5">
      <c r="A35" s="25" t="s">
        <v>12</v>
      </c>
      <c r="B35" s="56" t="s">
        <v>109</v>
      </c>
      <c r="C35" s="17">
        <v>10</v>
      </c>
      <c r="D35" s="17">
        <v>12</v>
      </c>
      <c r="E35" s="5"/>
    </row>
    <row r="36" spans="1:5" ht="31.5">
      <c r="A36" s="25" t="s">
        <v>276</v>
      </c>
      <c r="B36" s="56" t="s">
        <v>110</v>
      </c>
      <c r="C36" s="17"/>
      <c r="D36" s="17"/>
      <c r="E36" s="5"/>
    </row>
    <row r="37" spans="1:5" ht="15.75">
      <c r="A37" s="25" t="s">
        <v>11</v>
      </c>
      <c r="B37" s="56" t="s">
        <v>111</v>
      </c>
      <c r="C37" s="17">
        <v>10093</v>
      </c>
      <c r="D37" s="17">
        <v>9241</v>
      </c>
      <c r="E37" s="5"/>
    </row>
    <row r="38" spans="1:5" ht="15.75">
      <c r="A38" s="25" t="s">
        <v>50</v>
      </c>
      <c r="B38" s="56" t="s">
        <v>118</v>
      </c>
      <c r="C38" s="17">
        <f>SUM(C40:C50)</f>
        <v>517</v>
      </c>
      <c r="D38" s="17">
        <f>SUM(D40:D50)</f>
        <v>433</v>
      </c>
      <c r="E38" s="5"/>
    </row>
    <row r="39" spans="1:5" ht="15.75">
      <c r="A39" s="25" t="s">
        <v>4</v>
      </c>
      <c r="B39" s="56" t="s">
        <v>67</v>
      </c>
      <c r="C39" s="17"/>
      <c r="D39" s="17"/>
      <c r="E39" s="5"/>
    </row>
    <row r="40" spans="1:4" ht="15.75">
      <c r="A40" s="25" t="s">
        <v>51</v>
      </c>
      <c r="B40" s="56" t="s">
        <v>119</v>
      </c>
      <c r="C40" s="17"/>
      <c r="D40" s="17"/>
    </row>
    <row r="41" spans="1:4" ht="15.75">
      <c r="A41" s="25" t="s">
        <v>52</v>
      </c>
      <c r="B41" s="59" t="s">
        <v>277</v>
      </c>
      <c r="C41" s="17"/>
      <c r="D41" s="17"/>
    </row>
    <row r="42" spans="1:4" ht="15.75">
      <c r="A42" s="25" t="s">
        <v>53</v>
      </c>
      <c r="B42" s="61" t="s">
        <v>278</v>
      </c>
      <c r="C42" s="17"/>
      <c r="D42" s="17"/>
    </row>
    <row r="43" spans="1:4" ht="15.75">
      <c r="A43" s="25" t="s">
        <v>54</v>
      </c>
      <c r="B43" s="61" t="s">
        <v>120</v>
      </c>
      <c r="C43" s="17"/>
      <c r="D43" s="17"/>
    </row>
    <row r="44" spans="1:5" ht="15.75">
      <c r="A44" s="25" t="s">
        <v>55</v>
      </c>
      <c r="B44" s="61" t="s">
        <v>121</v>
      </c>
      <c r="C44" s="17"/>
      <c r="D44" s="17"/>
      <c r="E44" s="5"/>
    </row>
    <row r="45" spans="1:4" ht="15.75">
      <c r="A45" s="25" t="s">
        <v>56</v>
      </c>
      <c r="B45" s="61" t="s">
        <v>122</v>
      </c>
      <c r="C45" s="17">
        <v>74</v>
      </c>
      <c r="D45" s="17">
        <v>67</v>
      </c>
    </row>
    <row r="46" spans="1:4" ht="15.75">
      <c r="A46" s="25" t="s">
        <v>57</v>
      </c>
      <c r="B46" s="61" t="s">
        <v>256</v>
      </c>
      <c r="C46" s="17">
        <v>100</v>
      </c>
      <c r="D46" s="17">
        <v>100</v>
      </c>
    </row>
    <row r="47" spans="1:4" ht="15.75">
      <c r="A47" s="25" t="s">
        <v>58</v>
      </c>
      <c r="B47" s="61" t="s">
        <v>279</v>
      </c>
      <c r="C47" s="17"/>
      <c r="D47" s="17"/>
    </row>
    <row r="48" spans="1:4" ht="15.75">
      <c r="A48" s="25" t="s">
        <v>59</v>
      </c>
      <c r="B48" s="61" t="s">
        <v>280</v>
      </c>
      <c r="C48" s="17"/>
      <c r="D48" s="17"/>
    </row>
    <row r="49" spans="1:4" ht="15.75">
      <c r="A49" s="25" t="s">
        <v>60</v>
      </c>
      <c r="B49" s="61" t="s">
        <v>281</v>
      </c>
      <c r="C49" s="17"/>
      <c r="D49" s="17"/>
    </row>
    <row r="50" spans="1:4" ht="15.75">
      <c r="A50" s="25" t="s">
        <v>61</v>
      </c>
      <c r="B50" s="61" t="s">
        <v>282</v>
      </c>
      <c r="C50" s="17">
        <v>343</v>
      </c>
      <c r="D50" s="17">
        <v>266</v>
      </c>
    </row>
    <row r="51" spans="1:4" ht="15.75">
      <c r="A51" s="25" t="s">
        <v>42</v>
      </c>
      <c r="B51" s="61" t="s">
        <v>123</v>
      </c>
      <c r="C51" s="17">
        <f>C55</f>
        <v>4749</v>
      </c>
      <c r="D51" s="17">
        <f>D55</f>
        <v>865</v>
      </c>
    </row>
    <row r="52" spans="1:4" ht="15.75">
      <c r="A52" s="25" t="s">
        <v>4</v>
      </c>
      <c r="B52" s="61" t="s">
        <v>67</v>
      </c>
      <c r="C52" s="17"/>
      <c r="D52" s="17"/>
    </row>
    <row r="53" spans="1:4" ht="15.75">
      <c r="A53" s="25" t="s">
        <v>62</v>
      </c>
      <c r="B53" s="61" t="s">
        <v>283</v>
      </c>
      <c r="C53" s="17"/>
      <c r="D53" s="17"/>
    </row>
    <row r="54" spans="1:4" ht="15.75">
      <c r="A54" s="25" t="s">
        <v>63</v>
      </c>
      <c r="B54" s="61" t="s">
        <v>284</v>
      </c>
      <c r="C54" s="17"/>
      <c r="D54" s="17"/>
    </row>
    <row r="55" spans="1:4" ht="15.75">
      <c r="A55" s="25" t="s">
        <v>64</v>
      </c>
      <c r="B55" s="61" t="s">
        <v>285</v>
      </c>
      <c r="C55" s="17">
        <v>4749</v>
      </c>
      <c r="D55" s="17">
        <v>865</v>
      </c>
    </row>
    <row r="56" spans="1:13" ht="15.75">
      <c r="A56" s="25" t="s">
        <v>65</v>
      </c>
      <c r="B56" s="61" t="s">
        <v>286</v>
      </c>
      <c r="C56" s="17"/>
      <c r="D56" s="17"/>
      <c r="I56" s="3"/>
      <c r="J56" s="3"/>
      <c r="K56" s="3"/>
      <c r="M56" s="3"/>
    </row>
    <row r="57" spans="1:4" ht="15.75">
      <c r="A57" s="25" t="s">
        <v>287</v>
      </c>
      <c r="B57" s="61" t="s">
        <v>124</v>
      </c>
      <c r="C57" s="17">
        <v>24090</v>
      </c>
      <c r="D57" s="17">
        <v>24090</v>
      </c>
    </row>
    <row r="58" spans="1:4" ht="15.75">
      <c r="A58" s="25" t="s">
        <v>288</v>
      </c>
      <c r="B58" s="61" t="s">
        <v>125</v>
      </c>
      <c r="C58" s="17">
        <v>2209</v>
      </c>
      <c r="D58" s="17">
        <v>2209</v>
      </c>
    </row>
    <row r="59" spans="1:5" ht="15.75">
      <c r="A59" s="25" t="s">
        <v>66</v>
      </c>
      <c r="B59" s="61" t="s">
        <v>126</v>
      </c>
      <c r="C59" s="17"/>
      <c r="D59" s="17"/>
      <c r="E59" s="3"/>
    </row>
    <row r="60" spans="1:5" ht="15.75">
      <c r="A60" s="25" t="s">
        <v>2</v>
      </c>
      <c r="B60" s="61" t="s">
        <v>127</v>
      </c>
      <c r="C60" s="17"/>
      <c r="D60" s="17"/>
      <c r="E60" s="8"/>
    </row>
    <row r="61" spans="1:5" ht="15.75">
      <c r="A61" s="26" t="s">
        <v>5</v>
      </c>
      <c r="B61" s="61" t="s">
        <v>128</v>
      </c>
      <c r="C61" s="19">
        <f>C10+C14+C15+C18+C21+C32+C34+C35+C37+C38+C51+C57+C58+C31+C33</f>
        <v>1642116</v>
      </c>
      <c r="D61" s="19">
        <f>D10+D14+D15+D18+D21+D32+D34+D35+D37+D38+D51+D57+D58+D31+D33</f>
        <v>1615509</v>
      </c>
      <c r="E61" s="43"/>
    </row>
    <row r="62" spans="1:5" ht="15.75">
      <c r="A62" s="26" t="s">
        <v>8</v>
      </c>
      <c r="B62" s="61" t="s">
        <v>67</v>
      </c>
      <c r="C62" s="17"/>
      <c r="D62" s="17"/>
      <c r="E62" s="8"/>
    </row>
    <row r="63" spans="1:5" ht="15.75">
      <c r="A63" s="25" t="s">
        <v>68</v>
      </c>
      <c r="B63" s="61" t="s">
        <v>129</v>
      </c>
      <c r="C63" s="17"/>
      <c r="D63" s="17"/>
      <c r="E63" s="8"/>
    </row>
    <row r="64" spans="1:4" ht="15.75">
      <c r="A64" s="25" t="s">
        <v>33</v>
      </c>
      <c r="B64" s="61" t="s">
        <v>130</v>
      </c>
      <c r="C64" s="17"/>
      <c r="D64" s="17"/>
    </row>
    <row r="65" spans="1:4" ht="15.75">
      <c r="A65" s="25" t="s">
        <v>69</v>
      </c>
      <c r="B65" s="61" t="s">
        <v>131</v>
      </c>
      <c r="C65" s="17"/>
      <c r="D65" s="17"/>
    </row>
    <row r="66" spans="1:5" ht="15.75">
      <c r="A66" s="25" t="s">
        <v>34</v>
      </c>
      <c r="B66" s="61" t="s">
        <v>132</v>
      </c>
      <c r="C66" s="17"/>
      <c r="D66" s="17"/>
      <c r="E66" s="5"/>
    </row>
    <row r="67" spans="1:4" ht="15.75">
      <c r="A67" s="25" t="s">
        <v>27</v>
      </c>
      <c r="B67" s="61" t="s">
        <v>133</v>
      </c>
      <c r="C67" s="17"/>
      <c r="D67" s="17"/>
    </row>
    <row r="68" spans="1:10" ht="15.75">
      <c r="A68" s="25" t="s">
        <v>70</v>
      </c>
      <c r="B68" s="61" t="s">
        <v>134</v>
      </c>
      <c r="C68" s="17"/>
      <c r="D68" s="17"/>
      <c r="E68" s="6"/>
      <c r="F68" s="7"/>
      <c r="G68" s="6"/>
      <c r="H68" s="6"/>
      <c r="I68" s="6"/>
      <c r="J68" s="6"/>
    </row>
    <row r="69" spans="1:10" ht="15.75">
      <c r="A69" s="25" t="s">
        <v>18</v>
      </c>
      <c r="B69" s="61" t="s">
        <v>135</v>
      </c>
      <c r="C69" s="17">
        <v>1001</v>
      </c>
      <c r="D69" s="17">
        <v>1012</v>
      </c>
      <c r="E69" s="7"/>
      <c r="F69" s="7"/>
      <c r="G69" s="6"/>
      <c r="H69" s="6"/>
      <c r="I69" s="6"/>
      <c r="J69" s="6"/>
    </row>
    <row r="70" spans="1:10" ht="15.75">
      <c r="A70" s="25" t="s">
        <v>71</v>
      </c>
      <c r="B70" s="61" t="s">
        <v>136</v>
      </c>
      <c r="C70" s="17">
        <f>SUM(C72:C83)</f>
        <v>440</v>
      </c>
      <c r="D70" s="17">
        <f>SUM(D72:D83)</f>
        <v>346</v>
      </c>
      <c r="E70" s="6"/>
      <c r="F70" s="7"/>
      <c r="G70" s="6"/>
      <c r="H70" s="6"/>
      <c r="I70" s="6"/>
      <c r="J70" s="6"/>
    </row>
    <row r="71" spans="1:10" ht="15.75">
      <c r="A71" s="25" t="s">
        <v>4</v>
      </c>
      <c r="B71" s="61" t="s">
        <v>67</v>
      </c>
      <c r="C71" s="17"/>
      <c r="D71" s="17"/>
      <c r="E71" s="7"/>
      <c r="F71" s="8"/>
      <c r="G71" s="8"/>
      <c r="H71" s="6"/>
      <c r="I71" s="6"/>
      <c r="J71" s="6"/>
    </row>
    <row r="72" spans="1:10" ht="15.75">
      <c r="A72" s="25" t="s">
        <v>72</v>
      </c>
      <c r="B72" s="62" t="s">
        <v>137</v>
      </c>
      <c r="C72" s="17"/>
      <c r="D72" s="17"/>
      <c r="E72" s="7"/>
      <c r="F72" s="8"/>
      <c r="G72" s="6"/>
      <c r="H72" s="6"/>
      <c r="I72" s="6"/>
      <c r="J72" s="6"/>
    </row>
    <row r="73" spans="1:10" ht="15.75">
      <c r="A73" s="25" t="s">
        <v>73</v>
      </c>
      <c r="B73" s="61" t="s">
        <v>138</v>
      </c>
      <c r="C73" s="17"/>
      <c r="D73" s="17"/>
      <c r="E73" s="6"/>
      <c r="F73" s="8"/>
      <c r="G73" s="6"/>
      <c r="H73" s="6"/>
      <c r="I73" s="6"/>
      <c r="J73" s="6"/>
    </row>
    <row r="74" spans="1:10" ht="15.75">
      <c r="A74" s="25" t="s">
        <v>74</v>
      </c>
      <c r="B74" s="61" t="s">
        <v>139</v>
      </c>
      <c r="C74" s="17"/>
      <c r="D74" s="17"/>
      <c r="E74" s="6"/>
      <c r="F74" s="8"/>
      <c r="G74" s="6"/>
      <c r="H74" s="6"/>
      <c r="I74" s="6"/>
      <c r="J74" s="6"/>
    </row>
    <row r="75" spans="1:10" ht="15.75">
      <c r="A75" s="25" t="s">
        <v>75</v>
      </c>
      <c r="B75" s="61" t="s">
        <v>140</v>
      </c>
      <c r="C75" s="17"/>
      <c r="D75" s="17"/>
      <c r="E75" s="8"/>
      <c r="F75" s="6"/>
      <c r="G75" s="6"/>
      <c r="H75" s="6"/>
      <c r="I75" s="6"/>
      <c r="J75" s="6"/>
    </row>
    <row r="76" spans="1:10" ht="15.75">
      <c r="A76" s="25" t="s">
        <v>76</v>
      </c>
      <c r="B76" s="61" t="s">
        <v>289</v>
      </c>
      <c r="C76" s="17"/>
      <c r="D76" s="17"/>
      <c r="E76" s="8"/>
      <c r="F76" s="6"/>
      <c r="G76" s="6"/>
      <c r="H76" s="6"/>
      <c r="I76" s="6"/>
      <c r="J76" s="6"/>
    </row>
    <row r="77" spans="1:10" ht="15.75">
      <c r="A77" s="25" t="s">
        <v>77</v>
      </c>
      <c r="B77" s="61" t="s">
        <v>290</v>
      </c>
      <c r="C77" s="17"/>
      <c r="D77" s="17"/>
      <c r="E77" s="6"/>
      <c r="F77" s="6"/>
      <c r="G77" s="6"/>
      <c r="H77" s="6"/>
      <c r="I77" s="6"/>
      <c r="J77" s="6"/>
    </row>
    <row r="78" spans="1:10" ht="15.75">
      <c r="A78" s="25" t="s">
        <v>78</v>
      </c>
      <c r="B78" s="61" t="s">
        <v>291</v>
      </c>
      <c r="C78" s="17">
        <v>39</v>
      </c>
      <c r="D78" s="17">
        <v>17</v>
      </c>
      <c r="E78" s="6"/>
      <c r="F78" s="6"/>
      <c r="G78" s="6"/>
      <c r="H78" s="6"/>
      <c r="I78" s="6"/>
      <c r="J78" s="6"/>
    </row>
    <row r="79" spans="1:10" ht="15.75">
      <c r="A79" s="25" t="s">
        <v>79</v>
      </c>
      <c r="B79" s="61" t="s">
        <v>292</v>
      </c>
      <c r="C79" s="17"/>
      <c r="D79" s="17"/>
      <c r="E79" s="6"/>
      <c r="F79" s="6"/>
      <c r="G79" s="6"/>
      <c r="H79" s="6"/>
      <c r="I79" s="6"/>
      <c r="J79" s="6"/>
    </row>
    <row r="80" spans="1:10" ht="21" customHeight="1">
      <c r="A80" s="25" t="s">
        <v>80</v>
      </c>
      <c r="B80" s="61" t="s">
        <v>293</v>
      </c>
      <c r="C80" s="17"/>
      <c r="D80" s="17"/>
      <c r="E80" s="6"/>
      <c r="F80" s="6"/>
      <c r="G80" s="6"/>
      <c r="H80" s="6"/>
      <c r="I80" s="6"/>
      <c r="J80" s="6"/>
    </row>
    <row r="81" spans="1:10" ht="15.75">
      <c r="A81" s="25" t="s">
        <v>81</v>
      </c>
      <c r="B81" s="61" t="s">
        <v>294</v>
      </c>
      <c r="C81" s="17">
        <v>401</v>
      </c>
      <c r="D81" s="17">
        <v>329</v>
      </c>
      <c r="E81" s="6"/>
      <c r="F81" s="6"/>
      <c r="G81" s="6"/>
      <c r="H81" s="6"/>
      <c r="I81" s="6"/>
      <c r="J81" s="6"/>
    </row>
    <row r="82" spans="1:10" ht="15.75">
      <c r="A82" s="25" t="s">
        <v>82</v>
      </c>
      <c r="B82" s="61" t="s">
        <v>295</v>
      </c>
      <c r="C82" s="17"/>
      <c r="D82" s="17"/>
      <c r="E82" s="6"/>
      <c r="F82" s="6"/>
      <c r="G82" s="6"/>
      <c r="H82" s="6"/>
      <c r="I82" s="6"/>
      <c r="J82" s="6"/>
    </row>
    <row r="83" spans="1:10" ht="15.75">
      <c r="A83" s="2"/>
      <c r="B83" s="61"/>
      <c r="C83" s="17"/>
      <c r="D83" s="17"/>
      <c r="E83" s="6"/>
      <c r="F83" s="6"/>
      <c r="G83" s="6"/>
      <c r="H83" s="6"/>
      <c r="I83" s="6"/>
      <c r="J83" s="6"/>
    </row>
    <row r="84" spans="1:10" ht="15.75">
      <c r="A84" s="25" t="s">
        <v>42</v>
      </c>
      <c r="B84" s="61" t="s">
        <v>141</v>
      </c>
      <c r="C84" s="17">
        <f>C88</f>
        <v>6656</v>
      </c>
      <c r="D84" s="17">
        <f>D88</f>
        <v>562</v>
      </c>
      <c r="E84" s="6"/>
      <c r="F84" s="6"/>
      <c r="G84" s="6"/>
      <c r="H84" s="6"/>
      <c r="I84" s="6"/>
      <c r="J84" s="6"/>
    </row>
    <row r="85" spans="1:10" ht="15.75">
      <c r="A85" s="25" t="s">
        <v>4</v>
      </c>
      <c r="B85" s="61" t="s">
        <v>67</v>
      </c>
      <c r="C85" s="17"/>
      <c r="D85" s="17"/>
      <c r="E85" s="6"/>
      <c r="F85" s="6"/>
      <c r="G85" s="6"/>
      <c r="H85" s="6"/>
      <c r="I85" s="6"/>
      <c r="J85" s="6"/>
    </row>
    <row r="86" spans="1:10" ht="15.75">
      <c r="A86" s="25" t="s">
        <v>83</v>
      </c>
      <c r="B86" s="61" t="s">
        <v>296</v>
      </c>
      <c r="C86" s="17"/>
      <c r="D86" s="17"/>
      <c r="E86" s="8"/>
      <c r="F86" s="6"/>
      <c r="G86" s="7"/>
      <c r="H86" s="6"/>
      <c r="I86" s="6"/>
      <c r="J86" s="6"/>
    </row>
    <row r="87" spans="1:10" ht="15.75">
      <c r="A87" s="25" t="s">
        <v>84</v>
      </c>
      <c r="B87" s="61" t="s">
        <v>297</v>
      </c>
      <c r="C87" s="17"/>
      <c r="D87" s="17"/>
      <c r="E87" s="8"/>
      <c r="F87" s="6"/>
      <c r="G87" s="6"/>
      <c r="H87" s="9"/>
      <c r="I87" s="6"/>
      <c r="J87" s="6"/>
    </row>
    <row r="88" spans="1:10" ht="15.75">
      <c r="A88" s="25" t="s">
        <v>85</v>
      </c>
      <c r="B88" s="61" t="s">
        <v>298</v>
      </c>
      <c r="C88" s="17">
        <v>6656</v>
      </c>
      <c r="D88" s="17">
        <v>562</v>
      </c>
      <c r="E88" s="6"/>
      <c r="F88" s="6"/>
      <c r="G88" s="6"/>
      <c r="H88" s="8"/>
      <c r="I88" s="6"/>
      <c r="J88" s="6"/>
    </row>
    <row r="89" spans="1:10" ht="15.75">
      <c r="A89" s="25" t="s">
        <v>86</v>
      </c>
      <c r="B89" s="61" t="s">
        <v>299</v>
      </c>
      <c r="C89" s="17"/>
      <c r="D89" s="17"/>
      <c r="E89" s="8"/>
      <c r="F89" s="6"/>
      <c r="G89" s="6"/>
      <c r="H89" s="8"/>
      <c r="I89" s="6"/>
      <c r="J89" s="6"/>
    </row>
    <row r="90" spans="1:10" ht="31.5">
      <c r="A90" s="25" t="s">
        <v>300</v>
      </c>
      <c r="B90" s="61">
        <v>32</v>
      </c>
      <c r="C90" s="17">
        <v>3433</v>
      </c>
      <c r="D90" s="17">
        <v>6775</v>
      </c>
      <c r="E90" s="6"/>
      <c r="F90" s="6"/>
      <c r="G90" s="6"/>
      <c r="H90" s="8"/>
      <c r="I90" s="6"/>
      <c r="J90" s="6"/>
    </row>
    <row r="91" spans="1:10" ht="15.75">
      <c r="A91" s="25" t="s">
        <v>87</v>
      </c>
      <c r="B91" s="61">
        <v>33</v>
      </c>
      <c r="C91" s="17"/>
      <c r="D91" s="17"/>
      <c r="E91" s="6"/>
      <c r="F91" s="8"/>
      <c r="G91" s="6"/>
      <c r="H91" s="8"/>
      <c r="I91" s="6"/>
      <c r="J91" s="6"/>
    </row>
    <row r="92" spans="1:10" ht="15.75">
      <c r="A92" s="25" t="s">
        <v>88</v>
      </c>
      <c r="B92" s="61">
        <v>34</v>
      </c>
      <c r="C92" s="17"/>
      <c r="D92" s="17"/>
      <c r="E92" s="8"/>
      <c r="F92" s="6"/>
      <c r="G92" s="6"/>
      <c r="H92" s="6"/>
      <c r="I92" s="6"/>
      <c r="J92" s="6"/>
    </row>
    <row r="93" spans="1:5" ht="15.75">
      <c r="A93" s="25" t="s">
        <v>89</v>
      </c>
      <c r="B93" s="61">
        <v>35</v>
      </c>
      <c r="C93" s="17"/>
      <c r="D93" s="17"/>
      <c r="E93" s="3"/>
    </row>
    <row r="94" spans="1:5" ht="15.75">
      <c r="A94" s="25" t="s">
        <v>301</v>
      </c>
      <c r="B94" s="61">
        <v>36</v>
      </c>
      <c r="C94" s="17"/>
      <c r="D94" s="17"/>
      <c r="E94" s="3"/>
    </row>
    <row r="95" spans="1:6" ht="15.75">
      <c r="A95" s="25" t="s">
        <v>9</v>
      </c>
      <c r="B95" s="61">
        <v>37</v>
      </c>
      <c r="C95" s="17">
        <v>11279</v>
      </c>
      <c r="D95" s="17">
        <v>12557</v>
      </c>
      <c r="F95" s="3"/>
    </row>
    <row r="96" spans="1:5" ht="15.75">
      <c r="A96" s="26" t="s">
        <v>156</v>
      </c>
      <c r="B96" s="61">
        <v>38</v>
      </c>
      <c r="C96" s="19">
        <f>C69+C90+C95+C70+C84+C93</f>
        <v>22809</v>
      </c>
      <c r="D96" s="19">
        <f>D69+D90+D95+D70+D84</f>
        <v>21252</v>
      </c>
      <c r="E96" s="3"/>
    </row>
    <row r="97" spans="1:8" ht="15.75">
      <c r="A97" s="25" t="s">
        <v>20</v>
      </c>
      <c r="B97" s="61" t="s">
        <v>67</v>
      </c>
      <c r="C97" s="17"/>
      <c r="D97" s="17"/>
      <c r="F97" s="3"/>
      <c r="H97" s="5"/>
    </row>
    <row r="98" spans="1:8" ht="15.75">
      <c r="A98" s="25" t="s">
        <v>145</v>
      </c>
      <c r="B98" s="61" t="s">
        <v>144</v>
      </c>
      <c r="C98" s="17">
        <v>5088794</v>
      </c>
      <c r="D98" s="17">
        <v>5088794</v>
      </c>
      <c r="E98" s="3"/>
      <c r="H98" s="3"/>
    </row>
    <row r="99" spans="1:8" ht="15.75">
      <c r="A99" s="25" t="s">
        <v>4</v>
      </c>
      <c r="B99" s="61" t="s">
        <v>67</v>
      </c>
      <c r="C99" s="17"/>
      <c r="D99" s="17"/>
      <c r="F99" s="3"/>
      <c r="H99" s="3"/>
    </row>
    <row r="100" spans="1:8" ht="15.75">
      <c r="A100" s="25" t="s">
        <v>146</v>
      </c>
      <c r="B100" s="61" t="s">
        <v>302</v>
      </c>
      <c r="C100" s="17">
        <v>5088794</v>
      </c>
      <c r="D100" s="17">
        <v>5088794</v>
      </c>
      <c r="F100" s="3"/>
      <c r="H100" s="3"/>
    </row>
    <row r="101" spans="1:8" ht="15.75">
      <c r="A101" s="25" t="s">
        <v>147</v>
      </c>
      <c r="B101" s="61" t="s">
        <v>303</v>
      </c>
      <c r="C101" s="17"/>
      <c r="D101" s="17"/>
      <c r="H101" s="3"/>
    </row>
    <row r="102" spans="1:4" ht="15.75">
      <c r="A102" s="25" t="s">
        <v>148</v>
      </c>
      <c r="B102" s="61">
        <v>40</v>
      </c>
      <c r="C102" s="17">
        <v>-296405</v>
      </c>
      <c r="D102" s="17">
        <v>-296405</v>
      </c>
    </row>
    <row r="103" spans="1:4" ht="15.75">
      <c r="A103" s="25" t="s">
        <v>6</v>
      </c>
      <c r="B103" s="62">
        <v>41</v>
      </c>
      <c r="C103" s="17">
        <v>-334171</v>
      </c>
      <c r="D103" s="17">
        <v>-334171</v>
      </c>
    </row>
    <row r="104" spans="1:4" ht="15.75">
      <c r="A104" s="25" t="s">
        <v>7</v>
      </c>
      <c r="B104" s="63">
        <v>42</v>
      </c>
      <c r="C104" s="17">
        <f>C106</f>
        <v>0</v>
      </c>
      <c r="D104" s="17">
        <f>D106</f>
        <v>0</v>
      </c>
    </row>
    <row r="105" spans="1:4" ht="31.5">
      <c r="A105" s="25" t="s">
        <v>304</v>
      </c>
      <c r="B105" s="61">
        <v>43</v>
      </c>
      <c r="C105" s="17"/>
      <c r="D105" s="17"/>
    </row>
    <row r="106" spans="1:4" ht="31.5">
      <c r="A106" s="25" t="s">
        <v>306</v>
      </c>
      <c r="B106" s="62">
        <v>44</v>
      </c>
      <c r="C106" s="17"/>
      <c r="D106" s="17"/>
    </row>
    <row r="107" spans="1:4" ht="15.75">
      <c r="A107" s="25" t="s">
        <v>305</v>
      </c>
      <c r="B107" s="63">
        <v>45</v>
      </c>
      <c r="C107" s="17"/>
      <c r="D107" s="17"/>
    </row>
    <row r="108" spans="1:4" ht="15.75">
      <c r="A108" s="25" t="s">
        <v>149</v>
      </c>
      <c r="B108" s="61">
        <v>46</v>
      </c>
      <c r="C108" s="17"/>
      <c r="D108" s="17"/>
    </row>
    <row r="109" spans="1:4" ht="15.75">
      <c r="A109" s="25" t="s">
        <v>21</v>
      </c>
      <c r="B109" s="62">
        <v>47</v>
      </c>
      <c r="C109" s="17">
        <f>C111+C112</f>
        <v>-2838911</v>
      </c>
      <c r="D109" s="17">
        <f>D111+D112</f>
        <v>-2863961</v>
      </c>
    </row>
    <row r="110" spans="1:4" ht="15.75">
      <c r="A110" s="25" t="s">
        <v>4</v>
      </c>
      <c r="B110" s="63" t="s">
        <v>67</v>
      </c>
      <c r="C110" s="17"/>
      <c r="D110" s="17"/>
    </row>
    <row r="111" spans="1:4" ht="15.75">
      <c r="A111" s="25" t="s">
        <v>150</v>
      </c>
      <c r="B111" s="63" t="s">
        <v>307</v>
      </c>
      <c r="C111" s="17">
        <v>-2863961</v>
      </c>
      <c r="D111" s="17">
        <v>-3055776</v>
      </c>
    </row>
    <row r="112" spans="1:4" ht="15.75">
      <c r="A112" s="25" t="s">
        <v>151</v>
      </c>
      <c r="B112" s="63" t="s">
        <v>308</v>
      </c>
      <c r="C112" s="17">
        <v>25050</v>
      </c>
      <c r="D112" s="17">
        <v>191815</v>
      </c>
    </row>
    <row r="113" spans="1:4" ht="15.75">
      <c r="A113" s="26" t="s">
        <v>152</v>
      </c>
      <c r="B113" s="63" t="s">
        <v>309</v>
      </c>
      <c r="C113" s="19">
        <f>C98+C102+C103+C104+C109</f>
        <v>1619307</v>
      </c>
      <c r="D113" s="19">
        <f>D98+D102+D103+D104+D109</f>
        <v>1594257</v>
      </c>
    </row>
    <row r="114" spans="1:4" ht="15.75">
      <c r="A114" s="25" t="s">
        <v>67</v>
      </c>
      <c r="B114" s="63" t="s">
        <v>67</v>
      </c>
      <c r="C114" s="17"/>
      <c r="D114" s="17"/>
    </row>
    <row r="115" spans="1:4" ht="15.75">
      <c r="A115" s="26" t="s">
        <v>324</v>
      </c>
      <c r="B115" s="63" t="s">
        <v>310</v>
      </c>
      <c r="C115" s="19">
        <f>C113+C96</f>
        <v>1642116</v>
      </c>
      <c r="D115" s="19">
        <f>D113+D96</f>
        <v>1615509</v>
      </c>
    </row>
    <row r="116" spans="1:4" ht="15.75">
      <c r="A116" s="64"/>
      <c r="B116" s="65"/>
      <c r="C116" s="20"/>
      <c r="D116" s="20"/>
    </row>
    <row r="117" spans="1:4" ht="15.75">
      <c r="A117" s="4" t="s">
        <v>157</v>
      </c>
      <c r="B117" s="4"/>
      <c r="C117" s="14"/>
      <c r="D117" s="14"/>
    </row>
    <row r="118" spans="1:4" ht="39" customHeight="1">
      <c r="A118" s="72" t="s">
        <v>331</v>
      </c>
      <c r="B118" s="73"/>
      <c r="C118" s="73"/>
      <c r="D118" s="74"/>
    </row>
    <row r="119" spans="1:4" ht="15.75">
      <c r="A119" s="12"/>
      <c r="B119" s="13"/>
      <c r="C119" s="21"/>
      <c r="D119" s="9"/>
    </row>
    <row r="120" spans="1:9" s="31" customFormat="1" ht="37.5" customHeight="1">
      <c r="A120" s="4" t="s">
        <v>313</v>
      </c>
      <c r="B120" s="68" t="s">
        <v>314</v>
      </c>
      <c r="C120" s="68"/>
      <c r="D120" s="68"/>
      <c r="E120" s="42"/>
      <c r="F120" s="42"/>
      <c r="G120" s="42"/>
      <c r="H120" s="42"/>
      <c r="I120" s="42"/>
    </row>
    <row r="121" spans="1:9" s="31" customFormat="1" ht="15.75">
      <c r="A121" s="29" t="s">
        <v>315</v>
      </c>
      <c r="B121" s="32"/>
      <c r="C121" s="55"/>
      <c r="D121" s="55"/>
      <c r="E121" s="42"/>
      <c r="F121" s="42"/>
      <c r="G121" s="42"/>
      <c r="H121" s="42"/>
      <c r="I121" s="42"/>
    </row>
    <row r="122" spans="1:9" s="31" customFormat="1" ht="15.75">
      <c r="A122" s="4" t="s">
        <v>316</v>
      </c>
      <c r="B122" s="32"/>
      <c r="C122" s="33"/>
      <c r="D122" s="33"/>
      <c r="E122" s="42"/>
      <c r="F122" s="42"/>
      <c r="G122" s="42"/>
      <c r="H122" s="42"/>
      <c r="I122" s="42"/>
    </row>
    <row r="123" spans="2:9" s="31" customFormat="1" ht="15.75">
      <c r="B123" s="32"/>
      <c r="C123" s="33"/>
      <c r="D123" s="33"/>
      <c r="E123" s="42"/>
      <c r="F123" s="42"/>
      <c r="G123" s="42"/>
      <c r="H123" s="42"/>
      <c r="I123" s="42"/>
    </row>
    <row r="124" spans="1:9" s="31" customFormat="1" ht="15.75">
      <c r="A124" s="4" t="s">
        <v>317</v>
      </c>
      <c r="B124" s="32"/>
      <c r="C124" s="33"/>
      <c r="D124" s="33"/>
      <c r="E124" s="42"/>
      <c r="F124" s="42"/>
      <c r="G124" s="42"/>
      <c r="H124" s="42"/>
      <c r="I124" s="42"/>
    </row>
    <row r="125" spans="1:9" s="31" customFormat="1" ht="15.75">
      <c r="A125" s="75" t="s">
        <v>323</v>
      </c>
      <c r="B125" s="75"/>
      <c r="C125" s="75"/>
      <c r="D125" s="75"/>
      <c r="E125" s="42"/>
      <c r="F125" s="42"/>
      <c r="G125" s="42"/>
      <c r="H125" s="42"/>
      <c r="I125" s="42"/>
    </row>
    <row r="126" spans="1:9" s="31" customFormat="1" ht="15.75">
      <c r="A126" s="4" t="s">
        <v>319</v>
      </c>
      <c r="B126" s="54">
        <v>43934</v>
      </c>
      <c r="C126" s="52"/>
      <c r="D126" s="52"/>
      <c r="E126" s="42"/>
      <c r="F126" s="42"/>
      <c r="G126" s="42"/>
      <c r="H126" s="42"/>
      <c r="I126" s="42"/>
    </row>
    <row r="127" spans="1:9" s="31" customFormat="1" ht="15.75">
      <c r="A127" s="76" t="s">
        <v>320</v>
      </c>
      <c r="B127" s="76"/>
      <c r="C127" s="76"/>
      <c r="D127" s="76"/>
      <c r="E127" s="42"/>
      <c r="F127" s="42"/>
      <c r="G127" s="42"/>
      <c r="H127" s="42"/>
      <c r="I127" s="42"/>
    </row>
    <row r="128" spans="1:9" s="31" customFormat="1" ht="15.75">
      <c r="A128" s="52"/>
      <c r="B128" s="52"/>
      <c r="C128" s="52"/>
      <c r="D128" s="52"/>
      <c r="E128" s="42"/>
      <c r="F128" s="42"/>
      <c r="G128" s="42"/>
      <c r="H128" s="42"/>
      <c r="I128" s="42"/>
    </row>
    <row r="129" spans="1:9" s="31" customFormat="1" ht="15.75">
      <c r="A129" s="52"/>
      <c r="B129" s="52"/>
      <c r="C129" s="52"/>
      <c r="D129" s="52"/>
      <c r="E129" s="42"/>
      <c r="F129" s="42"/>
      <c r="G129" s="42"/>
      <c r="H129" s="42"/>
      <c r="I129" s="42"/>
    </row>
    <row r="130" spans="1:8" s="29" customFormat="1" ht="15.75">
      <c r="A130" s="4" t="s">
        <v>321</v>
      </c>
      <c r="B130" s="4"/>
      <c r="C130" s="14"/>
      <c r="D130" s="14"/>
      <c r="E130" s="66"/>
      <c r="F130" s="66"/>
      <c r="G130" s="66"/>
      <c r="H130" s="66"/>
    </row>
    <row r="131" spans="1:4" ht="12.75">
      <c r="A131" s="67" t="s">
        <v>322</v>
      </c>
      <c r="B131" s="67"/>
      <c r="C131" s="67"/>
      <c r="D131" s="67"/>
    </row>
    <row r="132" spans="1:4" ht="15.75">
      <c r="A132" s="2"/>
      <c r="B132" s="4"/>
      <c r="C132" s="14"/>
      <c r="D132" s="14"/>
    </row>
    <row r="133" spans="1:4" ht="15">
      <c r="A133" s="11" t="s">
        <v>332</v>
      </c>
      <c r="B133" s="29"/>
      <c r="C133" s="29"/>
      <c r="D133" s="29"/>
    </row>
    <row r="134" spans="1:4" ht="15">
      <c r="A134" s="53" t="s">
        <v>0</v>
      </c>
      <c r="B134" s="29"/>
      <c r="C134" s="29"/>
      <c r="D134" s="29"/>
    </row>
    <row r="135" ht="15.75">
      <c r="G135" s="11"/>
    </row>
    <row r="136" spans="6:7" ht="15.75">
      <c r="F136" s="3"/>
      <c r="G136" s="11"/>
    </row>
    <row r="137" ht="15.75">
      <c r="F137" s="3"/>
    </row>
    <row r="138" spans="6:7" ht="15.75">
      <c r="F138" s="3"/>
      <c r="G138" s="11"/>
    </row>
    <row r="139" spans="6:7" ht="15.75">
      <c r="F139" s="3"/>
      <c r="G139" s="11"/>
    </row>
    <row r="140" ht="15.75">
      <c r="F140" s="3"/>
    </row>
    <row r="141" spans="6:7" ht="15.75">
      <c r="F141" s="3"/>
      <c r="G141" s="11"/>
    </row>
    <row r="142" spans="6:7" ht="15.75">
      <c r="F142" s="3"/>
      <c r="G142" s="11"/>
    </row>
    <row r="143" ht="15.75">
      <c r="G143" s="11"/>
    </row>
    <row r="146" ht="15.75">
      <c r="F146" s="3"/>
    </row>
    <row r="148" ht="15.75">
      <c r="G148" s="11"/>
    </row>
    <row r="149" spans="6:7" ht="15.75">
      <c r="F149" s="3"/>
      <c r="G149" s="11"/>
    </row>
    <row r="150" spans="6:7" ht="15.75">
      <c r="F150" s="3"/>
      <c r="G150" s="11"/>
    </row>
    <row r="151" spans="6:7" ht="15.75">
      <c r="F151" s="3"/>
      <c r="G151" s="11"/>
    </row>
    <row r="152" ht="15.75">
      <c r="F152" s="3"/>
    </row>
    <row r="153" spans="6:7" ht="15.75">
      <c r="F153" s="3"/>
      <c r="G153" s="11"/>
    </row>
    <row r="154" spans="6:7" ht="15.75">
      <c r="F154" s="3"/>
      <c r="G154" s="11"/>
    </row>
    <row r="155" spans="6:7" ht="15.75">
      <c r="F155" s="3"/>
      <c r="G155" s="11"/>
    </row>
    <row r="156" ht="15.75">
      <c r="F156" s="3"/>
    </row>
    <row r="157" ht="15.75">
      <c r="F157" s="3"/>
    </row>
    <row r="159" spans="6:7" ht="15.75">
      <c r="F159" s="3"/>
      <c r="G159" s="11"/>
    </row>
    <row r="160" spans="6:7" ht="15.75">
      <c r="F160" s="3"/>
      <c r="G160" s="11"/>
    </row>
    <row r="161" spans="6:7" ht="15.75">
      <c r="F161" s="3"/>
      <c r="G161" s="11"/>
    </row>
    <row r="162" spans="6:7" ht="15.75">
      <c r="F162" s="3"/>
      <c r="G162" s="11"/>
    </row>
    <row r="305" ht="15.75">
      <c r="A305" s="1" t="s">
        <v>22</v>
      </c>
    </row>
  </sheetData>
  <sheetProtection/>
  <mergeCells count="10">
    <mergeCell ref="E130:H130"/>
    <mergeCell ref="A131:D131"/>
    <mergeCell ref="B120:D120"/>
    <mergeCell ref="A6:D6"/>
    <mergeCell ref="A2:D2"/>
    <mergeCell ref="A3:D3"/>
    <mergeCell ref="A4:D4"/>
    <mergeCell ref="A118:D118"/>
    <mergeCell ref="A125:D125"/>
    <mergeCell ref="A127:D127"/>
  </mergeCells>
  <printOptions/>
  <pageMargins left="0.75" right="0.75" top="1" bottom="1" header="0.5" footer="0.5"/>
  <pageSetup horizontalDpi="600" verticalDpi="600" orientation="portrait" paperSize="9" scale="57" r:id="rId1"/>
  <rowBreaks count="2" manualBreakCount="2">
    <brk id="61" max="3" man="1"/>
    <brk id="188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2:M133"/>
  <sheetViews>
    <sheetView view="pageBreakPreview" zoomScaleSheetLayoutView="100" workbookViewId="0" topLeftCell="A1">
      <selection activeCell="B125" sqref="B125"/>
    </sheetView>
  </sheetViews>
  <sheetFormatPr defaultColWidth="9.140625" defaultRowHeight="12.75"/>
  <cols>
    <col min="1" max="1" width="65.57421875" style="31" customWidth="1"/>
    <col min="2" max="2" width="14.00390625" style="32" customWidth="1"/>
    <col min="3" max="3" width="15.7109375" style="33" customWidth="1"/>
    <col min="4" max="4" width="18.7109375" style="33" customWidth="1"/>
    <col min="5" max="5" width="16.00390625" style="33" customWidth="1"/>
    <col min="6" max="6" width="23.00390625" style="33" customWidth="1"/>
    <col min="7" max="7" width="25.421875" style="42" customWidth="1"/>
    <col min="8" max="8" width="13.28125" style="42" customWidth="1"/>
    <col min="9" max="9" width="15.00390625" style="42" customWidth="1"/>
    <col min="10" max="10" width="13.28125" style="42" bestFit="1" customWidth="1"/>
    <col min="11" max="11" width="16.140625" style="42" customWidth="1"/>
    <col min="12" max="12" width="12.7109375" style="31" customWidth="1"/>
    <col min="13" max="13" width="15.57421875" style="31" customWidth="1"/>
    <col min="14" max="16384" width="9.140625" style="31" customWidth="1"/>
  </cols>
  <sheetData>
    <row r="2" spans="1:6" ht="15.75">
      <c r="A2" s="79" t="s">
        <v>16</v>
      </c>
      <c r="B2" s="79"/>
      <c r="C2" s="79"/>
      <c r="D2" s="79"/>
      <c r="E2" s="79"/>
      <c r="F2" s="79"/>
    </row>
    <row r="3" spans="1:6" ht="15.75">
      <c r="A3" s="80" t="str">
        <f>'[2]Ф1'!A3</f>
        <v>Акционерное общество "Инвестиционный Дом "Астана-Инвест"</v>
      </c>
      <c r="B3" s="80"/>
      <c r="C3" s="80"/>
      <c r="D3" s="80"/>
      <c r="E3" s="80"/>
      <c r="F3" s="80"/>
    </row>
    <row r="4" spans="1:6" ht="15.75">
      <c r="A4" s="79" t="str">
        <f>'Ф1'!A4</f>
        <v> отчетный период: март 2020 года</v>
      </c>
      <c r="B4" s="79"/>
      <c r="C4" s="79"/>
      <c r="D4" s="79"/>
      <c r="E4" s="79"/>
      <c r="F4" s="79"/>
    </row>
    <row r="5" spans="1:6" ht="15.75">
      <c r="A5" s="79"/>
      <c r="B5" s="79"/>
      <c r="C5" s="79"/>
      <c r="D5" s="79"/>
      <c r="E5" s="79"/>
      <c r="F5" s="79"/>
    </row>
    <row r="6" spans="1:6" ht="15.75">
      <c r="A6" s="35"/>
      <c r="B6" s="34"/>
      <c r="C6" s="14"/>
      <c r="D6" s="14"/>
      <c r="E6" s="14"/>
      <c r="F6" s="14"/>
    </row>
    <row r="7" spans="1:6" ht="15.75">
      <c r="A7" s="78" t="s">
        <v>28</v>
      </c>
      <c r="B7" s="78"/>
      <c r="C7" s="78"/>
      <c r="D7" s="78"/>
      <c r="E7" s="78"/>
      <c r="F7" s="78"/>
    </row>
    <row r="8" spans="1:6" ht="110.25">
      <c r="A8" s="15" t="s">
        <v>23</v>
      </c>
      <c r="B8" s="15" t="s">
        <v>39</v>
      </c>
      <c r="C8" s="15" t="s">
        <v>30</v>
      </c>
      <c r="D8" s="15" t="s">
        <v>25</v>
      </c>
      <c r="E8" s="15" t="s">
        <v>29</v>
      </c>
      <c r="F8" s="15" t="s">
        <v>24</v>
      </c>
    </row>
    <row r="9" spans="1:6" ht="15.75">
      <c r="A9" s="24">
        <v>1</v>
      </c>
      <c r="B9" s="24">
        <v>2</v>
      </c>
      <c r="C9" s="23">
        <v>3</v>
      </c>
      <c r="D9" s="23">
        <v>4</v>
      </c>
      <c r="E9" s="23">
        <v>5</v>
      </c>
      <c r="F9" s="23">
        <v>6</v>
      </c>
    </row>
    <row r="10" spans="1:11" ht="15.75">
      <c r="A10" s="25" t="s">
        <v>158</v>
      </c>
      <c r="B10" s="36" t="s">
        <v>91</v>
      </c>
      <c r="C10" s="22">
        <f>C13+C14+C12+C27</f>
        <v>11967</v>
      </c>
      <c r="D10" s="22">
        <f>D13+D14+D12+D27</f>
        <v>31002</v>
      </c>
      <c r="E10" s="22">
        <f>E13+E14+E12+E27</f>
        <v>8170</v>
      </c>
      <c r="F10" s="22">
        <f>F13+F14+F12+F27</f>
        <v>25899</v>
      </c>
      <c r="G10" s="9"/>
      <c r="H10" s="43"/>
      <c r="I10" s="44"/>
      <c r="J10" s="43"/>
      <c r="K10" s="43"/>
    </row>
    <row r="11" spans="1:11" ht="15.75">
      <c r="A11" s="25" t="s">
        <v>159</v>
      </c>
      <c r="B11" s="36" t="s">
        <v>67</v>
      </c>
      <c r="C11" s="23"/>
      <c r="D11" s="23"/>
      <c r="E11" s="23"/>
      <c r="F11" s="23"/>
      <c r="G11" s="9"/>
      <c r="H11" s="45"/>
      <c r="I11" s="44"/>
      <c r="J11" s="43"/>
      <c r="K11" s="9"/>
    </row>
    <row r="12" spans="1:11" ht="15.75">
      <c r="A12" s="25" t="s">
        <v>160</v>
      </c>
      <c r="B12" s="36" t="s">
        <v>92</v>
      </c>
      <c r="C12" s="23"/>
      <c r="D12" s="23"/>
      <c r="E12" s="23"/>
      <c r="F12" s="23"/>
      <c r="G12" s="9"/>
      <c r="H12" s="45"/>
      <c r="I12" s="44"/>
      <c r="J12" s="43"/>
      <c r="K12" s="9"/>
    </row>
    <row r="13" spans="1:11" ht="15.75">
      <c r="A13" s="25" t="s">
        <v>161</v>
      </c>
      <c r="B13" s="36" t="s">
        <v>93</v>
      </c>
      <c r="C13" s="23"/>
      <c r="D13" s="23"/>
      <c r="E13" s="23"/>
      <c r="F13" s="23"/>
      <c r="G13" s="9"/>
      <c r="H13" s="9"/>
      <c r="I13" s="44"/>
      <c r="J13" s="43"/>
      <c r="K13" s="9"/>
    </row>
    <row r="14" spans="1:11" ht="15.75">
      <c r="A14" s="25" t="s">
        <v>162</v>
      </c>
      <c r="B14" s="36" t="s">
        <v>226</v>
      </c>
      <c r="C14" s="23">
        <v>11689</v>
      </c>
      <c r="D14" s="23">
        <v>30627</v>
      </c>
      <c r="E14" s="23">
        <v>7820</v>
      </c>
      <c r="F14" s="23">
        <v>24118</v>
      </c>
      <c r="G14" s="9"/>
      <c r="H14" s="9"/>
      <c r="I14" s="44"/>
      <c r="J14" s="43"/>
      <c r="K14" s="9"/>
    </row>
    <row r="15" spans="1:11" ht="15.75">
      <c r="A15" s="25" t="s">
        <v>159</v>
      </c>
      <c r="B15" s="36" t="s">
        <v>67</v>
      </c>
      <c r="C15" s="23"/>
      <c r="D15" s="23"/>
      <c r="E15" s="23"/>
      <c r="F15" s="23"/>
      <c r="G15" s="9"/>
      <c r="H15" s="9"/>
      <c r="I15" s="44"/>
      <c r="J15" s="43"/>
      <c r="K15" s="9"/>
    </row>
    <row r="16" spans="1:11" ht="31.5">
      <c r="A16" s="25" t="s">
        <v>270</v>
      </c>
      <c r="B16" s="36" t="s">
        <v>227</v>
      </c>
      <c r="C16" s="23"/>
      <c r="D16" s="23"/>
      <c r="E16" s="23"/>
      <c r="F16" s="23"/>
      <c r="G16" s="9"/>
      <c r="H16" s="9"/>
      <c r="I16" s="44"/>
      <c r="J16" s="43"/>
      <c r="K16" s="9"/>
    </row>
    <row r="17" spans="1:11" ht="15.75">
      <c r="A17" s="25" t="s">
        <v>159</v>
      </c>
      <c r="B17" s="36"/>
      <c r="C17" s="23"/>
      <c r="D17" s="23"/>
      <c r="E17" s="23"/>
      <c r="F17" s="23"/>
      <c r="G17" s="9"/>
      <c r="H17" s="9"/>
      <c r="I17" s="44"/>
      <c r="J17" s="43"/>
      <c r="K17" s="9"/>
    </row>
    <row r="18" spans="1:13" ht="47.25">
      <c r="A18" s="25" t="s">
        <v>271</v>
      </c>
      <c r="B18" s="36" t="s">
        <v>228</v>
      </c>
      <c r="C18" s="23"/>
      <c r="D18" s="23"/>
      <c r="E18" s="23"/>
      <c r="F18" s="23"/>
      <c r="G18" s="9"/>
      <c r="H18" s="9"/>
      <c r="I18" s="44"/>
      <c r="J18" s="43"/>
      <c r="K18" s="9"/>
      <c r="L18" s="46"/>
      <c r="M18" s="46"/>
    </row>
    <row r="19" spans="1:13" ht="47.25">
      <c r="A19" s="25" t="s">
        <v>272</v>
      </c>
      <c r="B19" s="36" t="s">
        <v>229</v>
      </c>
      <c r="C19" s="23"/>
      <c r="D19" s="23"/>
      <c r="E19" s="23"/>
      <c r="F19" s="23"/>
      <c r="G19" s="9"/>
      <c r="H19" s="45"/>
      <c r="I19" s="44"/>
      <c r="J19" s="43"/>
      <c r="K19" s="9"/>
      <c r="L19" s="46"/>
      <c r="M19" s="46"/>
    </row>
    <row r="20" spans="1:13" ht="47.25">
      <c r="A20" s="25" t="s">
        <v>163</v>
      </c>
      <c r="B20" s="36" t="s">
        <v>230</v>
      </c>
      <c r="C20" s="23">
        <v>11689</v>
      </c>
      <c r="D20" s="23">
        <v>30627</v>
      </c>
      <c r="E20" s="23">
        <v>7820</v>
      </c>
      <c r="F20" s="23">
        <v>24118</v>
      </c>
      <c r="G20" s="9"/>
      <c r="H20" s="45"/>
      <c r="I20" s="44"/>
      <c r="J20" s="43"/>
      <c r="K20" s="43"/>
      <c r="L20" s="46"/>
      <c r="M20" s="46"/>
    </row>
    <row r="21" spans="1:13" ht="15.75">
      <c r="A21" s="25" t="s">
        <v>159</v>
      </c>
      <c r="B21" s="36"/>
      <c r="C21" s="23"/>
      <c r="D21" s="23"/>
      <c r="E21" s="23"/>
      <c r="F21" s="23"/>
      <c r="G21" s="9"/>
      <c r="H21" s="45"/>
      <c r="I21" s="44"/>
      <c r="J21" s="43"/>
      <c r="K21" s="43"/>
      <c r="L21" s="46"/>
      <c r="M21" s="46"/>
    </row>
    <row r="22" spans="1:13" ht="63">
      <c r="A22" s="25" t="s">
        <v>164</v>
      </c>
      <c r="B22" s="36" t="s">
        <v>231</v>
      </c>
      <c r="C22" s="23">
        <v>33</v>
      </c>
      <c r="D22" s="23">
        <v>69</v>
      </c>
      <c r="E22" s="23"/>
      <c r="F22" s="23">
        <v>0</v>
      </c>
      <c r="G22" s="9"/>
      <c r="H22" s="45"/>
      <c r="I22" s="44"/>
      <c r="J22" s="43"/>
      <c r="K22" s="9"/>
      <c r="L22" s="46"/>
      <c r="M22" s="46"/>
    </row>
    <row r="23" spans="1:13" ht="31.5">
      <c r="A23" s="25" t="s">
        <v>165</v>
      </c>
      <c r="B23" s="36" t="s">
        <v>232</v>
      </c>
      <c r="C23" s="30">
        <v>2202</v>
      </c>
      <c r="D23" s="23">
        <v>5511</v>
      </c>
      <c r="E23" s="30">
        <v>0</v>
      </c>
      <c r="F23" s="23">
        <v>0</v>
      </c>
      <c r="G23" s="9"/>
      <c r="H23" s="45"/>
      <c r="I23" s="44"/>
      <c r="J23" s="43"/>
      <c r="K23" s="9"/>
      <c r="L23" s="46"/>
      <c r="M23" s="46"/>
    </row>
    <row r="24" spans="1:13" ht="31.5">
      <c r="A24" s="25" t="s">
        <v>275</v>
      </c>
      <c r="B24" s="36" t="s">
        <v>233</v>
      </c>
      <c r="C24" s="23"/>
      <c r="D24" s="23"/>
      <c r="E24" s="23"/>
      <c r="F24" s="23"/>
      <c r="G24" s="9"/>
      <c r="H24" s="45"/>
      <c r="I24" s="44"/>
      <c r="J24" s="43"/>
      <c r="K24" s="9"/>
      <c r="L24" s="46"/>
      <c r="M24" s="46"/>
    </row>
    <row r="25" spans="1:13" ht="15.75">
      <c r="A25" s="25" t="s">
        <v>159</v>
      </c>
      <c r="B25" s="36"/>
      <c r="C25" s="23"/>
      <c r="D25" s="23"/>
      <c r="E25" s="23"/>
      <c r="F25" s="23"/>
      <c r="G25" s="9"/>
      <c r="H25" s="45"/>
      <c r="I25" s="44"/>
      <c r="J25" s="43"/>
      <c r="K25" s="9"/>
      <c r="L25" s="46"/>
      <c r="M25" s="46"/>
    </row>
    <row r="26" spans="1:13" ht="31.5">
      <c r="A26" s="25" t="s">
        <v>273</v>
      </c>
      <c r="B26" s="36" t="s">
        <v>234</v>
      </c>
      <c r="C26" s="22"/>
      <c r="D26" s="22"/>
      <c r="E26" s="22"/>
      <c r="F26" s="22"/>
      <c r="G26" s="9"/>
      <c r="H26" s="45"/>
      <c r="I26" s="44"/>
      <c r="J26" s="43"/>
      <c r="K26" s="43"/>
      <c r="L26" s="46"/>
      <c r="M26" s="46"/>
    </row>
    <row r="27" spans="1:11" ht="15.75">
      <c r="A27" s="25" t="s">
        <v>166</v>
      </c>
      <c r="B27" s="36" t="s">
        <v>235</v>
      </c>
      <c r="C27" s="23">
        <v>278</v>
      </c>
      <c r="D27" s="23">
        <v>375</v>
      </c>
      <c r="E27" s="23">
        <v>350</v>
      </c>
      <c r="F27" s="23">
        <v>1781</v>
      </c>
      <c r="G27" s="9"/>
      <c r="H27" s="45"/>
      <c r="I27" s="44"/>
      <c r="J27" s="43"/>
      <c r="K27" s="9"/>
    </row>
    <row r="28" spans="1:11" ht="15.75">
      <c r="A28" s="25" t="s">
        <v>167</v>
      </c>
      <c r="B28" s="36" t="s">
        <v>236</v>
      </c>
      <c r="C28" s="23"/>
      <c r="D28" s="23"/>
      <c r="E28" s="23"/>
      <c r="F28" s="23"/>
      <c r="G28" s="9"/>
      <c r="H28" s="45"/>
      <c r="I28" s="44"/>
      <c r="J28" s="43"/>
      <c r="K28" s="9"/>
    </row>
    <row r="29" spans="1:11" ht="15.75">
      <c r="A29" s="25" t="s">
        <v>168</v>
      </c>
      <c r="B29" s="36" t="s">
        <v>90</v>
      </c>
      <c r="C29" s="22">
        <f>SUM(C35:C40)</f>
        <v>1833</v>
      </c>
      <c r="D29" s="22">
        <f>SUM(D35:D40)</f>
        <v>7747</v>
      </c>
      <c r="E29" s="22">
        <f>SUM(E35:E40)</f>
        <v>1531</v>
      </c>
      <c r="F29" s="22">
        <f>SUM(F35:F40)</f>
        <v>4196</v>
      </c>
      <c r="G29" s="9"/>
      <c r="H29" s="45"/>
      <c r="I29" s="44"/>
      <c r="J29" s="43"/>
      <c r="K29" s="9"/>
    </row>
    <row r="30" spans="1:11" ht="15.75">
      <c r="A30" s="25" t="s">
        <v>4</v>
      </c>
      <c r="B30" s="36" t="s">
        <v>67</v>
      </c>
      <c r="C30" s="23"/>
      <c r="D30" s="23"/>
      <c r="E30" s="23"/>
      <c r="F30" s="23"/>
      <c r="G30" s="9"/>
      <c r="H30" s="45"/>
      <c r="I30" s="44"/>
      <c r="J30" s="43"/>
      <c r="K30" s="9"/>
    </row>
    <row r="31" spans="1:11" ht="15.75">
      <c r="A31" s="25" t="s">
        <v>169</v>
      </c>
      <c r="B31" s="36" t="s">
        <v>237</v>
      </c>
      <c r="C31" s="23"/>
      <c r="D31" s="23"/>
      <c r="E31" s="23"/>
      <c r="F31" s="23"/>
      <c r="G31" s="9"/>
      <c r="H31" s="45"/>
      <c r="I31" s="44"/>
      <c r="J31" s="43"/>
      <c r="K31" s="9"/>
    </row>
    <row r="32" spans="1:11" ht="15.75">
      <c r="A32" s="25" t="s">
        <v>4</v>
      </c>
      <c r="B32" s="37" t="s">
        <v>67</v>
      </c>
      <c r="C32" s="23"/>
      <c r="D32" s="23"/>
      <c r="E32" s="23"/>
      <c r="F32" s="23"/>
      <c r="G32" s="9"/>
      <c r="H32" s="45"/>
      <c r="I32" s="44"/>
      <c r="J32" s="43"/>
      <c r="K32" s="9"/>
    </row>
    <row r="33" spans="1:11" ht="15.75">
      <c r="A33" s="25" t="s">
        <v>170</v>
      </c>
      <c r="B33" s="38" t="s">
        <v>238</v>
      </c>
      <c r="C33" s="23"/>
      <c r="D33" s="23"/>
      <c r="E33" s="23"/>
      <c r="F33" s="23"/>
      <c r="G33" s="9"/>
      <c r="H33" s="45"/>
      <c r="I33" s="44"/>
      <c r="J33" s="43"/>
      <c r="K33" s="9"/>
    </row>
    <row r="34" spans="1:11" ht="15.75">
      <c r="A34" s="25" t="s">
        <v>171</v>
      </c>
      <c r="B34" s="38" t="s">
        <v>239</v>
      </c>
      <c r="C34" s="22"/>
      <c r="D34" s="22"/>
      <c r="E34" s="22"/>
      <c r="F34" s="22"/>
      <c r="G34" s="9"/>
      <c r="H34" s="43"/>
      <c r="I34" s="44"/>
      <c r="J34" s="43"/>
      <c r="K34" s="43"/>
    </row>
    <row r="35" spans="1:11" ht="15.75">
      <c r="A35" s="25" t="s">
        <v>172</v>
      </c>
      <c r="B35" s="38" t="s">
        <v>240</v>
      </c>
      <c r="C35" s="23">
        <v>360</v>
      </c>
      <c r="D35" s="23">
        <v>1080</v>
      </c>
      <c r="E35" s="23">
        <v>360</v>
      </c>
      <c r="F35" s="23">
        <v>1080</v>
      </c>
      <c r="G35" s="9"/>
      <c r="H35" s="45"/>
      <c r="I35" s="44"/>
      <c r="J35" s="43"/>
      <c r="K35" s="9"/>
    </row>
    <row r="36" spans="1:11" ht="15.75">
      <c r="A36" s="25" t="s">
        <v>173</v>
      </c>
      <c r="B36" s="38" t="s">
        <v>241</v>
      </c>
      <c r="C36" s="23"/>
      <c r="D36" s="23">
        <v>2050</v>
      </c>
      <c r="E36" s="23"/>
      <c r="F36" s="23"/>
      <c r="G36" s="9"/>
      <c r="H36" s="45"/>
      <c r="I36" s="44"/>
      <c r="J36" s="43"/>
      <c r="K36" s="9"/>
    </row>
    <row r="37" spans="1:11" ht="15.75">
      <c r="A37" s="25" t="s">
        <v>174</v>
      </c>
      <c r="B37" s="38" t="s">
        <v>242</v>
      </c>
      <c r="C37" s="23">
        <v>100</v>
      </c>
      <c r="D37" s="23">
        <v>300</v>
      </c>
      <c r="E37" s="23">
        <v>100</v>
      </c>
      <c r="F37" s="23">
        <v>300</v>
      </c>
      <c r="G37" s="9"/>
      <c r="H37" s="45"/>
      <c r="I37" s="44"/>
      <c r="J37" s="43"/>
      <c r="K37" s="9"/>
    </row>
    <row r="38" spans="1:11" ht="15.75">
      <c r="A38" s="25" t="s">
        <v>175</v>
      </c>
      <c r="B38" s="38" t="s">
        <v>243</v>
      </c>
      <c r="C38" s="23">
        <v>893</v>
      </c>
      <c r="D38" s="23">
        <v>1664</v>
      </c>
      <c r="E38" s="23">
        <v>690</v>
      </c>
      <c r="F38" s="23">
        <v>1693</v>
      </c>
      <c r="G38" s="9"/>
      <c r="H38" s="45"/>
      <c r="I38" s="44"/>
      <c r="J38" s="43"/>
      <c r="K38" s="43"/>
    </row>
    <row r="39" spans="1:11" ht="15.75">
      <c r="A39" s="25" t="s">
        <v>176</v>
      </c>
      <c r="B39" s="38" t="s">
        <v>244</v>
      </c>
      <c r="C39" s="23">
        <v>140</v>
      </c>
      <c r="D39" s="23">
        <v>420</v>
      </c>
      <c r="E39" s="23">
        <v>140</v>
      </c>
      <c r="F39" s="23">
        <v>420</v>
      </c>
      <c r="G39" s="9"/>
      <c r="H39" s="45"/>
      <c r="I39" s="44"/>
      <c r="J39" s="43"/>
      <c r="K39" s="43"/>
    </row>
    <row r="40" spans="1:11" ht="15.75">
      <c r="A40" s="25" t="s">
        <v>177</v>
      </c>
      <c r="B40" s="38" t="s">
        <v>245</v>
      </c>
      <c r="C40" s="23">
        <v>340</v>
      </c>
      <c r="D40" s="23">
        <v>2233</v>
      </c>
      <c r="E40" s="23">
        <v>241</v>
      </c>
      <c r="F40" s="23">
        <v>703</v>
      </c>
      <c r="G40" s="9"/>
      <c r="H40" s="45"/>
      <c r="I40" s="44"/>
      <c r="J40" s="43"/>
      <c r="K40" s="43"/>
    </row>
    <row r="41" spans="1:11" ht="15.75">
      <c r="A41" s="25" t="s">
        <v>178</v>
      </c>
      <c r="B41" s="38" t="s">
        <v>246</v>
      </c>
      <c r="C41" s="22"/>
      <c r="D41" s="22"/>
      <c r="E41" s="22"/>
      <c r="F41" s="22"/>
      <c r="G41" s="9"/>
      <c r="H41" s="45"/>
      <c r="I41" s="44"/>
      <c r="J41" s="43"/>
      <c r="K41" s="43"/>
    </row>
    <row r="42" spans="1:11" ht="15.75">
      <c r="A42" s="25" t="s">
        <v>60</v>
      </c>
      <c r="B42" s="38" t="s">
        <v>247</v>
      </c>
      <c r="C42" s="22"/>
      <c r="D42" s="22"/>
      <c r="E42" s="22"/>
      <c r="F42" s="22"/>
      <c r="G42" s="9"/>
      <c r="H42" s="45"/>
      <c r="I42" s="44"/>
      <c r="J42" s="43"/>
      <c r="K42" s="43"/>
    </row>
    <row r="43" spans="1:11" ht="15.75">
      <c r="A43" s="25" t="s">
        <v>179</v>
      </c>
      <c r="B43" s="38" t="s">
        <v>94</v>
      </c>
      <c r="C43" s="23"/>
      <c r="D43" s="23"/>
      <c r="E43" s="23"/>
      <c r="F43" s="23">
        <v>8160</v>
      </c>
      <c r="G43" s="9"/>
      <c r="H43" s="43"/>
      <c r="I43" s="44"/>
      <c r="J43" s="43"/>
      <c r="K43" s="43"/>
    </row>
    <row r="44" spans="1:11" ht="47.25">
      <c r="A44" s="25" t="s">
        <v>180</v>
      </c>
      <c r="B44" s="38" t="s">
        <v>96</v>
      </c>
      <c r="C44" s="23">
        <v>4286</v>
      </c>
      <c r="D44" s="23">
        <v>10071</v>
      </c>
      <c r="E44" s="23">
        <v>57178</v>
      </c>
      <c r="F44" s="23">
        <v>243505</v>
      </c>
      <c r="G44" s="9"/>
      <c r="H44" s="45"/>
      <c r="I44" s="44"/>
      <c r="J44" s="43"/>
      <c r="K44" s="9"/>
    </row>
    <row r="45" spans="1:11" ht="15.75">
      <c r="A45" s="25" t="s">
        <v>181</v>
      </c>
      <c r="B45" s="38" t="s">
        <v>98</v>
      </c>
      <c r="C45" s="23"/>
      <c r="D45" s="23"/>
      <c r="E45" s="23"/>
      <c r="F45" s="23"/>
      <c r="G45" s="9"/>
      <c r="H45" s="43"/>
      <c r="I45" s="44"/>
      <c r="J45" s="43"/>
      <c r="K45" s="43"/>
    </row>
    <row r="46" spans="1:11" ht="15.75">
      <c r="A46" s="25" t="s">
        <v>182</v>
      </c>
      <c r="B46" s="38" t="s">
        <v>100</v>
      </c>
      <c r="C46" s="23">
        <v>71034</v>
      </c>
      <c r="D46" s="23">
        <v>92481</v>
      </c>
      <c r="E46" s="23">
        <v>7856</v>
      </c>
      <c r="F46" s="23">
        <v>84808</v>
      </c>
      <c r="G46" s="9"/>
      <c r="H46" s="45"/>
      <c r="I46" s="44"/>
      <c r="J46" s="43"/>
      <c r="K46" s="9"/>
    </row>
    <row r="47" spans="1:11" ht="15.75">
      <c r="A47" s="25" t="s">
        <v>183</v>
      </c>
      <c r="B47" s="38" t="s">
        <v>102</v>
      </c>
      <c r="C47" s="23"/>
      <c r="D47" s="23"/>
      <c r="E47" s="23"/>
      <c r="F47" s="23"/>
      <c r="G47" s="9"/>
      <c r="H47" s="45"/>
      <c r="I47" s="44"/>
      <c r="J47" s="43"/>
      <c r="K47" s="9"/>
    </row>
    <row r="48" spans="1:11" ht="15.75">
      <c r="A48" s="25" t="s">
        <v>184</v>
      </c>
      <c r="B48" s="38" t="s">
        <v>104</v>
      </c>
      <c r="C48" s="23"/>
      <c r="D48" s="23"/>
      <c r="E48" s="23">
        <v>10</v>
      </c>
      <c r="F48" s="23">
        <v>10</v>
      </c>
      <c r="G48" s="9"/>
      <c r="H48" s="45"/>
      <c r="I48" s="44"/>
      <c r="J48" s="43"/>
      <c r="K48" s="9"/>
    </row>
    <row r="49" spans="1:11" ht="31.5">
      <c r="A49" s="25" t="s">
        <v>185</v>
      </c>
      <c r="B49" s="38" t="s">
        <v>105</v>
      </c>
      <c r="C49" s="23"/>
      <c r="D49" s="23"/>
      <c r="E49" s="23"/>
      <c r="F49" s="23"/>
      <c r="G49" s="9"/>
      <c r="H49" s="45"/>
      <c r="I49" s="44"/>
      <c r="J49" s="43"/>
      <c r="K49" s="9"/>
    </row>
    <row r="50" spans="1:11" ht="31.5">
      <c r="A50" s="25" t="s">
        <v>186</v>
      </c>
      <c r="B50" s="38" t="s">
        <v>106</v>
      </c>
      <c r="C50" s="23">
        <f>C54</f>
        <v>15245</v>
      </c>
      <c r="D50" s="23">
        <f>D54</f>
        <v>16924</v>
      </c>
      <c r="E50" s="23">
        <f>E54</f>
        <v>290</v>
      </c>
      <c r="F50" s="23">
        <f>F54</f>
        <v>6258</v>
      </c>
      <c r="G50" s="9"/>
      <c r="H50" s="45"/>
      <c r="I50" s="44"/>
      <c r="J50" s="43"/>
      <c r="K50" s="9"/>
    </row>
    <row r="51" spans="1:11" ht="15.75">
      <c r="A51" s="25" t="s">
        <v>4</v>
      </c>
      <c r="B51" s="38" t="s">
        <v>67</v>
      </c>
      <c r="C51" s="23"/>
      <c r="D51" s="23"/>
      <c r="E51" s="23"/>
      <c r="F51" s="23"/>
      <c r="G51" s="9"/>
      <c r="H51" s="45"/>
      <c r="I51" s="44"/>
      <c r="J51" s="43"/>
      <c r="K51" s="9"/>
    </row>
    <row r="52" spans="1:11" ht="15.75">
      <c r="A52" s="25" t="s">
        <v>187</v>
      </c>
      <c r="B52" s="38" t="s">
        <v>248</v>
      </c>
      <c r="C52" s="23"/>
      <c r="D52" s="23"/>
      <c r="E52" s="23"/>
      <c r="F52" s="23"/>
      <c r="G52" s="9"/>
      <c r="H52" s="45"/>
      <c r="I52" s="44"/>
      <c r="J52" s="43"/>
      <c r="K52" s="9"/>
    </row>
    <row r="53" spans="1:12" ht="15.75">
      <c r="A53" s="25" t="s">
        <v>188</v>
      </c>
      <c r="B53" s="39" t="s">
        <v>249</v>
      </c>
      <c r="C53" s="22"/>
      <c r="D53" s="22"/>
      <c r="E53" s="22"/>
      <c r="F53" s="22"/>
      <c r="G53" s="9"/>
      <c r="H53" s="45"/>
      <c r="I53" s="44"/>
      <c r="J53" s="43"/>
      <c r="K53" s="43"/>
      <c r="L53" s="31">
        <f>90-37</f>
        <v>53</v>
      </c>
    </row>
    <row r="54" spans="1:11" ht="15.75">
      <c r="A54" s="25" t="s">
        <v>189</v>
      </c>
      <c r="B54" s="38" t="s">
        <v>250</v>
      </c>
      <c r="C54" s="23">
        <v>15245</v>
      </c>
      <c r="D54" s="23">
        <v>16924</v>
      </c>
      <c r="E54" s="23">
        <v>290</v>
      </c>
      <c r="F54" s="23">
        <v>6258</v>
      </c>
      <c r="G54" s="9"/>
      <c r="H54" s="45"/>
      <c r="I54" s="44"/>
      <c r="J54" s="43"/>
      <c r="K54" s="9"/>
    </row>
    <row r="55" spans="1:11" ht="15.75">
      <c r="A55" s="25" t="s">
        <v>190</v>
      </c>
      <c r="B55" s="38" t="s">
        <v>251</v>
      </c>
      <c r="C55" s="23"/>
      <c r="D55" s="23"/>
      <c r="E55" s="23"/>
      <c r="F55" s="23"/>
      <c r="G55" s="9"/>
      <c r="H55" s="45"/>
      <c r="I55" s="44"/>
      <c r="J55" s="43"/>
      <c r="K55" s="9"/>
    </row>
    <row r="56" spans="1:11" ht="47.25">
      <c r="A56" s="25" t="s">
        <v>191</v>
      </c>
      <c r="B56" s="38" t="s">
        <v>107</v>
      </c>
      <c r="C56" s="23"/>
      <c r="D56" s="23"/>
      <c r="E56" s="23"/>
      <c r="F56" s="23"/>
      <c r="G56" s="9"/>
      <c r="H56" s="45"/>
      <c r="I56" s="44"/>
      <c r="J56" s="43"/>
      <c r="K56" s="9"/>
    </row>
    <row r="57" spans="1:11" ht="15.75">
      <c r="A57" s="25" t="s">
        <v>192</v>
      </c>
      <c r="B57" s="38" t="s">
        <v>108</v>
      </c>
      <c r="C57" s="23">
        <v>8</v>
      </c>
      <c r="D57" s="23">
        <v>44</v>
      </c>
      <c r="E57" s="23">
        <v>38</v>
      </c>
      <c r="F57" s="23">
        <v>110</v>
      </c>
      <c r="G57" s="9"/>
      <c r="H57" s="45"/>
      <c r="I57" s="44"/>
      <c r="J57" s="43"/>
      <c r="K57" s="43"/>
    </row>
    <row r="58" spans="1:11" ht="15.75">
      <c r="A58" s="26" t="s">
        <v>325</v>
      </c>
      <c r="B58" s="38" t="s">
        <v>109</v>
      </c>
      <c r="C58" s="22">
        <f>C10+C29+C43+C44+C45+C46+C47+C48+C49+C50+C56+C57</f>
        <v>104373</v>
      </c>
      <c r="D58" s="22">
        <f>D10+D29+D43+D44+D45+D46+D47+D48+D49+D50+D56+D57</f>
        <v>158269</v>
      </c>
      <c r="E58" s="22">
        <f>E10+E29+E43+E44+E45+E46+E47+E48+E49+E50+E56+E57</f>
        <v>75073</v>
      </c>
      <c r="F58" s="22">
        <f>F10+F29+F43+F44+F45+F46+F47+F48+F49+F50+F56+F57</f>
        <v>372946</v>
      </c>
      <c r="G58" s="9"/>
      <c r="H58" s="45"/>
      <c r="I58" s="44"/>
      <c r="J58" s="43"/>
      <c r="K58" s="9"/>
    </row>
    <row r="59" spans="1:11" ht="15.75">
      <c r="A59" s="25" t="s">
        <v>67</v>
      </c>
      <c r="B59" s="38" t="s">
        <v>67</v>
      </c>
      <c r="C59" s="23"/>
      <c r="D59" s="23"/>
      <c r="E59" s="23"/>
      <c r="F59" s="23"/>
      <c r="G59" s="9"/>
      <c r="H59" s="45"/>
      <c r="I59" s="44"/>
      <c r="J59" s="43"/>
      <c r="K59" s="9"/>
    </row>
    <row r="60" spans="1:11" ht="15.75">
      <c r="A60" s="25" t="s">
        <v>193</v>
      </c>
      <c r="B60" s="38" t="s">
        <v>110</v>
      </c>
      <c r="C60" s="22"/>
      <c r="D60" s="22"/>
      <c r="E60" s="22">
        <v>0</v>
      </c>
      <c r="F60" s="22"/>
      <c r="G60" s="9"/>
      <c r="H60" s="45"/>
      <c r="I60" s="44"/>
      <c r="J60" s="43"/>
      <c r="K60" s="9"/>
    </row>
    <row r="61" spans="1:11" ht="15.75">
      <c r="A61" s="25" t="s">
        <v>159</v>
      </c>
      <c r="B61" s="38" t="s">
        <v>67</v>
      </c>
      <c r="C61" s="23"/>
      <c r="D61" s="23"/>
      <c r="E61" s="23"/>
      <c r="F61" s="23"/>
      <c r="G61" s="9"/>
      <c r="H61" s="45"/>
      <c r="I61" s="44"/>
      <c r="J61" s="43"/>
      <c r="K61" s="9"/>
    </row>
    <row r="62" spans="1:11" ht="15.75">
      <c r="A62" s="25" t="s">
        <v>194</v>
      </c>
      <c r="B62" s="38" t="s">
        <v>252</v>
      </c>
      <c r="C62" s="23"/>
      <c r="D62" s="23"/>
      <c r="E62" s="23"/>
      <c r="F62" s="23"/>
      <c r="G62" s="9"/>
      <c r="H62" s="45"/>
      <c r="I62" s="44"/>
      <c r="J62" s="43"/>
      <c r="K62" s="9"/>
    </row>
    <row r="63" spans="1:11" ht="15.75">
      <c r="A63" s="25" t="s">
        <v>195</v>
      </c>
      <c r="B63" s="38" t="s">
        <v>253</v>
      </c>
      <c r="C63" s="23"/>
      <c r="D63" s="23"/>
      <c r="E63" s="23"/>
      <c r="F63" s="23"/>
      <c r="G63" s="9"/>
      <c r="H63" s="45"/>
      <c r="I63" s="44"/>
      <c r="J63" s="43"/>
      <c r="K63" s="9"/>
    </row>
    <row r="64" spans="1:11" ht="15.75">
      <c r="A64" s="25" t="s">
        <v>196</v>
      </c>
      <c r="B64" s="38" t="s">
        <v>254</v>
      </c>
      <c r="C64" s="22"/>
      <c r="D64" s="22"/>
      <c r="E64" s="22"/>
      <c r="F64" s="22"/>
      <c r="G64" s="43"/>
      <c r="H64" s="43"/>
      <c r="I64" s="44"/>
      <c r="J64" s="43"/>
      <c r="K64" s="43"/>
    </row>
    <row r="65" spans="1:11" ht="15.75">
      <c r="A65" s="25" t="s">
        <v>197</v>
      </c>
      <c r="B65" s="38" t="s">
        <v>255</v>
      </c>
      <c r="C65" s="17"/>
      <c r="D65" s="17"/>
      <c r="E65" s="17"/>
      <c r="F65" s="17"/>
      <c r="G65" s="47"/>
      <c r="H65" s="45"/>
      <c r="I65" s="44"/>
      <c r="J65" s="43"/>
      <c r="K65" s="47"/>
    </row>
    <row r="66" spans="1:11" ht="15.75">
      <c r="A66" s="25" t="s">
        <v>198</v>
      </c>
      <c r="B66" s="38" t="s">
        <v>111</v>
      </c>
      <c r="C66" s="19">
        <f>C69+C70+C73+C71+C72</f>
        <v>511</v>
      </c>
      <c r="D66" s="19">
        <f>D69+D70+D73+D71+D72</f>
        <v>2698</v>
      </c>
      <c r="E66" s="19">
        <f>E69+E70+E73+E71+E72</f>
        <v>360</v>
      </c>
      <c r="F66" s="19">
        <f>F69+F70+F73+F71+F72</f>
        <v>1136</v>
      </c>
      <c r="G66" s="47"/>
      <c r="H66" s="45"/>
      <c r="I66" s="44"/>
      <c r="J66" s="43"/>
      <c r="K66" s="47"/>
    </row>
    <row r="67" spans="1:11" ht="15.75">
      <c r="A67" s="25" t="s">
        <v>4</v>
      </c>
      <c r="B67" s="38" t="s">
        <v>67</v>
      </c>
      <c r="C67" s="17"/>
      <c r="D67" s="17"/>
      <c r="E67" s="17"/>
      <c r="F67" s="17"/>
      <c r="G67" s="47"/>
      <c r="H67" s="45"/>
      <c r="I67" s="44"/>
      <c r="J67" s="43"/>
      <c r="K67" s="47"/>
    </row>
    <row r="68" spans="1:11" ht="15.75">
      <c r="A68" s="25" t="s">
        <v>199</v>
      </c>
      <c r="B68" s="38" t="s">
        <v>112</v>
      </c>
      <c r="C68" s="17"/>
      <c r="D68" s="17"/>
      <c r="E68" s="17"/>
      <c r="F68" s="17"/>
      <c r="G68" s="47"/>
      <c r="H68" s="45"/>
      <c r="I68" s="44"/>
      <c r="J68" s="43"/>
      <c r="K68" s="47"/>
    </row>
    <row r="69" spans="1:11" ht="15.75">
      <c r="A69" s="25" t="s">
        <v>200</v>
      </c>
      <c r="B69" s="38" t="s">
        <v>113</v>
      </c>
      <c r="C69" s="17">
        <v>71</v>
      </c>
      <c r="D69" s="17">
        <v>286</v>
      </c>
      <c r="E69" s="17">
        <v>95</v>
      </c>
      <c r="F69" s="17">
        <v>321</v>
      </c>
      <c r="G69" s="47"/>
      <c r="H69" s="45"/>
      <c r="I69" s="44"/>
      <c r="J69" s="43"/>
      <c r="K69" s="47"/>
    </row>
    <row r="70" spans="1:11" ht="15.75">
      <c r="A70" s="25" t="s">
        <v>201</v>
      </c>
      <c r="B70" s="38" t="s">
        <v>114</v>
      </c>
      <c r="C70" s="17">
        <v>39</v>
      </c>
      <c r="D70" s="17">
        <v>1339</v>
      </c>
      <c r="E70" s="17">
        <v>14</v>
      </c>
      <c r="F70" s="17">
        <v>50</v>
      </c>
      <c r="G70" s="47"/>
      <c r="H70" s="45"/>
      <c r="I70" s="44"/>
      <c r="J70" s="43"/>
      <c r="K70" s="47"/>
    </row>
    <row r="71" spans="1:11" ht="15.75">
      <c r="A71" s="25" t="s">
        <v>311</v>
      </c>
      <c r="B71" s="38" t="s">
        <v>115</v>
      </c>
      <c r="C71" s="23">
        <v>401</v>
      </c>
      <c r="D71" s="23">
        <v>1073</v>
      </c>
      <c r="E71" s="23"/>
      <c r="F71" s="23"/>
      <c r="G71" s="47"/>
      <c r="H71" s="45"/>
      <c r="I71" s="44"/>
      <c r="J71" s="43"/>
      <c r="K71" s="47"/>
    </row>
    <row r="72" spans="1:11" ht="15.75">
      <c r="A72" s="25" t="s">
        <v>202</v>
      </c>
      <c r="B72" s="38" t="s">
        <v>116</v>
      </c>
      <c r="C72" s="28">
        <v>0</v>
      </c>
      <c r="D72" s="28"/>
      <c r="E72" s="28"/>
      <c r="F72" s="28"/>
      <c r="G72" s="43"/>
      <c r="H72" s="43"/>
      <c r="I72" s="44"/>
      <c r="J72" s="43"/>
      <c r="K72" s="43"/>
    </row>
    <row r="73" spans="1:11" ht="15.75">
      <c r="A73" s="25" t="s">
        <v>203</v>
      </c>
      <c r="B73" s="38" t="s">
        <v>117</v>
      </c>
      <c r="C73" s="17"/>
      <c r="D73" s="17"/>
      <c r="E73" s="17">
        <v>251</v>
      </c>
      <c r="F73" s="17">
        <v>765</v>
      </c>
      <c r="G73" s="48"/>
      <c r="H73" s="45"/>
      <c r="I73" s="44"/>
      <c r="J73" s="43"/>
      <c r="K73" s="48"/>
    </row>
    <row r="74" spans="1:11" ht="31.5">
      <c r="A74" s="25" t="s">
        <v>204</v>
      </c>
      <c r="B74" s="38" t="s">
        <v>118</v>
      </c>
      <c r="C74" s="28">
        <f>C76+C77+C78+C79+C80</f>
        <v>14</v>
      </c>
      <c r="D74" s="28">
        <f>D76+D77+D78+D79+D80</f>
        <v>25</v>
      </c>
      <c r="E74" s="28">
        <f>E76+E77+E78+E79+E80</f>
        <v>0</v>
      </c>
      <c r="F74" s="28">
        <f>F76+F77+F78+F79+F80</f>
        <v>0</v>
      </c>
      <c r="G74" s="43"/>
      <c r="H74" s="43"/>
      <c r="I74" s="44"/>
      <c r="J74" s="43"/>
      <c r="K74" s="43"/>
    </row>
    <row r="75" spans="1:11" ht="15.75">
      <c r="A75" s="25" t="s">
        <v>4</v>
      </c>
      <c r="B75" s="39" t="s">
        <v>67</v>
      </c>
      <c r="C75" s="22"/>
      <c r="D75" s="22"/>
      <c r="E75" s="22"/>
      <c r="F75" s="22"/>
      <c r="G75" s="43"/>
      <c r="H75" s="45"/>
      <c r="I75" s="44"/>
      <c r="J75" s="43"/>
      <c r="K75" s="43"/>
    </row>
    <row r="76" spans="1:11" ht="15.75">
      <c r="A76" s="25" t="s">
        <v>205</v>
      </c>
      <c r="B76" s="38" t="s">
        <v>119</v>
      </c>
      <c r="C76" s="28">
        <v>14</v>
      </c>
      <c r="D76" s="28">
        <v>25</v>
      </c>
      <c r="E76" s="28"/>
      <c r="F76" s="28"/>
      <c r="G76" s="48"/>
      <c r="H76" s="45"/>
      <c r="I76" s="44"/>
      <c r="J76" s="43"/>
      <c r="K76" s="48"/>
    </row>
    <row r="77" spans="1:11" ht="15.75">
      <c r="A77" s="25" t="s">
        <v>206</v>
      </c>
      <c r="B77" s="38" t="s">
        <v>120</v>
      </c>
      <c r="C77" s="22"/>
      <c r="D77" s="22"/>
      <c r="E77" s="22"/>
      <c r="F77" s="22"/>
      <c r="G77" s="43"/>
      <c r="H77" s="43"/>
      <c r="I77" s="44"/>
      <c r="J77" s="43"/>
      <c r="K77" s="43"/>
    </row>
    <row r="78" spans="1:11" ht="15.75">
      <c r="A78" s="25" t="s">
        <v>207</v>
      </c>
      <c r="B78" s="38" t="s">
        <v>121</v>
      </c>
      <c r="C78" s="40"/>
      <c r="D78" s="40"/>
      <c r="E78" s="40"/>
      <c r="F78" s="40"/>
      <c r="G78" s="48"/>
      <c r="H78" s="45"/>
      <c r="I78" s="44"/>
      <c r="J78" s="43"/>
      <c r="K78" s="48"/>
    </row>
    <row r="79" spans="1:11" ht="15.75">
      <c r="A79" s="25" t="s">
        <v>208</v>
      </c>
      <c r="B79" s="38" t="s">
        <v>122</v>
      </c>
      <c r="C79" s="23"/>
      <c r="D79" s="23"/>
      <c r="E79" s="23"/>
      <c r="F79" s="23"/>
      <c r="G79" s="9"/>
      <c r="H79" s="45"/>
      <c r="I79" s="44"/>
      <c r="J79" s="43"/>
      <c r="K79" s="9"/>
    </row>
    <row r="80" spans="1:11" ht="15.75">
      <c r="A80" s="25" t="s">
        <v>209</v>
      </c>
      <c r="B80" s="38" t="s">
        <v>256</v>
      </c>
      <c r="C80" s="40"/>
      <c r="D80" s="40"/>
      <c r="E80" s="40"/>
      <c r="F80" s="40"/>
      <c r="G80" s="48"/>
      <c r="H80" s="45"/>
      <c r="I80" s="44"/>
      <c r="J80" s="43"/>
      <c r="K80" s="48"/>
    </row>
    <row r="81" spans="1:11" ht="15.75">
      <c r="A81" s="25" t="s">
        <v>210</v>
      </c>
      <c r="B81" s="38" t="s">
        <v>123</v>
      </c>
      <c r="C81" s="23">
        <v>141</v>
      </c>
      <c r="D81" s="23">
        <v>141</v>
      </c>
      <c r="E81" s="23"/>
      <c r="F81" s="23"/>
      <c r="G81" s="43"/>
      <c r="H81" s="43"/>
      <c r="I81" s="44"/>
      <c r="J81" s="43"/>
      <c r="K81" s="43"/>
    </row>
    <row r="82" spans="1:11" ht="47.25">
      <c r="A82" s="25" t="s">
        <v>211</v>
      </c>
      <c r="B82" s="38" t="s">
        <v>124</v>
      </c>
      <c r="C82" s="28">
        <v>2325</v>
      </c>
      <c r="D82" s="28">
        <v>5757</v>
      </c>
      <c r="E82" s="28">
        <v>14772</v>
      </c>
      <c r="F82" s="28">
        <v>77796</v>
      </c>
      <c r="G82" s="48"/>
      <c r="H82" s="45"/>
      <c r="I82" s="44"/>
      <c r="J82" s="43"/>
      <c r="K82" s="48"/>
    </row>
    <row r="83" spans="1:11" ht="15.75">
      <c r="A83" s="25" t="s">
        <v>212</v>
      </c>
      <c r="B83" s="38" t="s">
        <v>125</v>
      </c>
      <c r="C83" s="17"/>
      <c r="D83" s="17">
        <v>427</v>
      </c>
      <c r="E83" s="17">
        <v>19</v>
      </c>
      <c r="F83" s="17">
        <v>19</v>
      </c>
      <c r="G83" s="48"/>
      <c r="H83" s="45"/>
      <c r="I83" s="44"/>
      <c r="J83" s="43"/>
      <c r="K83" s="48"/>
    </row>
    <row r="84" spans="1:11" ht="15.75">
      <c r="A84" s="25" t="s">
        <v>213</v>
      </c>
      <c r="B84" s="38" t="s">
        <v>126</v>
      </c>
      <c r="C84" s="17">
        <v>32397</v>
      </c>
      <c r="D84" s="17">
        <v>54470</v>
      </c>
      <c r="E84" s="28">
        <v>7433</v>
      </c>
      <c r="F84" s="28">
        <v>34162</v>
      </c>
      <c r="G84" s="48"/>
      <c r="H84" s="45"/>
      <c r="I84" s="44"/>
      <c r="J84" s="43"/>
      <c r="K84" s="48"/>
    </row>
    <row r="85" spans="1:11" ht="15.75">
      <c r="A85" s="25" t="s">
        <v>214</v>
      </c>
      <c r="B85" s="38" t="s">
        <v>127</v>
      </c>
      <c r="C85" s="40"/>
      <c r="D85" s="40"/>
      <c r="E85" s="40"/>
      <c r="F85" s="40"/>
      <c r="G85" s="48"/>
      <c r="H85" s="45"/>
      <c r="I85" s="44"/>
      <c r="J85" s="43"/>
      <c r="K85" s="48"/>
    </row>
    <row r="86" spans="1:12" ht="15.75">
      <c r="A86" s="25" t="s">
        <v>36</v>
      </c>
      <c r="B86" s="38" t="s">
        <v>128</v>
      </c>
      <c r="C86" s="22"/>
      <c r="D86" s="23"/>
      <c r="E86" s="23"/>
      <c r="F86" s="23">
        <v>17</v>
      </c>
      <c r="G86" s="43"/>
      <c r="H86" s="43"/>
      <c r="I86" s="44"/>
      <c r="J86" s="43"/>
      <c r="K86" s="43"/>
      <c r="L86" s="49"/>
    </row>
    <row r="87" spans="1:11" ht="31.5">
      <c r="A87" s="25" t="s">
        <v>215</v>
      </c>
      <c r="B87" s="38" t="s">
        <v>129</v>
      </c>
      <c r="C87" s="40"/>
      <c r="D87" s="40"/>
      <c r="E87" s="40"/>
      <c r="F87" s="40"/>
      <c r="G87" s="44"/>
      <c r="H87" s="45"/>
      <c r="K87" s="44"/>
    </row>
    <row r="88" spans="1:11" ht="31.5">
      <c r="A88" s="25" t="s">
        <v>216</v>
      </c>
      <c r="B88" s="38" t="s">
        <v>130</v>
      </c>
      <c r="C88" s="28">
        <f>C92</f>
        <v>20015</v>
      </c>
      <c r="D88" s="28">
        <f>D92</f>
        <v>21773</v>
      </c>
      <c r="E88" s="28">
        <f>E92</f>
        <v>193</v>
      </c>
      <c r="F88" s="28">
        <f>F92</f>
        <v>3070</v>
      </c>
      <c r="G88" s="44"/>
      <c r="H88" s="45"/>
      <c r="K88" s="44"/>
    </row>
    <row r="89" spans="1:11" ht="21.75" customHeight="1">
      <c r="A89" s="25" t="s">
        <v>4</v>
      </c>
      <c r="B89" s="38" t="s">
        <v>67</v>
      </c>
      <c r="C89" s="27"/>
      <c r="D89" s="27"/>
      <c r="E89" s="27"/>
      <c r="F89" s="27"/>
      <c r="G89" s="44"/>
      <c r="H89" s="45"/>
      <c r="K89" s="44"/>
    </row>
    <row r="90" spans="1:11" ht="15.75">
      <c r="A90" s="25" t="s">
        <v>217</v>
      </c>
      <c r="B90" s="38" t="s">
        <v>257</v>
      </c>
      <c r="C90" s="40"/>
      <c r="D90" s="40"/>
      <c r="E90" s="40"/>
      <c r="F90" s="40"/>
      <c r="G90" s="44"/>
      <c r="H90" s="45"/>
      <c r="K90" s="44"/>
    </row>
    <row r="91" spans="1:11" ht="15.75">
      <c r="A91" s="25" t="s">
        <v>218</v>
      </c>
      <c r="B91" s="38" t="s">
        <v>258</v>
      </c>
      <c r="C91" s="40"/>
      <c r="D91" s="40"/>
      <c r="E91" s="40"/>
      <c r="F91" s="40"/>
      <c r="G91" s="44"/>
      <c r="H91" s="45"/>
      <c r="K91" s="44"/>
    </row>
    <row r="92" spans="1:8" ht="15.75">
      <c r="A92" s="25" t="s">
        <v>219</v>
      </c>
      <c r="B92" s="38" t="s">
        <v>259</v>
      </c>
      <c r="C92" s="17">
        <v>20015</v>
      </c>
      <c r="D92" s="17">
        <v>21773</v>
      </c>
      <c r="E92" s="17">
        <v>193</v>
      </c>
      <c r="F92" s="17">
        <v>3070</v>
      </c>
      <c r="G92" s="44"/>
      <c r="H92" s="45"/>
    </row>
    <row r="93" spans="1:7" ht="15.75">
      <c r="A93" s="25" t="s">
        <v>220</v>
      </c>
      <c r="B93" s="38" t="s">
        <v>260</v>
      </c>
      <c r="C93" s="17"/>
      <c r="D93" s="17"/>
      <c r="E93" s="17"/>
      <c r="F93" s="17"/>
      <c r="G93" s="44"/>
    </row>
    <row r="94" spans="1:7" ht="47.25">
      <c r="A94" s="25" t="s">
        <v>221</v>
      </c>
      <c r="B94" s="38" t="s">
        <v>131</v>
      </c>
      <c r="C94" s="17"/>
      <c r="D94" s="17"/>
      <c r="E94" s="17"/>
      <c r="F94" s="17">
        <v>94840</v>
      </c>
      <c r="G94" s="44"/>
    </row>
    <row r="95" spans="1:8" ht="15.75">
      <c r="A95" s="25" t="s">
        <v>35</v>
      </c>
      <c r="B95" s="38" t="s">
        <v>132</v>
      </c>
      <c r="C95" s="19">
        <f>C97+C98+C99+C100+C101+C102</f>
        <v>14329</v>
      </c>
      <c r="D95" s="19">
        <f>D97+D98+D99+D100+D101+D102</f>
        <v>46134</v>
      </c>
      <c r="E95" s="19">
        <f>E97+E98+E99+E100+E101+E102</f>
        <v>17339</v>
      </c>
      <c r="F95" s="19">
        <f>F97+F98+F99+F100+F101+F102</f>
        <v>52607</v>
      </c>
      <c r="G95" s="50"/>
      <c r="H95" s="44"/>
    </row>
    <row r="96" spans="1:7" ht="15.75">
      <c r="A96" s="25" t="s">
        <v>4</v>
      </c>
      <c r="B96" s="39" t="s">
        <v>67</v>
      </c>
      <c r="C96" s="17"/>
      <c r="D96" s="17"/>
      <c r="E96" s="17"/>
      <c r="F96" s="17"/>
      <c r="G96" s="50"/>
    </row>
    <row r="97" spans="1:8" ht="15.75">
      <c r="A97" s="25" t="s">
        <v>222</v>
      </c>
      <c r="B97" s="38" t="s">
        <v>261</v>
      </c>
      <c r="C97" s="17">
        <v>9703</v>
      </c>
      <c r="D97" s="17">
        <v>30500</v>
      </c>
      <c r="E97" s="17">
        <v>12976</v>
      </c>
      <c r="F97" s="17">
        <v>36440</v>
      </c>
      <c r="G97" s="44"/>
      <c r="H97" s="44"/>
    </row>
    <row r="98" spans="1:8" ht="15.75">
      <c r="A98" s="25" t="s">
        <v>223</v>
      </c>
      <c r="B98" s="38" t="s">
        <v>262</v>
      </c>
      <c r="C98" s="17">
        <v>150</v>
      </c>
      <c r="D98" s="17">
        <v>450</v>
      </c>
      <c r="E98" s="17">
        <v>150</v>
      </c>
      <c r="F98" s="17">
        <v>450</v>
      </c>
      <c r="G98" s="50"/>
      <c r="H98" s="50"/>
    </row>
    <row r="99" spans="1:7" ht="15.75">
      <c r="A99" s="25" t="s">
        <v>274</v>
      </c>
      <c r="B99" s="38" t="s">
        <v>263</v>
      </c>
      <c r="C99" s="17">
        <v>2791</v>
      </c>
      <c r="D99" s="17">
        <v>10748</v>
      </c>
      <c r="E99" s="17">
        <v>2654</v>
      </c>
      <c r="F99" s="17">
        <v>10629</v>
      </c>
      <c r="G99" s="44"/>
    </row>
    <row r="100" spans="1:7" ht="15.75">
      <c r="A100" s="25" t="s">
        <v>312</v>
      </c>
      <c r="B100" s="38" t="s">
        <v>264</v>
      </c>
      <c r="C100" s="17">
        <v>232</v>
      </c>
      <c r="D100" s="17">
        <v>695</v>
      </c>
      <c r="E100" s="17">
        <v>324</v>
      </c>
      <c r="F100" s="17">
        <v>1061</v>
      </c>
      <c r="G100" s="50"/>
    </row>
    <row r="101" spans="1:7" ht="31.5">
      <c r="A101" s="25" t="s">
        <v>224</v>
      </c>
      <c r="B101" s="38" t="s">
        <v>265</v>
      </c>
      <c r="C101" s="17">
        <v>1453</v>
      </c>
      <c r="D101" s="17">
        <v>3741</v>
      </c>
      <c r="E101" s="17">
        <v>1235</v>
      </c>
      <c r="F101" s="17">
        <v>4027</v>
      </c>
      <c r="G101" s="48"/>
    </row>
    <row r="102" spans="1:6" ht="15.75">
      <c r="A102" s="25" t="s">
        <v>225</v>
      </c>
      <c r="B102" s="38" t="s">
        <v>266</v>
      </c>
      <c r="C102" s="17"/>
      <c r="D102" s="17"/>
      <c r="E102" s="17"/>
      <c r="F102" s="17"/>
    </row>
    <row r="103" spans="1:7" ht="15.75">
      <c r="A103" s="25" t="s">
        <v>10</v>
      </c>
      <c r="B103" s="41" t="s">
        <v>133</v>
      </c>
      <c r="C103" s="17">
        <v>591</v>
      </c>
      <c r="D103" s="17">
        <v>1794</v>
      </c>
      <c r="E103" s="17">
        <v>219</v>
      </c>
      <c r="F103" s="17">
        <v>1446</v>
      </c>
      <c r="G103" s="50"/>
    </row>
    <row r="104" spans="1:7" ht="15.75">
      <c r="A104" s="26" t="s">
        <v>326</v>
      </c>
      <c r="B104" s="41" t="s">
        <v>134</v>
      </c>
      <c r="C104" s="19">
        <f>C66+C74+C81+C82+C83+C84+C85+C86+C87+C88+C94+C95+C103</f>
        <v>70323</v>
      </c>
      <c r="D104" s="19">
        <f>D66+D74+D81+D82+D83+D84+D85+D86+D87+D88+D94+D95+D103</f>
        <v>133219</v>
      </c>
      <c r="E104" s="19">
        <f>E66+E74+E81+E82+E83+E84+E85+E86+E87+E88+E94+E95+E103</f>
        <v>40335</v>
      </c>
      <c r="F104" s="19">
        <f>F66+F74+F81+F82+F83+F84+F85+F86+F87+F88+F94+F95+F103</f>
        <v>265093</v>
      </c>
      <c r="G104" s="44"/>
    </row>
    <row r="105" spans="1:6" ht="15.75">
      <c r="A105" s="25" t="s">
        <v>67</v>
      </c>
      <c r="B105" s="41" t="s">
        <v>67</v>
      </c>
      <c r="C105" s="17"/>
      <c r="D105" s="17"/>
      <c r="E105" s="17"/>
      <c r="F105" s="17"/>
    </row>
    <row r="106" spans="1:11" ht="31.5">
      <c r="A106" s="25" t="s">
        <v>327</v>
      </c>
      <c r="B106" s="41" t="s">
        <v>135</v>
      </c>
      <c r="C106" s="19">
        <f>C58-C104</f>
        <v>34050</v>
      </c>
      <c r="D106" s="19">
        <f>D58-D104</f>
        <v>25050</v>
      </c>
      <c r="E106" s="19">
        <f>E58-E104</f>
        <v>34738</v>
      </c>
      <c r="F106" s="19">
        <f>F58-F104</f>
        <v>107853</v>
      </c>
      <c r="K106" s="44"/>
    </row>
    <row r="107" spans="1:6" ht="15.75">
      <c r="A107" s="25" t="s">
        <v>67</v>
      </c>
      <c r="B107" s="41" t="s">
        <v>67</v>
      </c>
      <c r="C107" s="17"/>
      <c r="D107" s="17"/>
      <c r="E107" s="17"/>
      <c r="F107" s="17"/>
    </row>
    <row r="108" spans="1:6" ht="15.75">
      <c r="A108" s="25" t="s">
        <v>37</v>
      </c>
      <c r="B108" s="41" t="s">
        <v>136</v>
      </c>
      <c r="C108" s="17"/>
      <c r="D108" s="17"/>
      <c r="E108" s="17"/>
      <c r="F108" s="17"/>
    </row>
    <row r="109" spans="1:6" ht="15.75">
      <c r="A109" s="25" t="s">
        <v>67</v>
      </c>
      <c r="B109" s="41" t="s">
        <v>67</v>
      </c>
      <c r="C109" s="17"/>
      <c r="D109" s="17"/>
      <c r="E109" s="17"/>
      <c r="F109" s="17"/>
    </row>
    <row r="110" spans="1:6" ht="31.5">
      <c r="A110" s="25" t="s">
        <v>328</v>
      </c>
      <c r="B110" s="41" t="s">
        <v>141</v>
      </c>
      <c r="C110" s="19">
        <f>C106-C108</f>
        <v>34050</v>
      </c>
      <c r="D110" s="19">
        <f>D106-D108</f>
        <v>25050</v>
      </c>
      <c r="E110" s="19">
        <f>E106-E108</f>
        <v>34738</v>
      </c>
      <c r="F110" s="19">
        <f>F106-F108</f>
        <v>107853</v>
      </c>
    </row>
    <row r="111" spans="1:6" ht="15.75">
      <c r="A111" s="25" t="s">
        <v>15</v>
      </c>
      <c r="B111" s="41" t="s">
        <v>142</v>
      </c>
      <c r="C111" s="17"/>
      <c r="D111" s="17"/>
      <c r="E111" s="17"/>
      <c r="F111" s="17"/>
    </row>
    <row r="112" spans="1:6" ht="15.75">
      <c r="A112" s="25" t="s">
        <v>67</v>
      </c>
      <c r="B112" s="41" t="s">
        <v>67</v>
      </c>
      <c r="C112" s="17"/>
      <c r="D112" s="17"/>
      <c r="E112" s="17"/>
      <c r="F112" s="17"/>
    </row>
    <row r="113" spans="1:7" ht="15.75">
      <c r="A113" s="25" t="s">
        <v>329</v>
      </c>
      <c r="B113" s="41" t="s">
        <v>143</v>
      </c>
      <c r="C113" s="19">
        <f>C110</f>
        <v>34050</v>
      </c>
      <c r="D113" s="19">
        <f>D110</f>
        <v>25050</v>
      </c>
      <c r="E113" s="19">
        <f>E110</f>
        <v>34738</v>
      </c>
      <c r="F113" s="19">
        <f>F110</f>
        <v>107853</v>
      </c>
      <c r="G113" s="50"/>
    </row>
    <row r="115" ht="15.75">
      <c r="A115" s="10" t="s">
        <v>1</v>
      </c>
    </row>
    <row r="116" spans="1:6" ht="63.75" customHeight="1">
      <c r="A116" s="72" t="s">
        <v>333</v>
      </c>
      <c r="B116" s="73"/>
      <c r="C116" s="73"/>
      <c r="D116" s="73"/>
      <c r="E116" s="73"/>
      <c r="F116" s="74"/>
    </row>
    <row r="117" ht="15.75">
      <c r="A117" s="4"/>
    </row>
    <row r="118" ht="15.75">
      <c r="A118" s="4"/>
    </row>
    <row r="119" spans="1:6" ht="15.75">
      <c r="A119" s="4" t="s">
        <v>313</v>
      </c>
      <c r="C119" s="77" t="s">
        <v>314</v>
      </c>
      <c r="D119" s="77"/>
      <c r="E119" s="77"/>
      <c r="F119" s="77"/>
    </row>
    <row r="120" spans="1:6" ht="15.75">
      <c r="A120" s="29" t="s">
        <v>315</v>
      </c>
      <c r="C120" s="77"/>
      <c r="D120" s="77"/>
      <c r="E120" s="77"/>
      <c r="F120" s="77"/>
    </row>
    <row r="121" ht="15.75">
      <c r="A121" s="4" t="s">
        <v>316</v>
      </c>
    </row>
    <row r="123" ht="15.75">
      <c r="A123" s="4" t="s">
        <v>317</v>
      </c>
    </row>
    <row r="124" spans="1:6" ht="15.75">
      <c r="A124" s="75" t="s">
        <v>318</v>
      </c>
      <c r="B124" s="75"/>
      <c r="C124" s="75"/>
      <c r="D124" s="75"/>
      <c r="E124" s="75"/>
      <c r="F124" s="75"/>
    </row>
    <row r="125" spans="1:6" ht="15.75">
      <c r="A125" s="4" t="s">
        <v>319</v>
      </c>
      <c r="B125" s="54">
        <v>43934</v>
      </c>
      <c r="C125" s="52"/>
      <c r="D125" s="52"/>
      <c r="E125" s="52"/>
      <c r="F125" s="52"/>
    </row>
    <row r="126" spans="1:6" ht="15.75">
      <c r="A126" s="76" t="s">
        <v>320</v>
      </c>
      <c r="B126" s="76"/>
      <c r="C126" s="76"/>
      <c r="D126" s="76"/>
      <c r="E126" s="76"/>
      <c r="F126" s="76"/>
    </row>
    <row r="127" spans="1:6" ht="15.75">
      <c r="A127" s="52"/>
      <c r="B127" s="52"/>
      <c r="C127" s="52"/>
      <c r="D127" s="52"/>
      <c r="E127" s="52"/>
      <c r="F127" s="52"/>
    </row>
    <row r="128" spans="1:6" ht="15.75">
      <c r="A128" s="52"/>
      <c r="B128" s="52"/>
      <c r="C128" s="52"/>
      <c r="D128" s="52"/>
      <c r="E128" s="52"/>
      <c r="F128" s="52"/>
    </row>
    <row r="129" spans="1:6" ht="15.75">
      <c r="A129" s="4" t="s">
        <v>321</v>
      </c>
      <c r="B129" s="4"/>
      <c r="C129" s="14"/>
      <c r="D129" s="14"/>
      <c r="E129" s="4"/>
      <c r="F129" s="4"/>
    </row>
    <row r="130" spans="1:6" ht="15.75">
      <c r="A130" s="67" t="s">
        <v>322</v>
      </c>
      <c r="B130" s="67"/>
      <c r="C130" s="67"/>
      <c r="D130" s="67"/>
      <c r="E130" s="67"/>
      <c r="F130" s="67"/>
    </row>
    <row r="131" spans="1:6" ht="15.75">
      <c r="A131" s="2"/>
      <c r="B131" s="4"/>
      <c r="C131" s="14"/>
      <c r="D131" s="14"/>
      <c r="E131" s="2"/>
      <c r="F131" s="2"/>
    </row>
    <row r="132" spans="1:6" ht="15.75">
      <c r="A132" s="11" t="s">
        <v>332</v>
      </c>
      <c r="B132" s="29"/>
      <c r="C132" s="29"/>
      <c r="D132" s="29"/>
      <c r="E132" s="2"/>
      <c r="F132" s="2"/>
    </row>
    <row r="133" spans="1:6" ht="15.75">
      <c r="A133" s="53" t="s">
        <v>0</v>
      </c>
      <c r="B133" s="29"/>
      <c r="C133" s="29"/>
      <c r="D133" s="29"/>
      <c r="E133" s="2"/>
      <c r="F133" s="2"/>
    </row>
  </sheetData>
  <sheetProtection/>
  <mergeCells count="10">
    <mergeCell ref="C119:F120"/>
    <mergeCell ref="A124:F124"/>
    <mergeCell ref="A126:F126"/>
    <mergeCell ref="A130:F130"/>
    <mergeCell ref="A7:F7"/>
    <mergeCell ref="A2:F2"/>
    <mergeCell ref="A3:F3"/>
    <mergeCell ref="A4:F4"/>
    <mergeCell ref="A5:F5"/>
    <mergeCell ref="A116:F116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zhsabitova</cp:lastModifiedBy>
  <cp:lastPrinted>2020-04-13T05:14:52Z</cp:lastPrinted>
  <dcterms:created xsi:type="dcterms:W3CDTF">1996-10-08T23:32:33Z</dcterms:created>
  <dcterms:modified xsi:type="dcterms:W3CDTF">2020-04-27T08:47:05Z</dcterms:modified>
  <cp:category/>
  <cp:version/>
  <cp:contentType/>
  <cp:contentStatus/>
</cp:coreProperties>
</file>