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'Ф1'!$A$1:$D$123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<sst xmlns="http://schemas.openxmlformats.org/spreadsheetml/2006/main" count="450" uniqueCount="330">
  <si>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</si>
  <si>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</si>
  <si>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</si>
  <si>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</si>
  <si>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</si>
  <si>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</si>
  <si>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</si>
  <si>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</si>
  <si>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</si>
  <si>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</si>
  <si>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</si>
  <si>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</si>
  <si>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</si>
  <si>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</si>
  <si>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</si>
  <si>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</si>
  <si>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</si>
  <si>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</si>
  <si>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</si>
  <si>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</si>
  <si>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</si>
  <si>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</si>
  <si>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</si>
  <si>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</si>
  <si>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</si>
  <si>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</si>
  <si>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</si>
  <si>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</si>
  <si>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</si>
  <si>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</si>
  <si>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</si>
  <si>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</si>
  <si>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</si>
  <si>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</si>
  <si>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</si>
  <si>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</si>
  <si>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</si>
  <si>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</si>
  <si>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</si>
  <si>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</si>
  <si>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</si>
  <si>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</si>
  <si>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</si>
  <si>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</si>
  <si>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</si>
  <si>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</si>
  <si>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</si>
  <si>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</si>
  <si>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</si>
  <si>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</si>
  <si>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</si>
  <si>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</si>
  <si>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</si>
  <si>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</si>
  <si>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</si>
  <si>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</si>
  <si>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</si>
  <si>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</si>
  <si>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</si>
  <si>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</si>
  <si>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</si>
  <si>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</si>
  <si>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</si>
  <si>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</si>
  <si>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</si>
  <si>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</si>
  <si>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</si>
  <si>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</si>
  <si>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</si>
  <si>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</si>
  <si>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</si>
  <si>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</si>
  <si>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</si>
  <si>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</si>
  <si>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</si>
  <si>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</si>
  <si>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</si>
  <si>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</si>
  <si>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</si>
  <si>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</si>
  <si>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</si>
  <si>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</si>
  <si>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</si>
  <si>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</si>
  <si>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</si>
  <si>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</si>
  <si>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</si>
  <si>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</si>
  <si>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</si>
  <si>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</si>
  <si>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</si>
  <si>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</si>
  <si>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</si>
  <si>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</si>
  <si>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</si>
  <si>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</si>
  <si>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</si>
  <si>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</si>
  <si>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</si>
  <si>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</si>
  <si>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</si>
  <si>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</si>
  <si>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</si>
  <si>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</si>
  <si>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</si>
  <si>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</si>
  <si>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</si>
  <si>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</si>
  <si>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</si>
  <si>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</si>
  <si>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</si>
  <si>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</si>
  <si>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</si>
  <si>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</si>
  <si>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</si>
  <si>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</si>
  <si>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</si>
  <si>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</si>
  <si>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</si>
  <si>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</si>
  <si>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</si>
  <si>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</si>
  <si>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</si>
  <si>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</si>
  <si>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</si>
  <si>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</si>
  <si>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</si>
  <si>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</si>
  <si>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</si>
  <si>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</si>
  <si>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</si>
  <si>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</si>
  <si>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</si>
  <si>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</si>
  <si>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</si>
  <si>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</si>
  <si>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</si>
  <si>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</si>
  <si>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</si>
  <si>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</si>
  <si>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</si>
  <si>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</si>
  <si>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</si>
  <si>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</si>
  <si>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</si>
  <si>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</si>
  <si>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</si>
  <si>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</si>
  <si>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</si>
  <si>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</si>
  <si>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</si>
  <si>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</si>
  <si>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</si>
  <si>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</si>
  <si>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</si>
  <si>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</si>
  <si>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</si>
  <si>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</si>
  <si>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</si>
  <si>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</si>
  <si>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</si>
  <si>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</si>
  <si>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</si>
  <si>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</si>
  <si>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</si>
  <si>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</si>
  <si>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</si>
  <si>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</si>
  <si>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</si>
  <si>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</si>
  <si>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</si>
  <si>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</si>
  <si>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</si>
  <si>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</si>
  <si>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</si>
  <si>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</si>
  <si>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</si>
  <si>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</si>
  <si>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</si>
  <si>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</si>
  <si>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</si>
  <si>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</si>
  <si>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</si>
  <si>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</si>
  <si>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</si>
  <si>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</si>
  <si>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</si>
  <si>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</si>
  <si>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</si>
  <si>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</si>
  <si>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</si>
  <si>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</si>
  <si>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</si>
  <si>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</si>
  <si>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</si>
  <si>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</si>
  <si>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</si>
  <si>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</si>
  <si>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</si>
  <si>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</si>
  <si>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</si>
  <si>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</si>
  <si>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</si>
  <si>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</si>
  <si>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</si>
  <si>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</si>
  <si>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</si>
  <si>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</si>
  <si>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 xml:space="preserve">  доходы в виде дивидендов по акциям, находящимся в портфеле ценных бумаг, имеющихся в наличии для продажи</t>
  </si>
  <si>
    <t xml:space="preserve">  доходы, связанные с амортизацией дисконта по ценным бумагам, имеющимся в наличии для продажи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</si>
  <si>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</si>
  <si>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</si>
  <si>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</si>
  <si>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ценным бумаги, удерживаемым до погашения (за вычетом резервов на обесценение)</t>
  </si>
  <si>
    <t xml:space="preserve">  доходы, связанные с амортизацией дисконта по ценным бумагам, удерживаемым до погашения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</si>
  <si>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</si>
  <si>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</si>
  <si>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</si>
  <si>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</si>
  <si>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</si>
  <si>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</si>
  <si>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</si>
  <si>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</si>
  <si>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</si>
  <si>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</si>
  <si>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</si>
  <si>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</si>
  <si>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</si>
  <si>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</si>
  <si>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</si>
  <si>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</si>
  <si>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</si>
  <si>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</si>
  <si>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</si>
  <si>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</si>
  <si>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</si>
  <si>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</si>
  <si>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</si>
  <si>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</si>
  <si>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</si>
  <si>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</si>
  <si>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</si>
  <si>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</si>
  <si>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</si>
  <si>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</si>
  <si>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</si>
  <si>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</si>
  <si>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</si>
  <si>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</si>
  <si>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</si>
  <si>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</si>
  <si>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</si>
  <si>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</si>
  <si>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</si>
  <si>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</si>
  <si>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</si>
  <si>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</si>
  <si>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</si>
  <si>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</si>
  <si>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</si>
  <si>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</si>
  <si>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</si>
  <si>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</si>
  <si>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</si>
  <si>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</si>
  <si>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</si>
  <si>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</si>
  <si>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</si>
  <si>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</si>
  <si>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</si>
  <si>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</si>
  <si>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</si>
  <si>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</si>
  <si>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</si>
  <si>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</si>
  <si>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</si>
  <si>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</si>
  <si>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</si>
  <si>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</si>
  <si>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</si>
  <si>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</si>
  <si>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</si>
  <si>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</si>
  <si>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</si>
  <si>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</si>
  <si>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</si>
  <si>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</si>
  <si>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</si>
  <si>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</si>
  <si>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</si>
  <si>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</si>
  <si>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</si>
  <si>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</si>
  <si>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</si>
  <si>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</si>
  <si>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</si>
  <si>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</si>
  <si>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</si>
  <si>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</si>
  <si>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</si>
  <si>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</si>
  <si>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</si>
  <si>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</si>
  <si>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</si>
  <si>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</si>
  <si>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</si>
  <si>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</si>
  <si>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</si>
  <si>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</si>
  <si>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</si>
  <si>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</si>
  <si>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</si>
  <si>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</si>
  <si>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</si>
  <si>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</si>
  <si>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</si>
  <si>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</si>
  <si>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</si>
  <si>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</si>
  <si>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</si>
  <si>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</si>
  <si>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</si>
  <si>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</si>
  <si>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</si>
  <si>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      по состоянию на "01"июля 2017 года</t>
  </si>
  <si>
    <t>"Прочие обязательства" на 01.07.17 года составили 7 985 тыс.тенге: резервы по неиспользованным отпускам(сч.3390.13),  "Прочие обязательства" на 01.01.17 года составили 11 111 тыс. тенге -резервы по неиспользованным отпускам(сч.3390.13)</t>
  </si>
  <si>
    <t>Первый руководитель (на период его отсутствия - лицо, его  замещающее)______________   Маенлаева И.Я.    дата 10.07.17</t>
  </si>
  <si>
    <t>Главный бухгалтер__________________________    Сабитова Ж.М.    Дата 10.07.17</t>
  </si>
  <si>
    <t>Исполнитель ______________________________       дата 10.07.17</t>
  </si>
  <si>
    <t>"Прочие доходы" за июнь 2017г. составили-29 тыс.тенге (из них  2тыс.тенге -удерж. с з/платы сотрудников за сот.связь,27 тыс.тенге-начисл. вознагражд  иностр.брокера), с нарастающим итогом  за 2017г. -172тыс.тенге (из них 10- удерж. с з/платы сотрудников за сот.связь,162 тыс.тенге-начисл. вознагражд  иностр.брокера),за июнь 2016г.-3 тыс.тг. удерж. с з/платы сотрудников за сот.связь,с нарастающим итогом -167тыс.тенге (в том числе  доход возникший в результате возмещения по решению суда -121 тыс.тг.,удерж. с з/платы сотрудников за сот.связь -46 тыс.тенге )(сч.6280.07)); "Прочие расходы" за июнь 2017г.-453 тыс.тенге, так же за июнь 2016г.-866 тыс.тг.  расходы по комиссии (сч7470.81,7470.82)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</si>
</sst>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41" borderId="16" xfId="0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7" fillId="42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7" fillId="0" borderId="17" xfId="193" applyFont="1" applyBorder="1" applyAlignment="1" quotePrefix="1">
      <alignment horizontal="center" vertical="top" wrapText="1"/>
      <protection/>
    </xf>
    <xf numFmtId="0" fontId="47" fillId="0" borderId="18" xfId="193" applyFont="1" applyBorder="1" applyAlignment="1" quotePrefix="1">
      <alignment horizontal="center" vertical="top" wrapText="1"/>
      <protection/>
    </xf>
    <xf numFmtId="0" fontId="47" fillId="0" borderId="19" xfId="193" applyFont="1" applyBorder="1" applyAlignment="1" quotePrefix="1">
      <alignment horizontal="center" vertical="top" wrapText="1"/>
      <protection/>
    </xf>
    <xf numFmtId="0" fontId="47" fillId="0" borderId="20" xfId="193" applyFont="1" applyBorder="1" applyAlignment="1" quotePrefix="1">
      <alignment horizontal="center" vertical="top" wrapText="1"/>
      <protection/>
    </xf>
    <xf numFmtId="0" fontId="47" fillId="0" borderId="21" xfId="193" applyFont="1" applyBorder="1" applyAlignment="1" quotePrefix="1">
      <alignment horizontal="center" vertical="top" wrapText="1"/>
      <protection/>
    </xf>
    <xf numFmtId="0" fontId="47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47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47" fillId="0" borderId="0" xfId="193" applyFont="1" applyBorder="1" applyAlignment="1" quotePrefix="1">
      <alignment horizontal="center" vertical="top" wrapText="1"/>
      <protection/>
    </xf>
    <xf numFmtId="3" fontId="11" fillId="42" borderId="0" xfId="0" applyNumberFormat="1" applyFont="1" applyFill="1" applyBorder="1" applyAlignment="1">
      <alignment horizontal="center"/>
    </xf>
    <xf numFmtId="0" fontId="47" fillId="42" borderId="23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7" fillId="0" borderId="18" xfId="195" applyFont="1" applyFill="1" applyBorder="1" applyAlignment="1" quotePrefix="1">
      <alignment horizontal="center" vertical="top" wrapText="1"/>
      <protection/>
    </xf>
    <xf numFmtId="0" fontId="47" fillId="0" borderId="19" xfId="195" applyFont="1" applyFill="1" applyBorder="1" applyAlignment="1" quotePrefix="1">
      <alignment horizontal="center" vertical="top" wrapText="1"/>
      <protection/>
    </xf>
    <xf numFmtId="0" fontId="47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7" fillId="0" borderId="24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7" fillId="0" borderId="22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3" fontId="7" fillId="42" borderId="16" xfId="0" applyNumberFormat="1" applyFont="1" applyFill="1" applyBorder="1" applyAlignment="1">
      <alignment horizontal="center" vertical="center" wrapText="1"/>
    </xf>
    <xf numFmtId="3" fontId="7" fillId="42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5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304"/>
  <sheetViews>
    <sheetView view="pageBreakPreview" zoomScale="75" zoomScaleSheetLayoutView="75" workbookViewId="0" topLeftCell="A88">
      <selection activeCell="C69" sqref="C69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8" customWidth="1"/>
    <col min="4" max="4" width="19.421875" style="11" customWidth="1"/>
    <col min="5" max="5" width="21.28125" style="2" customWidth="1"/>
    <col min="6" max="10" width="15.57421875" style="2" customWidth="1"/>
    <col min="11" max="16384" width="9.140625" style="2" customWidth="1"/>
  </cols>
  <sheetData>
    <row r="2" spans="1:4" ht="15.75">
      <c r="A2" s="74" t="s">
        <v>48</v>
      </c>
      <c r="B2" s="74"/>
      <c r="C2" s="74"/>
      <c r="D2" s="74"/>
    </row>
    <row r="3" spans="1:4" ht="15.75">
      <c r="A3" s="75" t="s">
        <v>47</v>
      </c>
      <c r="B3" s="75"/>
      <c r="C3" s="75"/>
      <c r="D3" s="75"/>
    </row>
    <row r="4" spans="1:4" ht="15.75">
      <c r="A4" s="75" t="s">
        <v>324</v>
      </c>
      <c r="B4" s="75"/>
      <c r="C4" s="75"/>
      <c r="D4" s="75"/>
    </row>
    <row r="6" spans="1:4" ht="15.75">
      <c r="A6" s="73" t="s">
        <v>27</v>
      </c>
      <c r="B6" s="73"/>
      <c r="C6" s="73"/>
      <c r="D6" s="73"/>
    </row>
    <row r="7" spans="1:4" ht="56.25" customHeight="1">
      <c r="A7" s="61" t="s">
        <v>197</v>
      </c>
      <c r="B7" s="61" t="s">
        <v>43</v>
      </c>
      <c r="C7" s="36" t="s">
        <v>44</v>
      </c>
      <c r="D7" s="61" t="s">
        <v>45</v>
      </c>
    </row>
    <row r="8" spans="1:4" ht="12.75">
      <c r="A8" s="19" t="s">
        <v>198</v>
      </c>
      <c r="B8" s="14" t="s">
        <v>98</v>
      </c>
      <c r="C8" s="56" t="s">
        <v>102</v>
      </c>
      <c r="D8" s="28" t="s">
        <v>104</v>
      </c>
    </row>
    <row r="9" spans="1:4" ht="15.75">
      <c r="A9" s="7" t="s">
        <v>199</v>
      </c>
      <c r="B9" s="14" t="s">
        <v>74</v>
      </c>
      <c r="C9" s="45"/>
      <c r="D9" s="62"/>
    </row>
    <row r="10" spans="1:4" ht="15.75">
      <c r="A10" s="63" t="s">
        <v>19</v>
      </c>
      <c r="B10" s="14" t="s">
        <v>99</v>
      </c>
      <c r="C10" s="45">
        <f>C13</f>
        <v>99324</v>
      </c>
      <c r="D10" s="45">
        <v>548415</v>
      </c>
    </row>
    <row r="11" spans="1:4" ht="15.75">
      <c r="A11" s="63" t="s">
        <v>4</v>
      </c>
      <c r="B11" s="14" t="s">
        <v>74</v>
      </c>
      <c r="C11" s="45"/>
      <c r="D11" s="45"/>
    </row>
    <row r="12" spans="1:4" ht="15.75">
      <c r="A12" s="63" t="s">
        <v>51</v>
      </c>
      <c r="B12" s="14" t="s">
        <v>100</v>
      </c>
      <c r="C12" s="45"/>
      <c r="D12" s="45"/>
    </row>
    <row r="13" spans="1:4" ht="31.5">
      <c r="A13" s="63" t="s">
        <v>52</v>
      </c>
      <c r="B13" s="14" t="s">
        <v>101</v>
      </c>
      <c r="C13" s="45">
        <v>99324</v>
      </c>
      <c r="D13" s="45">
        <v>548415</v>
      </c>
    </row>
    <row r="14" spans="1:4" ht="15.75">
      <c r="A14" s="63" t="s">
        <v>14</v>
      </c>
      <c r="B14" s="14" t="s">
        <v>98</v>
      </c>
      <c r="C14" s="45"/>
      <c r="D14" s="45"/>
    </row>
    <row r="15" spans="1:4" ht="15.75">
      <c r="A15" s="63" t="s">
        <v>32</v>
      </c>
      <c r="B15" s="14" t="s">
        <v>102</v>
      </c>
      <c r="C15" s="45"/>
      <c r="D15" s="45">
        <v>49143</v>
      </c>
    </row>
    <row r="16" spans="1:4" ht="15.75">
      <c r="A16" s="63" t="s">
        <v>4</v>
      </c>
      <c r="B16" s="14" t="s">
        <v>74</v>
      </c>
      <c r="C16" s="45"/>
      <c r="D16" s="45"/>
    </row>
    <row r="17" spans="1:4" ht="15.75">
      <c r="A17" s="63" t="s">
        <v>50</v>
      </c>
      <c r="B17" s="14" t="s">
        <v>103</v>
      </c>
      <c r="C17" s="45"/>
      <c r="D17" s="45"/>
    </row>
    <row r="18" spans="1:4" ht="15.75">
      <c r="A18" s="63" t="s">
        <v>53</v>
      </c>
      <c r="B18" s="14" t="s">
        <v>104</v>
      </c>
      <c r="C18" s="45">
        <v>41000</v>
      </c>
      <c r="D18" s="45">
        <v>24007</v>
      </c>
    </row>
    <row r="19" spans="1:4" ht="15.75">
      <c r="A19" s="63" t="s">
        <v>4</v>
      </c>
      <c r="B19" s="14" t="s">
        <v>74</v>
      </c>
      <c r="C19" s="45"/>
      <c r="D19" s="45"/>
    </row>
    <row r="20" spans="1:4" ht="15.75">
      <c r="A20" s="63" t="s">
        <v>50</v>
      </c>
      <c r="B20" s="14" t="s">
        <v>105</v>
      </c>
      <c r="C20" s="45"/>
      <c r="D20" s="45">
        <v>7</v>
      </c>
    </row>
    <row r="21" spans="1:4" ht="31.5">
      <c r="A21" s="64" t="s">
        <v>41</v>
      </c>
      <c r="B21" s="15" t="s">
        <v>106</v>
      </c>
      <c r="C21" s="65">
        <v>1938149</v>
      </c>
      <c r="D21" s="65">
        <v>2136601</v>
      </c>
    </row>
    <row r="22" spans="1:4" ht="15.75">
      <c r="A22" s="63" t="s">
        <v>50</v>
      </c>
      <c r="B22" s="21" t="s">
        <v>107</v>
      </c>
      <c r="C22" s="45">
        <v>23340</v>
      </c>
      <c r="D22" s="45">
        <v>26673</v>
      </c>
    </row>
    <row r="23" spans="1:4" ht="31.5">
      <c r="A23" s="63" t="s">
        <v>42</v>
      </c>
      <c r="B23" s="21" t="s">
        <v>108</v>
      </c>
      <c r="C23" s="45"/>
      <c r="D23" s="45"/>
    </row>
    <row r="24" spans="1:4" ht="15.75">
      <c r="A24" s="63" t="s">
        <v>4</v>
      </c>
      <c r="B24" s="21" t="s">
        <v>74</v>
      </c>
      <c r="C24" s="45"/>
      <c r="D24" s="45"/>
    </row>
    <row r="25" spans="1:4" ht="15.75">
      <c r="A25" s="63" t="s">
        <v>54</v>
      </c>
      <c r="B25" s="21" t="s">
        <v>109</v>
      </c>
      <c r="C25" s="45"/>
      <c r="D25" s="45"/>
    </row>
    <row r="26" spans="1:4" ht="31.5">
      <c r="A26" s="63" t="s">
        <v>55</v>
      </c>
      <c r="B26" s="21" t="s">
        <v>110</v>
      </c>
      <c r="C26" s="45"/>
      <c r="D26" s="45"/>
    </row>
    <row r="27" spans="1:4" ht="15.75">
      <c r="A27" s="63" t="s">
        <v>4</v>
      </c>
      <c r="B27" s="21" t="s">
        <v>74</v>
      </c>
      <c r="C27" s="45"/>
      <c r="D27" s="45"/>
    </row>
    <row r="28" spans="1:4" ht="15.75">
      <c r="A28" s="63" t="s">
        <v>54</v>
      </c>
      <c r="B28" s="21" t="s">
        <v>111</v>
      </c>
      <c r="C28" s="45"/>
      <c r="D28" s="45"/>
    </row>
    <row r="29" spans="1:4" ht="15.75">
      <c r="A29" s="63" t="s">
        <v>17</v>
      </c>
      <c r="B29" s="14" t="s">
        <v>112</v>
      </c>
      <c r="C29" s="45"/>
      <c r="D29" s="45"/>
    </row>
    <row r="30" spans="1:4" ht="31.5">
      <c r="A30" s="63" t="s">
        <v>33</v>
      </c>
      <c r="B30" s="14" t="s">
        <v>113</v>
      </c>
      <c r="C30" s="45">
        <v>3708150</v>
      </c>
      <c r="D30" s="45">
        <v>333290</v>
      </c>
    </row>
    <row r="31" spans="1:4" ht="15.75">
      <c r="A31" s="63" t="s">
        <v>3</v>
      </c>
      <c r="B31" s="14" t="s">
        <v>114</v>
      </c>
      <c r="C31" s="45">
        <v>56</v>
      </c>
      <c r="D31" s="45">
        <v>31</v>
      </c>
    </row>
    <row r="32" spans="1:4" ht="31.5">
      <c r="A32" s="63" t="s">
        <v>56</v>
      </c>
      <c r="B32" s="14" t="s">
        <v>115</v>
      </c>
      <c r="C32" s="45"/>
      <c r="D32" s="45"/>
    </row>
    <row r="33" spans="1:4" ht="31.5">
      <c r="A33" s="63" t="s">
        <v>13</v>
      </c>
      <c r="B33" s="14" t="s">
        <v>116</v>
      </c>
      <c r="C33" s="45">
        <v>25711</v>
      </c>
      <c r="D33" s="45">
        <v>36768</v>
      </c>
    </row>
    <row r="34" spans="1:4" ht="31.5">
      <c r="A34" s="63" t="s">
        <v>12</v>
      </c>
      <c r="B34" s="14" t="s">
        <v>117</v>
      </c>
      <c r="C34" s="45">
        <v>1902</v>
      </c>
      <c r="D34" s="45">
        <v>2414</v>
      </c>
    </row>
    <row r="35" spans="1:5" ht="15.75">
      <c r="A35" s="63" t="s">
        <v>11</v>
      </c>
      <c r="B35" s="14" t="s">
        <v>118</v>
      </c>
      <c r="C35" s="45">
        <v>506260</v>
      </c>
      <c r="D35" s="45">
        <v>3405523</v>
      </c>
      <c r="E35" s="5"/>
    </row>
    <row r="36" spans="1:4" ht="15.75">
      <c r="A36" s="63" t="s">
        <v>57</v>
      </c>
      <c r="B36" s="14" t="s">
        <v>119</v>
      </c>
      <c r="C36" s="45">
        <f>SUM(C38:C48)</f>
        <v>708</v>
      </c>
      <c r="D36" s="45">
        <f>SUM(D38:D48)</f>
        <v>908</v>
      </c>
    </row>
    <row r="37" spans="1:4" ht="15.75">
      <c r="A37" s="63" t="s">
        <v>4</v>
      </c>
      <c r="B37" s="14" t="s">
        <v>74</v>
      </c>
      <c r="C37" s="45"/>
      <c r="D37" s="45"/>
    </row>
    <row r="38" spans="1:4" ht="15.75">
      <c r="A38" s="63" t="s">
        <v>58</v>
      </c>
      <c r="B38" s="14" t="s">
        <v>120</v>
      </c>
      <c r="C38" s="45"/>
      <c r="D38" s="45"/>
    </row>
    <row r="39" spans="1:4" ht="15.75">
      <c r="A39" s="63" t="s">
        <v>59</v>
      </c>
      <c r="B39" s="15" t="s">
        <v>121</v>
      </c>
      <c r="C39" s="45"/>
      <c r="D39" s="45"/>
    </row>
    <row r="40" spans="1:4" ht="15.75">
      <c r="A40" s="63" t="s">
        <v>60</v>
      </c>
      <c r="B40" s="16" t="s">
        <v>122</v>
      </c>
      <c r="C40" s="45"/>
      <c r="D40" s="45"/>
    </row>
    <row r="41" spans="1:4" ht="15.75">
      <c r="A41" s="63" t="s">
        <v>61</v>
      </c>
      <c r="B41" s="16" t="s">
        <v>123</v>
      </c>
      <c r="C41" s="45"/>
      <c r="D41" s="45"/>
    </row>
    <row r="42" spans="1:4" ht="15.75">
      <c r="A42" s="63" t="s">
        <v>62</v>
      </c>
      <c r="B42" s="16" t="s">
        <v>124</v>
      </c>
      <c r="C42" s="45"/>
      <c r="D42" s="45">
        <v>100</v>
      </c>
    </row>
    <row r="43" spans="1:4" ht="15.75">
      <c r="A43" s="63" t="s">
        <v>63</v>
      </c>
      <c r="B43" s="16" t="s">
        <v>125</v>
      </c>
      <c r="C43" s="45">
        <v>56</v>
      </c>
      <c r="D43" s="45">
        <v>54</v>
      </c>
    </row>
    <row r="44" spans="1:4" ht="15.75">
      <c r="A44" s="63" t="s">
        <v>64</v>
      </c>
      <c r="B44" s="16" t="s">
        <v>126</v>
      </c>
      <c r="C44" s="45">
        <v>100</v>
      </c>
      <c r="D44" s="45">
        <v>100</v>
      </c>
    </row>
    <row r="45" spans="1:4" ht="15.75">
      <c r="A45" s="63" t="s">
        <v>65</v>
      </c>
      <c r="B45" s="16" t="s">
        <v>127</v>
      </c>
      <c r="C45" s="45"/>
      <c r="D45" s="45"/>
    </row>
    <row r="46" spans="1:4" ht="15.75">
      <c r="A46" s="63" t="s">
        <v>66</v>
      </c>
      <c r="B46" s="16" t="s">
        <v>128</v>
      </c>
      <c r="C46" s="45"/>
      <c r="D46" s="45"/>
    </row>
    <row r="47" spans="1:4" ht="15.75">
      <c r="A47" s="63" t="s">
        <v>67</v>
      </c>
      <c r="B47" s="16" t="s">
        <v>129</v>
      </c>
      <c r="C47" s="45"/>
      <c r="D47" s="45"/>
    </row>
    <row r="48" spans="1:4" ht="15.75">
      <c r="A48" s="63" t="s">
        <v>68</v>
      </c>
      <c r="B48" s="16" t="s">
        <v>130</v>
      </c>
      <c r="C48" s="45">
        <v>552</v>
      </c>
      <c r="D48" s="45">
        <v>654</v>
      </c>
    </row>
    <row r="49" spans="1:4" ht="15.75">
      <c r="A49" s="63" t="s">
        <v>46</v>
      </c>
      <c r="B49" s="16" t="s">
        <v>131</v>
      </c>
      <c r="C49" s="45">
        <f>SUM(C51:C54)</f>
        <v>4024</v>
      </c>
      <c r="D49" s="45">
        <f>SUM(D51:D54)</f>
        <v>147772</v>
      </c>
    </row>
    <row r="50" spans="1:4" ht="15.75">
      <c r="A50" s="63" t="s">
        <v>4</v>
      </c>
      <c r="B50" s="16" t="s">
        <v>74</v>
      </c>
      <c r="C50" s="62"/>
      <c r="D50" s="62"/>
    </row>
    <row r="51" spans="1:4" ht="15.75">
      <c r="A51" s="63" t="s">
        <v>69</v>
      </c>
      <c r="B51" s="16" t="s">
        <v>132</v>
      </c>
      <c r="C51" s="45"/>
      <c r="D51" s="45"/>
    </row>
    <row r="52" spans="1:4" ht="15.75">
      <c r="A52" s="63" t="s">
        <v>70</v>
      </c>
      <c r="B52" s="16" t="s">
        <v>133</v>
      </c>
      <c r="C52" s="45"/>
      <c r="D52" s="45"/>
    </row>
    <row r="53" spans="1:4" ht="15.75">
      <c r="A53" s="63" t="s">
        <v>71</v>
      </c>
      <c r="B53" s="16" t="s">
        <v>134</v>
      </c>
      <c r="C53" s="45">
        <v>4024</v>
      </c>
      <c r="D53" s="45">
        <v>147772</v>
      </c>
    </row>
    <row r="54" spans="1:10" ht="15.75">
      <c r="A54" s="63" t="s">
        <v>72</v>
      </c>
      <c r="B54" s="16" t="s">
        <v>135</v>
      </c>
      <c r="C54" s="45"/>
      <c r="D54" s="45"/>
      <c r="F54" s="3"/>
      <c r="G54" s="3"/>
      <c r="H54" s="3"/>
      <c r="J54" s="3"/>
    </row>
    <row r="55" spans="1:4" ht="15.75">
      <c r="A55" s="63" t="s">
        <v>34</v>
      </c>
      <c r="B55" s="16" t="s">
        <v>136</v>
      </c>
      <c r="C55" s="45">
        <v>100998</v>
      </c>
      <c r="D55" s="45">
        <v>100904</v>
      </c>
    </row>
    <row r="56" spans="1:4" ht="15.75">
      <c r="A56" s="63" t="s">
        <v>20</v>
      </c>
      <c r="B56" s="16" t="s">
        <v>137</v>
      </c>
      <c r="C56" s="45">
        <v>3010</v>
      </c>
      <c r="D56" s="45">
        <v>3010</v>
      </c>
    </row>
    <row r="57" spans="1:4" ht="15.75">
      <c r="A57" s="63" t="s">
        <v>73</v>
      </c>
      <c r="B57" s="16" t="s">
        <v>138</v>
      </c>
      <c r="C57" s="45"/>
      <c r="D57" s="45"/>
    </row>
    <row r="58" spans="1:4" ht="15.75">
      <c r="A58" s="63" t="s">
        <v>2</v>
      </c>
      <c r="B58" s="16" t="s">
        <v>139</v>
      </c>
      <c r="C58" s="45"/>
      <c r="D58" s="45"/>
    </row>
    <row r="59" spans="1:4" ht="15.75">
      <c r="A59" s="7" t="s">
        <v>5</v>
      </c>
      <c r="B59" s="16" t="s">
        <v>140</v>
      </c>
      <c r="C59" s="47">
        <f>C10+C14+C15+C18+C21+C31+C33+C34+C35+C36+C49+C55+C56+C30</f>
        <v>6429292</v>
      </c>
      <c r="D59" s="47">
        <f>D10+D14+D15+D18+D21+D31+D33+D34+D35+D36+D49+D55+D56+D30</f>
        <v>6788786</v>
      </c>
    </row>
    <row r="60" spans="1:4" ht="15.75">
      <c r="A60" s="63" t="s">
        <v>74</v>
      </c>
      <c r="B60" s="16" t="s">
        <v>74</v>
      </c>
      <c r="C60" s="45"/>
      <c r="D60" s="45"/>
    </row>
    <row r="61" spans="1:4" ht="15.75">
      <c r="A61" s="7" t="s">
        <v>8</v>
      </c>
      <c r="B61" s="16" t="s">
        <v>74</v>
      </c>
      <c r="C61" s="45"/>
      <c r="D61" s="45"/>
    </row>
    <row r="62" spans="1:4" ht="15.75">
      <c r="A62" s="63" t="s">
        <v>75</v>
      </c>
      <c r="B62" s="16" t="s">
        <v>141</v>
      </c>
      <c r="C62" s="45"/>
      <c r="D62" s="45"/>
    </row>
    <row r="63" spans="1:4" ht="15.75">
      <c r="A63" s="63" t="s">
        <v>35</v>
      </c>
      <c r="B63" s="16" t="s">
        <v>142</v>
      </c>
      <c r="C63" s="45"/>
      <c r="D63" s="45"/>
    </row>
    <row r="64" spans="1:4" ht="15.75">
      <c r="A64" s="63" t="s">
        <v>76</v>
      </c>
      <c r="B64" s="16" t="s">
        <v>143</v>
      </c>
      <c r="C64" s="45"/>
      <c r="D64" s="45"/>
    </row>
    <row r="65" spans="1:4" ht="15.75">
      <c r="A65" s="63" t="s">
        <v>36</v>
      </c>
      <c r="B65" s="16" t="s">
        <v>144</v>
      </c>
      <c r="C65" s="45"/>
      <c r="D65" s="45"/>
    </row>
    <row r="66" spans="1:4" ht="15.75">
      <c r="A66" s="63" t="s">
        <v>28</v>
      </c>
      <c r="B66" s="16" t="s">
        <v>145</v>
      </c>
      <c r="C66" s="45"/>
      <c r="D66" s="45"/>
    </row>
    <row r="67" spans="1:7" ht="15.75">
      <c r="A67" s="63" t="s">
        <v>77</v>
      </c>
      <c r="B67" s="16" t="s">
        <v>146</v>
      </c>
      <c r="C67" s="45">
        <v>58550</v>
      </c>
      <c r="D67" s="45"/>
      <c r="E67" s="6"/>
      <c r="F67" s="6"/>
      <c r="G67" s="6"/>
    </row>
    <row r="68" spans="1:7" ht="15.75">
      <c r="A68" s="63" t="s">
        <v>18</v>
      </c>
      <c r="B68" s="16" t="s">
        <v>147</v>
      </c>
      <c r="C68" s="45">
        <v>7218</v>
      </c>
      <c r="D68" s="45">
        <v>340823</v>
      </c>
      <c r="E68" s="6"/>
      <c r="F68" s="6"/>
      <c r="G68" s="6"/>
    </row>
    <row r="69" spans="1:7" ht="15.75">
      <c r="A69" s="63" t="s">
        <v>78</v>
      </c>
      <c r="B69" s="16" t="s">
        <v>148</v>
      </c>
      <c r="C69" s="45">
        <f>SUM(C71:C82)</f>
        <v>541</v>
      </c>
      <c r="D69" s="45">
        <f>SUM(D71:D82)</f>
        <v>346</v>
      </c>
      <c r="E69" s="6"/>
      <c r="F69" s="6"/>
      <c r="G69" s="6"/>
    </row>
    <row r="70" spans="1:7" ht="15.75">
      <c r="A70" s="63" t="s">
        <v>4</v>
      </c>
      <c r="B70" s="16" t="s">
        <v>74</v>
      </c>
      <c r="C70" s="45"/>
      <c r="D70" s="45"/>
      <c r="E70" s="9"/>
      <c r="F70" s="6"/>
      <c r="G70" s="6"/>
    </row>
    <row r="71" spans="1:7" ht="15.75">
      <c r="A71" s="63" t="s">
        <v>79</v>
      </c>
      <c r="B71" s="17" t="s">
        <v>149</v>
      </c>
      <c r="C71" s="45"/>
      <c r="D71" s="45"/>
      <c r="E71" s="6"/>
      <c r="F71" s="6"/>
      <c r="G71" s="6"/>
    </row>
    <row r="72" spans="1:7" ht="15.75">
      <c r="A72" s="63" t="s">
        <v>80</v>
      </c>
      <c r="B72" s="16" t="s">
        <v>150</v>
      </c>
      <c r="C72" s="45"/>
      <c r="D72" s="45"/>
      <c r="E72" s="6"/>
      <c r="F72" s="6"/>
      <c r="G72" s="6"/>
    </row>
    <row r="73" spans="1:7" ht="15.75">
      <c r="A73" s="63" t="s">
        <v>81</v>
      </c>
      <c r="B73" s="16" t="s">
        <v>151</v>
      </c>
      <c r="C73" s="45"/>
      <c r="D73" s="45"/>
      <c r="E73" s="6"/>
      <c r="F73" s="6"/>
      <c r="G73" s="6"/>
    </row>
    <row r="74" spans="1:7" ht="15.75">
      <c r="A74" s="63" t="s">
        <v>82</v>
      </c>
      <c r="B74" s="16" t="s">
        <v>152</v>
      </c>
      <c r="C74" s="45"/>
      <c r="D74" s="45"/>
      <c r="E74" s="6"/>
      <c r="F74" s="6"/>
      <c r="G74" s="6"/>
    </row>
    <row r="75" spans="1:7" ht="15.75">
      <c r="A75" s="63" t="s">
        <v>83</v>
      </c>
      <c r="B75" s="16" t="s">
        <v>153</v>
      </c>
      <c r="C75" s="45"/>
      <c r="D75" s="45"/>
      <c r="E75" s="6"/>
      <c r="F75" s="6"/>
      <c r="G75" s="6"/>
    </row>
    <row r="76" spans="1:7" ht="15.75">
      <c r="A76" s="63" t="s">
        <v>84</v>
      </c>
      <c r="B76" s="16" t="s">
        <v>154</v>
      </c>
      <c r="C76" s="45"/>
      <c r="D76" s="45"/>
      <c r="E76" s="6"/>
      <c r="F76" s="6"/>
      <c r="G76" s="6"/>
    </row>
    <row r="77" spans="1:7" ht="15.75">
      <c r="A77" s="63" t="s">
        <v>85</v>
      </c>
      <c r="B77" s="16" t="s">
        <v>155</v>
      </c>
      <c r="C77" s="45">
        <v>28</v>
      </c>
      <c r="D77" s="45">
        <v>26</v>
      </c>
      <c r="E77" s="6"/>
      <c r="F77" s="6"/>
      <c r="G77" s="6"/>
    </row>
    <row r="78" spans="1:7" ht="15.75">
      <c r="A78" s="63" t="s">
        <v>86</v>
      </c>
      <c r="B78" s="16" t="s">
        <v>156</v>
      </c>
      <c r="C78" s="45"/>
      <c r="D78" s="45"/>
      <c r="E78" s="6"/>
      <c r="F78" s="6"/>
      <c r="G78" s="6"/>
    </row>
    <row r="79" spans="1:7" ht="21" customHeight="1">
      <c r="A79" s="63" t="s">
        <v>87</v>
      </c>
      <c r="B79" s="16" t="s">
        <v>157</v>
      </c>
      <c r="C79" s="45"/>
      <c r="D79" s="45"/>
      <c r="E79" s="6"/>
      <c r="F79" s="6"/>
      <c r="G79" s="6"/>
    </row>
    <row r="80" spans="1:7" ht="15.75">
      <c r="A80" s="63" t="s">
        <v>88</v>
      </c>
      <c r="B80" s="16" t="s">
        <v>158</v>
      </c>
      <c r="C80" s="45">
        <v>479</v>
      </c>
      <c r="D80" s="45">
        <v>276</v>
      </c>
      <c r="E80" s="6"/>
      <c r="F80" s="6"/>
      <c r="G80" s="6"/>
    </row>
    <row r="81" spans="1:7" ht="15.75">
      <c r="A81" s="63" t="s">
        <v>89</v>
      </c>
      <c r="B81" s="16" t="s">
        <v>159</v>
      </c>
      <c r="C81" s="45">
        <v>34</v>
      </c>
      <c r="D81" s="45">
        <v>32</v>
      </c>
      <c r="E81" s="6"/>
      <c r="F81" s="6"/>
      <c r="G81" s="6"/>
    </row>
    <row r="82" spans="1:7" ht="15.75">
      <c r="A82" s="63" t="s">
        <v>90</v>
      </c>
      <c r="B82" s="16" t="s">
        <v>160</v>
      </c>
      <c r="C82" s="45"/>
      <c r="D82" s="45">
        <v>12</v>
      </c>
      <c r="E82" s="6"/>
      <c r="F82" s="6"/>
      <c r="G82" s="6"/>
    </row>
    <row r="83" spans="1:7" ht="15.75">
      <c r="A83" s="63" t="s">
        <v>46</v>
      </c>
      <c r="B83" s="16" t="s">
        <v>161</v>
      </c>
      <c r="C83" s="45">
        <f>C87</f>
        <v>2774</v>
      </c>
      <c r="D83" s="45"/>
      <c r="E83" s="6"/>
      <c r="F83" s="6"/>
      <c r="G83" s="6"/>
    </row>
    <row r="84" spans="1:7" ht="15.75">
      <c r="A84" s="63" t="s">
        <v>4</v>
      </c>
      <c r="B84" s="16" t="s">
        <v>74</v>
      </c>
      <c r="C84" s="45"/>
      <c r="D84" s="45"/>
      <c r="E84" s="6"/>
      <c r="F84" s="6"/>
      <c r="G84" s="6"/>
    </row>
    <row r="85" spans="1:7" ht="15.75">
      <c r="A85" s="63" t="s">
        <v>91</v>
      </c>
      <c r="B85" s="16" t="s">
        <v>162</v>
      </c>
      <c r="C85" s="45"/>
      <c r="D85" s="45"/>
      <c r="E85" s="6"/>
      <c r="F85" s="6"/>
      <c r="G85" s="6"/>
    </row>
    <row r="86" spans="1:7" ht="15.75">
      <c r="A86" s="63" t="s">
        <v>92</v>
      </c>
      <c r="B86" s="16" t="s">
        <v>163</v>
      </c>
      <c r="C86" s="45"/>
      <c r="D86" s="45"/>
      <c r="E86" s="10"/>
      <c r="F86" s="6"/>
      <c r="G86" s="6"/>
    </row>
    <row r="87" spans="1:7" ht="15.75">
      <c r="A87" s="63" t="s">
        <v>93</v>
      </c>
      <c r="B87" s="16" t="s">
        <v>164</v>
      </c>
      <c r="C87" s="45">
        <v>2774</v>
      </c>
      <c r="D87" s="45"/>
      <c r="E87" s="8"/>
      <c r="F87" s="6"/>
      <c r="G87" s="6"/>
    </row>
    <row r="88" spans="1:7" ht="15.75">
      <c r="A88" s="63" t="s">
        <v>94</v>
      </c>
      <c r="B88" s="16" t="s">
        <v>165</v>
      </c>
      <c r="C88" s="45"/>
      <c r="D88" s="45"/>
      <c r="E88" s="8"/>
      <c r="F88" s="6"/>
      <c r="G88" s="6"/>
    </row>
    <row r="89" spans="1:7" ht="15.75">
      <c r="A89" s="63" t="s">
        <v>37</v>
      </c>
      <c r="B89" s="16" t="s">
        <v>166</v>
      </c>
      <c r="C89" s="45">
        <v>3419</v>
      </c>
      <c r="D89" s="45">
        <v>5657</v>
      </c>
      <c r="E89" s="8"/>
      <c r="F89" s="6"/>
      <c r="G89" s="6"/>
    </row>
    <row r="90" spans="1:7" ht="15.75">
      <c r="A90" s="63" t="s">
        <v>95</v>
      </c>
      <c r="B90" s="16" t="s">
        <v>167</v>
      </c>
      <c r="C90" s="45"/>
      <c r="D90" s="45"/>
      <c r="E90" s="8"/>
      <c r="F90" s="6"/>
      <c r="G90" s="6"/>
    </row>
    <row r="91" spans="1:7" ht="15.75">
      <c r="A91" s="63" t="s">
        <v>96</v>
      </c>
      <c r="B91" s="16" t="s">
        <v>168</v>
      </c>
      <c r="C91" s="45"/>
      <c r="D91" s="45"/>
      <c r="E91" s="6"/>
      <c r="F91" s="6"/>
      <c r="G91" s="6"/>
    </row>
    <row r="92" spans="1:4" ht="15.75">
      <c r="A92" s="63" t="s">
        <v>97</v>
      </c>
      <c r="B92" s="16" t="s">
        <v>169</v>
      </c>
      <c r="C92" s="45"/>
      <c r="D92" s="45"/>
    </row>
    <row r="93" spans="1:4" ht="15.75">
      <c r="A93" s="63" t="s">
        <v>9</v>
      </c>
      <c r="B93" s="16" t="s">
        <v>170</v>
      </c>
      <c r="C93" s="45">
        <v>7985</v>
      </c>
      <c r="D93" s="45">
        <v>11111</v>
      </c>
    </row>
    <row r="94" spans="1:4" ht="15.75">
      <c r="A94" s="7" t="s">
        <v>200</v>
      </c>
      <c r="B94" s="16" t="s">
        <v>171</v>
      </c>
      <c r="C94" s="47">
        <f>C68+C89+C93+C69+C83+C67</f>
        <v>80487</v>
      </c>
      <c r="D94" s="47">
        <f>D68+D89+D93+D69</f>
        <v>357937</v>
      </c>
    </row>
    <row r="95" spans="1:5" ht="15.75">
      <c r="A95" s="63" t="s">
        <v>74</v>
      </c>
      <c r="B95" s="16" t="s">
        <v>74</v>
      </c>
      <c r="C95" s="45"/>
      <c r="D95" s="45"/>
      <c r="E95" s="3"/>
    </row>
    <row r="96" spans="1:5" ht="15.75">
      <c r="A96" s="63" t="s">
        <v>21</v>
      </c>
      <c r="B96" s="16" t="s">
        <v>74</v>
      </c>
      <c r="C96" s="45"/>
      <c r="D96" s="45"/>
      <c r="E96" s="5"/>
    </row>
    <row r="97" spans="1:5" ht="15.75">
      <c r="A97" s="63" t="s">
        <v>186</v>
      </c>
      <c r="B97" s="16" t="s">
        <v>172</v>
      </c>
      <c r="C97" s="45">
        <v>5088794</v>
      </c>
      <c r="D97" s="45">
        <v>5088794</v>
      </c>
      <c r="E97" s="3"/>
    </row>
    <row r="98" spans="1:5" ht="15.75">
      <c r="A98" s="63" t="s">
        <v>4</v>
      </c>
      <c r="B98" s="16" t="s">
        <v>74</v>
      </c>
      <c r="C98" s="45"/>
      <c r="D98" s="45"/>
      <c r="E98" s="3"/>
    </row>
    <row r="99" spans="1:5" ht="15.75">
      <c r="A99" s="63" t="s">
        <v>187</v>
      </c>
      <c r="B99" s="16" t="s">
        <v>173</v>
      </c>
      <c r="C99" s="45">
        <v>5088794</v>
      </c>
      <c r="D99" s="45">
        <v>5088794</v>
      </c>
      <c r="E99" s="3"/>
    </row>
    <row r="100" spans="1:5" ht="15.75">
      <c r="A100" s="63" t="s">
        <v>188</v>
      </c>
      <c r="B100" s="16" t="s">
        <v>174</v>
      </c>
      <c r="C100" s="45"/>
      <c r="D100" s="45"/>
      <c r="E100" s="3"/>
    </row>
    <row r="101" spans="1:4" ht="15.75">
      <c r="A101" s="63" t="s">
        <v>189</v>
      </c>
      <c r="B101" s="16" t="s">
        <v>175</v>
      </c>
      <c r="C101" s="45">
        <v>-296405</v>
      </c>
      <c r="D101" s="45">
        <v>-296405</v>
      </c>
    </row>
    <row r="102" spans="1:4" ht="15.75">
      <c r="A102" s="63" t="s">
        <v>6</v>
      </c>
      <c r="B102" s="17" t="s">
        <v>176</v>
      </c>
      <c r="C102" s="45">
        <v>-334171</v>
      </c>
      <c r="D102" s="45">
        <v>-334171</v>
      </c>
    </row>
    <row r="103" spans="1:4" ht="15.75">
      <c r="A103" s="63" t="s">
        <v>7</v>
      </c>
      <c r="B103" s="18" t="s">
        <v>177</v>
      </c>
      <c r="C103" s="45">
        <f>C106</f>
        <v>0</v>
      </c>
      <c r="D103" s="45">
        <f>D106</f>
        <v>6366</v>
      </c>
    </row>
    <row r="104" spans="1:4" ht="15.75">
      <c r="A104" s="63" t="s">
        <v>4</v>
      </c>
      <c r="B104" s="18" t="s">
        <v>74</v>
      </c>
      <c r="C104" s="45"/>
      <c r="D104" s="45"/>
    </row>
    <row r="105" spans="1:4" ht="15.75">
      <c r="A105" s="63" t="s">
        <v>190</v>
      </c>
      <c r="B105" s="18" t="s">
        <v>178</v>
      </c>
      <c r="C105" s="45"/>
      <c r="D105" s="45"/>
    </row>
    <row r="106" spans="1:4" ht="15.75">
      <c r="A106" s="63" t="s">
        <v>191</v>
      </c>
      <c r="B106" s="18" t="s">
        <v>179</v>
      </c>
      <c r="C106" s="45"/>
      <c r="D106" s="45">
        <v>6366</v>
      </c>
    </row>
    <row r="107" spans="1:4" ht="15.75">
      <c r="A107" s="63" t="s">
        <v>192</v>
      </c>
      <c r="B107" s="18" t="s">
        <v>180</v>
      </c>
      <c r="C107" s="45"/>
      <c r="D107" s="45"/>
    </row>
    <row r="108" spans="1:4" ht="15.75">
      <c r="A108" s="63" t="s">
        <v>22</v>
      </c>
      <c r="B108" s="18" t="s">
        <v>181</v>
      </c>
      <c r="C108" s="45">
        <f>C110+C111</f>
        <v>1890587</v>
      </c>
      <c r="D108" s="45">
        <f>D110+D111</f>
        <v>1966265</v>
      </c>
    </row>
    <row r="109" spans="1:4" ht="15.75">
      <c r="A109" s="63" t="s">
        <v>4</v>
      </c>
      <c r="B109" s="18" t="s">
        <v>74</v>
      </c>
      <c r="C109" s="45"/>
      <c r="D109" s="45"/>
    </row>
    <row r="110" spans="1:4" ht="15.75">
      <c r="A110" s="63" t="s">
        <v>193</v>
      </c>
      <c r="B110" s="18" t="s">
        <v>182</v>
      </c>
      <c r="C110" s="45">
        <v>1907716</v>
      </c>
      <c r="D110" s="45">
        <v>1718970</v>
      </c>
    </row>
    <row r="111" spans="1:4" ht="15.75">
      <c r="A111" s="63" t="s">
        <v>194</v>
      </c>
      <c r="B111" s="18" t="s">
        <v>183</v>
      </c>
      <c r="C111" s="45">
        <v>-17129</v>
      </c>
      <c r="D111" s="45">
        <v>247295</v>
      </c>
    </row>
    <row r="112" spans="1:4" ht="15.75">
      <c r="A112" s="7" t="s">
        <v>195</v>
      </c>
      <c r="B112" s="18" t="s">
        <v>184</v>
      </c>
      <c r="C112" s="47">
        <f>C97+C101+C102+C103+C108</f>
        <v>6348805</v>
      </c>
      <c r="D112" s="47">
        <f>D97+D101+D102+D103+D108</f>
        <v>6430849</v>
      </c>
    </row>
    <row r="113" spans="1:4" ht="15.75">
      <c r="A113" s="63" t="s">
        <v>74</v>
      </c>
      <c r="B113" s="18" t="s">
        <v>74</v>
      </c>
      <c r="C113" s="45"/>
      <c r="D113" s="45"/>
    </row>
    <row r="114" spans="1:4" ht="15.75">
      <c r="A114" s="7" t="s">
        <v>196</v>
      </c>
      <c r="B114" s="18" t="s">
        <v>185</v>
      </c>
      <c r="C114" s="47">
        <f>C112+C94</f>
        <v>6429292</v>
      </c>
      <c r="D114" s="47">
        <f>D112+D94</f>
        <v>6788786</v>
      </c>
    </row>
    <row r="115" spans="1:4" ht="15.75">
      <c r="A115" s="25"/>
      <c r="B115" s="26"/>
      <c r="C115" s="57"/>
      <c r="D115" s="27"/>
    </row>
    <row r="116" ht="15.75">
      <c r="A116" s="4" t="s">
        <v>201</v>
      </c>
    </row>
    <row r="117" spans="1:4" ht="36" customHeight="1">
      <c r="A117" s="76" t="s">
        <v>325</v>
      </c>
      <c r="B117" s="77"/>
      <c r="C117" s="77"/>
      <c r="D117" s="78"/>
    </row>
    <row r="118" spans="1:4" ht="15.75">
      <c r="A118" s="22"/>
      <c r="B118" s="23"/>
      <c r="C118" s="59"/>
      <c r="D118" s="12"/>
    </row>
    <row r="119" spans="1:4" ht="15.75">
      <c r="A119" s="4" t="s">
        <v>326</v>
      </c>
      <c r="B119" s="4"/>
      <c r="C119" s="55"/>
      <c r="D119" s="24"/>
    </row>
    <row r="120" spans="1:4" ht="15.75">
      <c r="A120" s="4" t="s">
        <v>327</v>
      </c>
      <c r="B120" s="4"/>
      <c r="C120" s="55"/>
      <c r="D120" s="24"/>
    </row>
    <row r="121" spans="1:4" ht="15.75">
      <c r="A121" s="4" t="s">
        <v>328</v>
      </c>
      <c r="B121" s="4"/>
      <c r="C121" s="55"/>
      <c r="D121" s="24"/>
    </row>
    <row r="122" spans="1:4" ht="15.75">
      <c r="A122" s="4" t="s">
        <v>49</v>
      </c>
      <c r="B122" s="4"/>
      <c r="C122" s="55"/>
      <c r="D122" s="24"/>
    </row>
    <row r="123" spans="1:4" ht="15.75">
      <c r="A123" s="4" t="s">
        <v>0</v>
      </c>
      <c r="B123" s="4"/>
      <c r="C123" s="55"/>
      <c r="D123" s="24"/>
    </row>
    <row r="140" spans="1:2" ht="15.75">
      <c r="A140" s="20"/>
      <c r="B140" s="20"/>
    </row>
    <row r="141" spans="1:2" ht="15.75">
      <c r="A141" s="20"/>
      <c r="B141" s="20"/>
    </row>
    <row r="243" ht="15.75">
      <c r="A243" s="1" t="s">
        <v>23</v>
      </c>
    </row>
    <row r="304" ht="15.75">
      <c r="A304" s="1" t="s">
        <v>23</v>
      </c>
    </row>
  </sheetData>
  <sheetProtection/>
  <mergeCells count="5">
    <mergeCell ref="A6:D6"/>
    <mergeCell ref="A2:D2"/>
    <mergeCell ref="A3:D3"/>
    <mergeCell ref="A4:D4"/>
    <mergeCell ref="A117:D117"/>
  </mergeCells>
  <printOptions/>
  <pageMargins left="0.75" right="0.75" top="1" bottom="1" header="0.5" footer="0.5"/>
  <pageSetup horizontalDpi="600" verticalDpi="600" orientation="portrait" paperSize="9" scale="65" r:id="rId1"/>
  <rowBreaks count="2" manualBreakCount="2">
    <brk id="59" max="3" man="1"/>
    <brk id="1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tabSelected="1" zoomScaleSheetLayoutView="10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6" sqref="A116:A118"/>
    </sheetView>
  </sheetViews>
  <sheetFormatPr defaultColWidth="9.140625" defaultRowHeight="12.75"/>
  <cols>
    <col min="1" max="1" width="65.57421875" style="32" customWidth="1"/>
    <col min="2" max="2" width="14.00390625" style="53" customWidth="1"/>
    <col min="3" max="3" width="15.7109375" style="54" customWidth="1"/>
    <col min="4" max="4" width="18.7109375" style="54" customWidth="1"/>
    <col min="5" max="5" width="16.00390625" style="54" customWidth="1"/>
    <col min="6" max="6" width="23.00390625" style="54" customWidth="1"/>
    <col min="7" max="7" width="13.28125" style="31" bestFit="1" customWidth="1"/>
    <col min="8" max="8" width="16.140625" style="31" customWidth="1"/>
    <col min="9" max="9" width="12.7109375" style="32" customWidth="1"/>
    <col min="10" max="10" width="15.57421875" style="32" customWidth="1"/>
    <col min="11" max="16384" width="9.140625" style="32" customWidth="1"/>
  </cols>
  <sheetData>
    <row r="2" spans="1:6" ht="18.75">
      <c r="A2" s="81" t="s">
        <v>16</v>
      </c>
      <c r="B2" s="81"/>
      <c r="C2" s="81"/>
      <c r="D2" s="81"/>
      <c r="E2" s="81"/>
      <c r="F2" s="81"/>
    </row>
    <row r="3" spans="1:6" ht="18.75">
      <c r="A3" s="82" t="str">
        <f>'Ф1'!A3</f>
        <v>Акционерное общество "Инвестиционный Дом "Астана-Инвест"</v>
      </c>
      <c r="B3" s="82"/>
      <c r="C3" s="82"/>
      <c r="D3" s="82"/>
      <c r="E3" s="82"/>
      <c r="F3" s="82"/>
    </row>
    <row r="4" spans="1:6" ht="18.75">
      <c r="A4" s="81"/>
      <c r="B4" s="81"/>
      <c r="C4" s="81"/>
      <c r="D4" s="81"/>
      <c r="E4" s="81"/>
      <c r="F4" s="81"/>
    </row>
    <row r="5" spans="1:6" ht="18.75">
      <c r="A5" s="81" t="str">
        <f>'Ф1'!A4</f>
        <v>      по состоянию на "01"июля 2017 года</v>
      </c>
      <c r="B5" s="81"/>
      <c r="C5" s="81"/>
      <c r="D5" s="81"/>
      <c r="E5" s="81"/>
      <c r="F5" s="81"/>
    </row>
    <row r="6" spans="1:6" ht="12.75">
      <c r="A6" s="33"/>
      <c r="B6" s="34"/>
      <c r="C6" s="35"/>
      <c r="D6" s="35"/>
      <c r="E6" s="35"/>
      <c r="F6" s="35"/>
    </row>
    <row r="7" spans="1:6" ht="15.75">
      <c r="A7" s="79" t="s">
        <v>29</v>
      </c>
      <c r="B7" s="80"/>
      <c r="C7" s="80"/>
      <c r="D7" s="80"/>
      <c r="E7" s="80"/>
      <c r="F7" s="80"/>
    </row>
    <row r="8" spans="1:6" ht="110.25">
      <c r="A8" s="36" t="s">
        <v>24</v>
      </c>
      <c r="B8" s="36" t="s">
        <v>1</v>
      </c>
      <c r="C8" s="36" t="s">
        <v>31</v>
      </c>
      <c r="D8" s="36" t="s">
        <v>26</v>
      </c>
      <c r="E8" s="36" t="s">
        <v>30</v>
      </c>
      <c r="F8" s="36" t="s">
        <v>25</v>
      </c>
    </row>
    <row r="9" spans="1:6" ht="15.75">
      <c r="A9" s="66">
        <v>1</v>
      </c>
      <c r="B9" s="66">
        <v>2</v>
      </c>
      <c r="C9" s="29">
        <v>3</v>
      </c>
      <c r="D9" s="29">
        <v>4</v>
      </c>
      <c r="E9" s="29"/>
      <c r="F9" s="29">
        <v>6</v>
      </c>
    </row>
    <row r="10" spans="1:8" ht="15.75">
      <c r="A10" s="67" t="s">
        <v>202</v>
      </c>
      <c r="B10" s="37" t="s">
        <v>99</v>
      </c>
      <c r="C10" s="30">
        <f>C13+C14+C12+C24</f>
        <v>31753</v>
      </c>
      <c r="D10" s="30">
        <f>D13+D14+D12+D24</f>
        <v>70744</v>
      </c>
      <c r="E10" s="30">
        <f>E13+E14+E12+E24</f>
        <v>12929</v>
      </c>
      <c r="F10" s="30">
        <f>F13+F14+F12+F24</f>
        <v>76004</v>
      </c>
      <c r="G10" s="38"/>
      <c r="H10" s="38"/>
    </row>
    <row r="11" spans="1:8" ht="15.75">
      <c r="A11" s="67" t="s">
        <v>203</v>
      </c>
      <c r="B11" s="37" t="s">
        <v>74</v>
      </c>
      <c r="C11" s="29"/>
      <c r="D11" s="29"/>
      <c r="E11" s="29"/>
      <c r="F11" s="29">
        <v>0</v>
      </c>
      <c r="G11" s="38"/>
      <c r="H11" s="10"/>
    </row>
    <row r="12" spans="1:8" ht="15.75">
      <c r="A12" s="67" t="s">
        <v>204</v>
      </c>
      <c r="B12" s="37" t="s">
        <v>100</v>
      </c>
      <c r="C12" s="29"/>
      <c r="D12" s="29"/>
      <c r="E12" s="29"/>
      <c r="F12" s="29">
        <v>0</v>
      </c>
      <c r="G12" s="38"/>
      <c r="H12" s="10"/>
    </row>
    <row r="13" spans="1:8" ht="15.75">
      <c r="A13" s="67" t="s">
        <v>205</v>
      </c>
      <c r="B13" s="37" t="s">
        <v>101</v>
      </c>
      <c r="C13" s="29"/>
      <c r="D13" s="29">
        <v>947</v>
      </c>
      <c r="E13" s="29">
        <v>4686</v>
      </c>
      <c r="F13" s="29">
        <v>16492</v>
      </c>
      <c r="G13" s="38"/>
      <c r="H13" s="10"/>
    </row>
    <row r="14" spans="1:8" ht="15.75">
      <c r="A14" s="67" t="s">
        <v>206</v>
      </c>
      <c r="B14" s="37" t="s">
        <v>283</v>
      </c>
      <c r="C14" s="29">
        <v>31482</v>
      </c>
      <c r="D14" s="29">
        <v>69026</v>
      </c>
      <c r="E14" s="29">
        <v>7932</v>
      </c>
      <c r="F14" s="29">
        <v>49619</v>
      </c>
      <c r="G14" s="38"/>
      <c r="H14" s="10"/>
    </row>
    <row r="15" spans="1:8" ht="15.75">
      <c r="A15" s="67" t="s">
        <v>203</v>
      </c>
      <c r="B15" s="37" t="s">
        <v>74</v>
      </c>
      <c r="C15" s="29"/>
      <c r="D15" s="29"/>
      <c r="E15" s="29"/>
      <c r="F15" s="29">
        <v>0</v>
      </c>
      <c r="G15" s="38"/>
      <c r="H15" s="10"/>
    </row>
    <row r="16" spans="1:8" ht="31.5">
      <c r="A16" s="67" t="s">
        <v>207</v>
      </c>
      <c r="B16" s="37" t="s">
        <v>284</v>
      </c>
      <c r="C16" s="29"/>
      <c r="D16" s="29"/>
      <c r="E16" s="29"/>
      <c r="F16" s="29">
        <v>0</v>
      </c>
      <c r="G16" s="38"/>
      <c r="H16" s="10"/>
    </row>
    <row r="17" spans="1:10" ht="31.5">
      <c r="A17" s="67" t="s">
        <v>208</v>
      </c>
      <c r="B17" s="37" t="s">
        <v>285</v>
      </c>
      <c r="C17" s="29"/>
      <c r="D17" s="29"/>
      <c r="E17" s="29"/>
      <c r="F17" s="29">
        <v>0</v>
      </c>
      <c r="G17" s="38"/>
      <c r="H17" s="10"/>
      <c r="I17" s="40"/>
      <c r="J17" s="40"/>
    </row>
    <row r="18" spans="1:10" ht="31.5">
      <c r="A18" s="67" t="s">
        <v>209</v>
      </c>
      <c r="B18" s="37" t="s">
        <v>286</v>
      </c>
      <c r="C18" s="29"/>
      <c r="D18" s="29"/>
      <c r="E18" s="29"/>
      <c r="F18" s="29">
        <v>0</v>
      </c>
      <c r="G18" s="38"/>
      <c r="H18" s="10"/>
      <c r="I18" s="40"/>
      <c r="J18" s="40"/>
    </row>
    <row r="19" spans="1:10" ht="47.25">
      <c r="A19" s="67" t="s">
        <v>210</v>
      </c>
      <c r="B19" s="37" t="s">
        <v>287</v>
      </c>
      <c r="C19" s="29">
        <v>31482</v>
      </c>
      <c r="D19" s="29">
        <v>69026</v>
      </c>
      <c r="E19" s="29">
        <v>7932</v>
      </c>
      <c r="F19" s="29">
        <v>49619</v>
      </c>
      <c r="G19" s="38"/>
      <c r="H19" s="38"/>
      <c r="I19" s="40"/>
      <c r="J19" s="40"/>
    </row>
    <row r="20" spans="1:10" ht="63">
      <c r="A20" s="67" t="s">
        <v>211</v>
      </c>
      <c r="B20" s="37" t="s">
        <v>288</v>
      </c>
      <c r="C20" s="29">
        <v>27965</v>
      </c>
      <c r="D20" s="29">
        <v>46836</v>
      </c>
      <c r="E20" s="29">
        <v>0</v>
      </c>
      <c r="F20" s="29">
        <v>7748</v>
      </c>
      <c r="G20" s="38"/>
      <c r="H20" s="10"/>
      <c r="I20" s="40"/>
      <c r="J20" s="40"/>
    </row>
    <row r="21" spans="1:10" ht="31.5">
      <c r="A21" s="67" t="s">
        <v>212</v>
      </c>
      <c r="B21" s="37" t="s">
        <v>289</v>
      </c>
      <c r="C21" s="29">
        <v>77</v>
      </c>
      <c r="D21" s="29">
        <v>469</v>
      </c>
      <c r="E21" s="29">
        <v>1493</v>
      </c>
      <c r="F21" s="29">
        <v>4761</v>
      </c>
      <c r="G21" s="38"/>
      <c r="H21" s="10"/>
      <c r="I21" s="40"/>
      <c r="J21" s="40"/>
    </row>
    <row r="22" spans="1:10" ht="31.5">
      <c r="A22" s="67" t="s">
        <v>213</v>
      </c>
      <c r="B22" s="37" t="s">
        <v>290</v>
      </c>
      <c r="C22" s="29"/>
      <c r="D22" s="29"/>
      <c r="E22" s="29"/>
      <c r="F22" s="29"/>
      <c r="G22" s="38"/>
      <c r="H22" s="10"/>
      <c r="I22" s="40"/>
      <c r="J22" s="40"/>
    </row>
    <row r="23" spans="1:10" ht="31.5">
      <c r="A23" s="67" t="s">
        <v>214</v>
      </c>
      <c r="B23" s="37" t="s">
        <v>291</v>
      </c>
      <c r="C23" s="30"/>
      <c r="D23" s="30"/>
      <c r="E23" s="30"/>
      <c r="F23" s="29">
        <v>0</v>
      </c>
      <c r="G23" s="38"/>
      <c r="H23" s="38"/>
      <c r="I23" s="40"/>
      <c r="J23" s="40"/>
    </row>
    <row r="24" spans="1:8" ht="15.75">
      <c r="A24" s="67" t="s">
        <v>215</v>
      </c>
      <c r="B24" s="37" t="s">
        <v>292</v>
      </c>
      <c r="C24" s="29">
        <v>271</v>
      </c>
      <c r="D24" s="29">
        <v>771</v>
      </c>
      <c r="E24" s="29">
        <v>311</v>
      </c>
      <c r="F24" s="29">
        <v>9893</v>
      </c>
      <c r="G24" s="38"/>
      <c r="H24" s="10"/>
    </row>
    <row r="25" spans="1:8" ht="15.75">
      <c r="A25" s="67" t="s">
        <v>216</v>
      </c>
      <c r="B25" s="37" t="s">
        <v>293</v>
      </c>
      <c r="C25" s="29"/>
      <c r="D25" s="29"/>
      <c r="E25" s="29"/>
      <c r="F25" s="29">
        <v>0</v>
      </c>
      <c r="G25" s="38"/>
      <c r="H25" s="10"/>
    </row>
    <row r="26" spans="1:8" ht="15.75">
      <c r="A26" s="67" t="s">
        <v>217</v>
      </c>
      <c r="B26" s="37" t="s">
        <v>98</v>
      </c>
      <c r="C26" s="30">
        <f>SUM(C32:C37)</f>
        <v>6065</v>
      </c>
      <c r="D26" s="30">
        <f>SUM(D32:D37)</f>
        <v>9780</v>
      </c>
      <c r="E26" s="30">
        <f>SUM(E30:E39)</f>
        <v>1091</v>
      </c>
      <c r="F26" s="30">
        <f>SUM(F30:F39)</f>
        <v>9092</v>
      </c>
      <c r="G26" s="38"/>
      <c r="H26" s="10"/>
    </row>
    <row r="27" spans="1:8" ht="15.75">
      <c r="A27" s="67" t="s">
        <v>4</v>
      </c>
      <c r="B27" s="37" t="s">
        <v>74</v>
      </c>
      <c r="C27" s="29"/>
      <c r="D27" s="29"/>
      <c r="E27" s="29"/>
      <c r="F27" s="29">
        <v>0</v>
      </c>
      <c r="G27" s="38"/>
      <c r="H27" s="10"/>
    </row>
    <row r="28" spans="1:8" ht="15.75">
      <c r="A28" s="67" t="s">
        <v>218</v>
      </c>
      <c r="B28" s="37" t="s">
        <v>294</v>
      </c>
      <c r="C28" s="29"/>
      <c r="D28" s="29"/>
      <c r="E28" s="29"/>
      <c r="F28" s="29">
        <v>0</v>
      </c>
      <c r="G28" s="38"/>
      <c r="H28" s="10"/>
    </row>
    <row r="29" spans="1:8" ht="15.75">
      <c r="A29" s="67" t="s">
        <v>4</v>
      </c>
      <c r="B29" s="41" t="s">
        <v>74</v>
      </c>
      <c r="C29" s="29"/>
      <c r="D29" s="29"/>
      <c r="E29" s="29"/>
      <c r="F29" s="29">
        <v>0</v>
      </c>
      <c r="G29" s="38"/>
      <c r="H29" s="10"/>
    </row>
    <row r="30" spans="1:8" ht="15.75">
      <c r="A30" s="67" t="s">
        <v>219</v>
      </c>
      <c r="B30" s="42" t="s">
        <v>295</v>
      </c>
      <c r="C30" s="29"/>
      <c r="D30" s="29"/>
      <c r="E30" s="29"/>
      <c r="F30" s="29">
        <v>0</v>
      </c>
      <c r="G30" s="38"/>
      <c r="H30" s="10"/>
    </row>
    <row r="31" spans="1:8" ht="15.75">
      <c r="A31" s="67" t="s">
        <v>220</v>
      </c>
      <c r="B31" s="42" t="s">
        <v>296</v>
      </c>
      <c r="C31" s="30"/>
      <c r="D31" s="30"/>
      <c r="E31" s="30"/>
      <c r="F31" s="30">
        <v>0</v>
      </c>
      <c r="G31" s="38"/>
      <c r="H31" s="38"/>
    </row>
    <row r="32" spans="1:8" ht="15.75">
      <c r="A32" s="67" t="s">
        <v>221</v>
      </c>
      <c r="B32" s="42" t="s">
        <v>297</v>
      </c>
      <c r="C32" s="29"/>
      <c r="D32" s="29"/>
      <c r="E32" s="29"/>
      <c r="F32" s="29">
        <v>135</v>
      </c>
      <c r="G32" s="38"/>
      <c r="H32" s="10"/>
    </row>
    <row r="33" spans="1:8" ht="15.75">
      <c r="A33" s="67" t="s">
        <v>222</v>
      </c>
      <c r="B33" s="42" t="s">
        <v>298</v>
      </c>
      <c r="C33" s="29">
        <v>4027</v>
      </c>
      <c r="D33" s="29">
        <v>4027</v>
      </c>
      <c r="E33" s="29"/>
      <c r="F33" s="29">
        <v>0</v>
      </c>
      <c r="G33" s="38"/>
      <c r="H33" s="10"/>
    </row>
    <row r="34" spans="1:8" ht="15.75">
      <c r="A34" s="67" t="s">
        <v>223</v>
      </c>
      <c r="B34" s="42" t="s">
        <v>299</v>
      </c>
      <c r="C34" s="29">
        <v>100</v>
      </c>
      <c r="D34" s="29">
        <v>600</v>
      </c>
      <c r="E34" s="29">
        <v>100</v>
      </c>
      <c r="F34" s="29">
        <v>600</v>
      </c>
      <c r="G34" s="38"/>
      <c r="H34" s="10"/>
    </row>
    <row r="35" spans="1:8" ht="15.75">
      <c r="A35" s="67" t="s">
        <v>224</v>
      </c>
      <c r="B35" s="42" t="s">
        <v>300</v>
      </c>
      <c r="C35" s="29">
        <v>1455</v>
      </c>
      <c r="D35" s="29">
        <v>2957</v>
      </c>
      <c r="E35" s="29">
        <v>611</v>
      </c>
      <c r="F35" s="29">
        <v>6869</v>
      </c>
      <c r="G35" s="38"/>
      <c r="H35" s="38"/>
    </row>
    <row r="36" spans="1:8" ht="15.75">
      <c r="A36" s="67" t="s">
        <v>225</v>
      </c>
      <c r="B36" s="42" t="s">
        <v>301</v>
      </c>
      <c r="C36" s="29"/>
      <c r="D36" s="29"/>
      <c r="E36" s="29"/>
      <c r="F36" s="29">
        <v>0</v>
      </c>
      <c r="G36" s="38"/>
      <c r="H36" s="38"/>
    </row>
    <row r="37" spans="1:8" ht="15.75">
      <c r="A37" s="67" t="s">
        <v>226</v>
      </c>
      <c r="B37" s="42" t="s">
        <v>302</v>
      </c>
      <c r="C37" s="29">
        <v>483</v>
      </c>
      <c r="D37" s="29">
        <v>2196</v>
      </c>
      <c r="E37" s="29">
        <v>380</v>
      </c>
      <c r="F37" s="29">
        <v>1488</v>
      </c>
      <c r="G37" s="38"/>
      <c r="H37" s="38"/>
    </row>
    <row r="38" spans="1:8" ht="15.75">
      <c r="A38" s="67" t="s">
        <v>227</v>
      </c>
      <c r="B38" s="42" t="s">
        <v>303</v>
      </c>
      <c r="C38" s="30"/>
      <c r="D38" s="30"/>
      <c r="E38" s="30"/>
      <c r="F38" s="29">
        <v>0</v>
      </c>
      <c r="G38" s="38"/>
      <c r="H38" s="38"/>
    </row>
    <row r="39" spans="1:8" ht="15.75">
      <c r="A39" s="67" t="s">
        <v>67</v>
      </c>
      <c r="B39" s="42" t="s">
        <v>304</v>
      </c>
      <c r="C39" s="30"/>
      <c r="D39" s="30"/>
      <c r="E39" s="30"/>
      <c r="F39" s="30">
        <v>0</v>
      </c>
      <c r="G39" s="38"/>
      <c r="H39" s="38"/>
    </row>
    <row r="40" spans="1:8" ht="15.75">
      <c r="A40" s="67" t="s">
        <v>228</v>
      </c>
      <c r="B40" s="42" t="s">
        <v>102</v>
      </c>
      <c r="C40" s="29">
        <v>275</v>
      </c>
      <c r="D40" s="29">
        <v>34630</v>
      </c>
      <c r="E40" s="29">
        <v>5893</v>
      </c>
      <c r="F40" s="29">
        <v>5961</v>
      </c>
      <c r="G40" s="38"/>
      <c r="H40" s="38"/>
    </row>
    <row r="41" spans="1:8" ht="47.25">
      <c r="A41" s="67" t="s">
        <v>229</v>
      </c>
      <c r="B41" s="42" t="s">
        <v>104</v>
      </c>
      <c r="C41" s="29">
        <v>7798</v>
      </c>
      <c r="D41" s="29">
        <v>79070</v>
      </c>
      <c r="E41" s="29">
        <v>131271</v>
      </c>
      <c r="F41" s="29">
        <v>161106</v>
      </c>
      <c r="G41" s="38"/>
      <c r="H41" s="10"/>
    </row>
    <row r="42" spans="1:8" ht="15.75">
      <c r="A42" s="67" t="s">
        <v>230</v>
      </c>
      <c r="B42" s="42" t="s">
        <v>106</v>
      </c>
      <c r="C42" s="29"/>
      <c r="D42" s="29"/>
      <c r="E42" s="29">
        <v>70</v>
      </c>
      <c r="F42" s="29">
        <v>70</v>
      </c>
      <c r="G42" s="38"/>
      <c r="H42" s="38"/>
    </row>
    <row r="43" spans="1:8" ht="15.75">
      <c r="A43" s="67" t="s">
        <v>231</v>
      </c>
      <c r="B43" s="42" t="s">
        <v>108</v>
      </c>
      <c r="C43" s="29">
        <v>95688</v>
      </c>
      <c r="D43" s="29">
        <v>397383</v>
      </c>
      <c r="E43" s="29">
        <v>42341</v>
      </c>
      <c r="F43" s="29">
        <v>407660</v>
      </c>
      <c r="G43" s="38"/>
      <c r="H43" s="10"/>
    </row>
    <row r="44" spans="1:8" ht="15.75">
      <c r="A44" s="67" t="s">
        <v>232</v>
      </c>
      <c r="B44" s="42" t="s">
        <v>110</v>
      </c>
      <c r="C44" s="29"/>
      <c r="D44" s="29"/>
      <c r="E44" s="29"/>
      <c r="F44" s="29">
        <v>0</v>
      </c>
      <c r="G44" s="38"/>
      <c r="H44" s="10"/>
    </row>
    <row r="45" spans="1:8" ht="15.75">
      <c r="A45" s="67" t="s">
        <v>233</v>
      </c>
      <c r="B45" s="42" t="s">
        <v>112</v>
      </c>
      <c r="C45" s="29">
        <v>168</v>
      </c>
      <c r="D45" s="29">
        <v>5217</v>
      </c>
      <c r="E45" s="29">
        <v>42</v>
      </c>
      <c r="F45" s="29">
        <v>42</v>
      </c>
      <c r="G45" s="38"/>
      <c r="H45" s="10"/>
    </row>
    <row r="46" spans="1:8" ht="31.5">
      <c r="A46" s="67" t="s">
        <v>234</v>
      </c>
      <c r="B46" s="42" t="s">
        <v>113</v>
      </c>
      <c r="C46" s="29"/>
      <c r="D46" s="29"/>
      <c r="E46" s="29"/>
      <c r="F46" s="29">
        <v>0</v>
      </c>
      <c r="G46" s="38"/>
      <c r="H46" s="10"/>
    </row>
    <row r="47" spans="1:8" ht="31.5">
      <c r="A47" s="67" t="s">
        <v>235</v>
      </c>
      <c r="B47" s="42" t="s">
        <v>114</v>
      </c>
      <c r="C47" s="29">
        <f>C51</f>
        <v>28031</v>
      </c>
      <c r="D47" s="29">
        <f>D51</f>
        <v>268457</v>
      </c>
      <c r="E47" s="29">
        <f>E51</f>
        <v>5145</v>
      </c>
      <c r="F47" s="29">
        <f>F51</f>
        <v>5145</v>
      </c>
      <c r="G47" s="38"/>
      <c r="H47" s="10"/>
    </row>
    <row r="48" spans="1:8" ht="15.75">
      <c r="A48" s="67" t="s">
        <v>4</v>
      </c>
      <c r="B48" s="42" t="s">
        <v>74</v>
      </c>
      <c r="C48" s="29"/>
      <c r="D48" s="29"/>
      <c r="E48" s="29"/>
      <c r="F48" s="29">
        <v>0</v>
      </c>
      <c r="G48" s="38"/>
      <c r="H48" s="10"/>
    </row>
    <row r="49" spans="1:8" ht="15.75">
      <c r="A49" s="67" t="s">
        <v>236</v>
      </c>
      <c r="B49" s="42" t="s">
        <v>305</v>
      </c>
      <c r="C49" s="29"/>
      <c r="D49" s="29"/>
      <c r="E49" s="29"/>
      <c r="F49" s="29">
        <v>0</v>
      </c>
      <c r="G49" s="38"/>
      <c r="H49" s="10"/>
    </row>
    <row r="50" spans="1:9" ht="15.75">
      <c r="A50" s="67" t="s">
        <v>237</v>
      </c>
      <c r="B50" s="43" t="s">
        <v>306</v>
      </c>
      <c r="C50" s="30"/>
      <c r="D50" s="30"/>
      <c r="E50" s="30"/>
      <c r="F50" s="30">
        <v>0</v>
      </c>
      <c r="G50" s="38"/>
      <c r="H50" s="38"/>
      <c r="I50" s="32">
        <f>90-37</f>
        <v>53</v>
      </c>
    </row>
    <row r="51" spans="1:8" ht="15.75">
      <c r="A51" s="67" t="s">
        <v>238</v>
      </c>
      <c r="B51" s="42" t="s">
        <v>307</v>
      </c>
      <c r="C51" s="29">
        <v>28031</v>
      </c>
      <c r="D51" s="29">
        <v>268457</v>
      </c>
      <c r="E51" s="29">
        <v>5145</v>
      </c>
      <c r="F51" s="29">
        <v>5145</v>
      </c>
      <c r="G51" s="38"/>
      <c r="H51" s="10"/>
    </row>
    <row r="52" spans="1:8" ht="15.75">
      <c r="A52" s="67" t="s">
        <v>239</v>
      </c>
      <c r="B52" s="42" t="s">
        <v>308</v>
      </c>
      <c r="C52" s="29"/>
      <c r="D52" s="29"/>
      <c r="E52" s="29"/>
      <c r="F52" s="29">
        <v>0</v>
      </c>
      <c r="G52" s="38"/>
      <c r="H52" s="10"/>
    </row>
    <row r="53" spans="1:8" ht="47.25">
      <c r="A53" s="67" t="s">
        <v>240</v>
      </c>
      <c r="B53" s="42" t="s">
        <v>115</v>
      </c>
      <c r="C53" s="29">
        <v>545</v>
      </c>
      <c r="D53" s="29">
        <v>2066</v>
      </c>
      <c r="E53" s="29">
        <v>545</v>
      </c>
      <c r="F53" s="29">
        <v>3496</v>
      </c>
      <c r="G53" s="38"/>
      <c r="H53" s="10"/>
    </row>
    <row r="54" spans="1:8" ht="15.75">
      <c r="A54" s="67" t="s">
        <v>241</v>
      </c>
      <c r="B54" s="42" t="s">
        <v>116</v>
      </c>
      <c r="C54" s="29">
        <v>29</v>
      </c>
      <c r="D54" s="29">
        <v>172</v>
      </c>
      <c r="E54" s="29">
        <v>3</v>
      </c>
      <c r="F54" s="29">
        <v>167</v>
      </c>
      <c r="G54" s="38"/>
      <c r="H54" s="38"/>
    </row>
    <row r="55" spans="1:8" ht="15.75">
      <c r="A55" s="44" t="s">
        <v>242</v>
      </c>
      <c r="B55" s="42" t="s">
        <v>117</v>
      </c>
      <c r="C55" s="30">
        <f>C10+C26+C40+C41+C42+C43+C44+C45+C46+C47+C53+C54</f>
        <v>170352</v>
      </c>
      <c r="D55" s="30">
        <f>D10+D26+D40+D41+D42+D43+D44+D45+D46+D47+D53+D54</f>
        <v>867519</v>
      </c>
      <c r="E55" s="30">
        <f>E10+E26+E40+E41+E42+E43+E44+E45+E46+E47+E53+E54</f>
        <v>199330</v>
      </c>
      <c r="F55" s="30">
        <f>F10+F26+F40+F41+F42+F43+F44+F45+F46+F47+F53+F54</f>
        <v>668743</v>
      </c>
      <c r="G55" s="38"/>
      <c r="H55" s="10"/>
    </row>
    <row r="56" spans="1:8" ht="15.75">
      <c r="A56" s="67" t="s">
        <v>74</v>
      </c>
      <c r="B56" s="42" t="s">
        <v>74</v>
      </c>
      <c r="C56" s="29"/>
      <c r="D56" s="29"/>
      <c r="E56" s="29"/>
      <c r="F56" s="29">
        <v>0</v>
      </c>
      <c r="G56" s="38"/>
      <c r="H56" s="10"/>
    </row>
    <row r="57" spans="1:8" ht="15.75">
      <c r="A57" s="67" t="s">
        <v>243</v>
      </c>
      <c r="B57" s="42" t="s">
        <v>118</v>
      </c>
      <c r="C57" s="30"/>
      <c r="D57" s="30"/>
      <c r="E57" s="30">
        <v>0</v>
      </c>
      <c r="F57" s="30">
        <v>88</v>
      </c>
      <c r="G57" s="38"/>
      <c r="H57" s="10"/>
    </row>
    <row r="58" spans="1:8" ht="15.75">
      <c r="A58" s="67" t="s">
        <v>203</v>
      </c>
      <c r="B58" s="42" t="s">
        <v>74</v>
      </c>
      <c r="C58" s="29"/>
      <c r="D58" s="29"/>
      <c r="E58" s="29"/>
      <c r="F58" s="29">
        <v>0</v>
      </c>
      <c r="G58" s="38"/>
      <c r="H58" s="10"/>
    </row>
    <row r="59" spans="1:8" ht="15.75">
      <c r="A59" s="67" t="s">
        <v>244</v>
      </c>
      <c r="B59" s="42" t="s">
        <v>309</v>
      </c>
      <c r="C59" s="29"/>
      <c r="D59" s="29"/>
      <c r="E59" s="29"/>
      <c r="F59" s="29">
        <v>0</v>
      </c>
      <c r="G59" s="38"/>
      <c r="H59" s="10"/>
    </row>
    <row r="60" spans="1:8" ht="15.75">
      <c r="A60" s="67" t="s">
        <v>245</v>
      </c>
      <c r="B60" s="42" t="s">
        <v>310</v>
      </c>
      <c r="C60" s="29"/>
      <c r="D60" s="29"/>
      <c r="E60" s="29"/>
      <c r="F60" s="29">
        <v>0</v>
      </c>
      <c r="G60" s="38"/>
      <c r="H60" s="10"/>
    </row>
    <row r="61" spans="1:8" ht="15.75">
      <c r="A61" s="67" t="s">
        <v>246</v>
      </c>
      <c r="B61" s="42" t="s">
        <v>311</v>
      </c>
      <c r="C61" s="30"/>
      <c r="D61" s="30"/>
      <c r="E61" s="30"/>
      <c r="F61" s="30">
        <v>0</v>
      </c>
      <c r="G61" s="38"/>
      <c r="H61" s="38"/>
    </row>
    <row r="62" spans="1:8" ht="15.75">
      <c r="A62" s="67" t="s">
        <v>247</v>
      </c>
      <c r="B62" s="42" t="s">
        <v>312</v>
      </c>
      <c r="C62" s="45"/>
      <c r="D62" s="45"/>
      <c r="E62" s="45"/>
      <c r="F62" s="29">
        <v>88</v>
      </c>
      <c r="G62" s="38"/>
      <c r="H62" s="46"/>
    </row>
    <row r="63" spans="1:8" ht="15.75">
      <c r="A63" s="67" t="s">
        <v>248</v>
      </c>
      <c r="B63" s="42" t="s">
        <v>119</v>
      </c>
      <c r="C63" s="47">
        <f>C66+C67+C70+C68+C69</f>
        <v>3832</v>
      </c>
      <c r="D63" s="47">
        <f>D66+D67+D70+D68+D69</f>
        <v>6126</v>
      </c>
      <c r="E63" s="47">
        <f>E66+E67+E70+E69+E68</f>
        <v>243</v>
      </c>
      <c r="F63" s="47">
        <f>F66+F67+F70+F69+F68</f>
        <v>1898</v>
      </c>
      <c r="G63" s="38"/>
      <c r="H63" s="48"/>
    </row>
    <row r="64" spans="1:8" ht="15.75">
      <c r="A64" s="67" t="s">
        <v>4</v>
      </c>
      <c r="B64" s="42" t="s">
        <v>74</v>
      </c>
      <c r="C64" s="45"/>
      <c r="D64" s="45"/>
      <c r="E64" s="45"/>
      <c r="F64" s="29">
        <v>0</v>
      </c>
      <c r="G64" s="38"/>
      <c r="H64" s="48"/>
    </row>
    <row r="65" spans="1:8" ht="15.75">
      <c r="A65" s="67" t="s">
        <v>249</v>
      </c>
      <c r="B65" s="42" t="s">
        <v>120</v>
      </c>
      <c r="C65" s="45"/>
      <c r="D65" s="45"/>
      <c r="E65" s="45"/>
      <c r="F65" s="29">
        <v>0</v>
      </c>
      <c r="G65" s="38"/>
      <c r="H65" s="48"/>
    </row>
    <row r="66" spans="1:8" ht="15.75">
      <c r="A66" s="67" t="s">
        <v>250</v>
      </c>
      <c r="B66" s="42" t="s">
        <v>123</v>
      </c>
      <c r="C66" s="45">
        <v>47</v>
      </c>
      <c r="D66" s="45">
        <v>486</v>
      </c>
      <c r="E66" s="45">
        <v>21</v>
      </c>
      <c r="F66" s="29">
        <v>218</v>
      </c>
      <c r="G66" s="38"/>
      <c r="H66" s="48"/>
    </row>
    <row r="67" spans="1:8" ht="15.75">
      <c r="A67" s="67" t="s">
        <v>251</v>
      </c>
      <c r="B67" s="42" t="s">
        <v>124</v>
      </c>
      <c r="C67" s="68">
        <v>3272</v>
      </c>
      <c r="D67" s="68">
        <v>3306</v>
      </c>
      <c r="E67" s="45"/>
      <c r="F67" s="29">
        <v>54</v>
      </c>
      <c r="G67" s="38"/>
      <c r="H67" s="48"/>
    </row>
    <row r="68" spans="1:8" ht="15.75">
      <c r="A68" s="67" t="s">
        <v>252</v>
      </c>
      <c r="B68" s="42" t="s">
        <v>125</v>
      </c>
      <c r="C68" s="69">
        <v>34</v>
      </c>
      <c r="D68" s="69">
        <v>117</v>
      </c>
      <c r="E68" s="45"/>
      <c r="F68" s="29">
        <v>37</v>
      </c>
      <c r="G68" s="38"/>
      <c r="H68" s="48"/>
    </row>
    <row r="69" spans="1:8" ht="15.75">
      <c r="A69" s="67" t="s">
        <v>253</v>
      </c>
      <c r="B69" s="42" t="s">
        <v>126</v>
      </c>
      <c r="C69" s="70"/>
      <c r="D69" s="70">
        <v>17</v>
      </c>
      <c r="E69" s="29">
        <v>1</v>
      </c>
      <c r="F69" s="29">
        <v>260</v>
      </c>
      <c r="G69" s="38"/>
      <c r="H69" s="38"/>
    </row>
    <row r="70" spans="1:8" ht="15.75">
      <c r="A70" s="67" t="s">
        <v>254</v>
      </c>
      <c r="B70" s="42" t="s">
        <v>127</v>
      </c>
      <c r="C70" s="68">
        <v>479</v>
      </c>
      <c r="D70" s="68">
        <v>2200</v>
      </c>
      <c r="E70" s="45">
        <v>221</v>
      </c>
      <c r="F70" s="45">
        <v>1329</v>
      </c>
      <c r="G70" s="38"/>
      <c r="H70" s="49"/>
    </row>
    <row r="71" spans="1:8" ht="31.5">
      <c r="A71" s="67" t="s">
        <v>255</v>
      </c>
      <c r="B71" s="42" t="s">
        <v>131</v>
      </c>
      <c r="C71" s="70">
        <f>C73</f>
        <v>3</v>
      </c>
      <c r="D71" s="70">
        <f>D73+D74+D75+D76+D77</f>
        <v>49</v>
      </c>
      <c r="E71" s="30">
        <v>30</v>
      </c>
      <c r="F71" s="30">
        <v>30</v>
      </c>
      <c r="G71" s="38"/>
      <c r="H71" s="38"/>
    </row>
    <row r="72" spans="1:8" ht="15.75">
      <c r="A72" s="67" t="s">
        <v>4</v>
      </c>
      <c r="B72" s="43" t="s">
        <v>74</v>
      </c>
      <c r="C72" s="71"/>
      <c r="D72" s="71"/>
      <c r="E72" s="30"/>
      <c r="F72" s="30">
        <v>0</v>
      </c>
      <c r="G72" s="38"/>
      <c r="H72" s="38"/>
    </row>
    <row r="73" spans="1:8" ht="15.75">
      <c r="A73" s="67" t="s">
        <v>256</v>
      </c>
      <c r="B73" s="42" t="s">
        <v>132</v>
      </c>
      <c r="C73" s="70">
        <v>3</v>
      </c>
      <c r="D73" s="70">
        <v>49</v>
      </c>
      <c r="E73" s="70">
        <v>30</v>
      </c>
      <c r="F73" s="29">
        <v>30</v>
      </c>
      <c r="G73" s="38"/>
      <c r="H73" s="49"/>
    </row>
    <row r="74" spans="1:8" ht="15.75">
      <c r="A74" s="67" t="s">
        <v>257</v>
      </c>
      <c r="B74" s="42" t="s">
        <v>133</v>
      </c>
      <c r="C74" s="71"/>
      <c r="D74" s="71"/>
      <c r="E74" s="30"/>
      <c r="F74" s="30">
        <v>0</v>
      </c>
      <c r="G74" s="38"/>
      <c r="H74" s="38"/>
    </row>
    <row r="75" spans="1:8" ht="15.75">
      <c r="A75" s="67" t="s">
        <v>258</v>
      </c>
      <c r="B75" s="42" t="s">
        <v>134</v>
      </c>
      <c r="C75" s="70"/>
      <c r="D75" s="70"/>
      <c r="E75" s="50"/>
      <c r="F75" s="29">
        <v>0</v>
      </c>
      <c r="G75" s="38"/>
      <c r="H75" s="49"/>
    </row>
    <row r="76" spans="1:8" ht="15.75">
      <c r="A76" s="67" t="s">
        <v>259</v>
      </c>
      <c r="B76" s="42" t="s">
        <v>135</v>
      </c>
      <c r="C76" s="69"/>
      <c r="D76" s="69"/>
      <c r="E76" s="29"/>
      <c r="F76" s="29">
        <v>0</v>
      </c>
      <c r="G76" s="38"/>
      <c r="H76" s="10"/>
    </row>
    <row r="77" spans="1:8" ht="15.75">
      <c r="A77" s="67" t="s">
        <v>260</v>
      </c>
      <c r="B77" s="42" t="s">
        <v>313</v>
      </c>
      <c r="C77" s="70"/>
      <c r="D77" s="70"/>
      <c r="E77" s="50"/>
      <c r="F77" s="29">
        <v>0</v>
      </c>
      <c r="G77" s="38"/>
      <c r="H77" s="49"/>
    </row>
    <row r="78" spans="1:8" ht="15.75">
      <c r="A78" s="67" t="s">
        <v>261</v>
      </c>
      <c r="B78" s="42" t="s">
        <v>136</v>
      </c>
      <c r="C78" s="69">
        <v>866</v>
      </c>
      <c r="D78" s="69">
        <v>15389</v>
      </c>
      <c r="E78" s="29">
        <v>2944</v>
      </c>
      <c r="F78" s="29">
        <v>2965</v>
      </c>
      <c r="G78" s="38"/>
      <c r="H78" s="38"/>
    </row>
    <row r="79" spans="1:8" ht="47.25">
      <c r="A79" s="67" t="s">
        <v>262</v>
      </c>
      <c r="B79" s="42" t="s">
        <v>137</v>
      </c>
      <c r="C79" s="70">
        <v>1233</v>
      </c>
      <c r="D79" s="70">
        <v>87979</v>
      </c>
      <c r="E79" s="70">
        <v>5615</v>
      </c>
      <c r="F79" s="72">
        <v>62473</v>
      </c>
      <c r="G79" s="38"/>
      <c r="H79" s="49"/>
    </row>
    <row r="80" spans="1:8" ht="15.75">
      <c r="A80" s="67" t="s">
        <v>263</v>
      </c>
      <c r="B80" s="42" t="s">
        <v>138</v>
      </c>
      <c r="C80" s="68">
        <v>193</v>
      </c>
      <c r="D80" s="68">
        <v>528</v>
      </c>
      <c r="E80" s="68">
        <v>19</v>
      </c>
      <c r="F80" s="45">
        <v>475</v>
      </c>
      <c r="G80" s="38"/>
      <c r="H80" s="49"/>
    </row>
    <row r="81" spans="1:8" ht="15.75">
      <c r="A81" s="67" t="s">
        <v>264</v>
      </c>
      <c r="B81" s="42" t="s">
        <v>139</v>
      </c>
      <c r="C81" s="70">
        <v>74254</v>
      </c>
      <c r="D81" s="70">
        <v>423603</v>
      </c>
      <c r="E81" s="70">
        <v>32959</v>
      </c>
      <c r="F81" s="29">
        <v>260886</v>
      </c>
      <c r="G81" s="38"/>
      <c r="H81" s="49"/>
    </row>
    <row r="82" spans="1:8" ht="15.75">
      <c r="A82" s="67" t="s">
        <v>265</v>
      </c>
      <c r="B82" s="42" t="s">
        <v>140</v>
      </c>
      <c r="C82" s="70"/>
      <c r="D82" s="70"/>
      <c r="E82" s="50"/>
      <c r="F82" s="29">
        <v>0</v>
      </c>
      <c r="G82" s="38"/>
      <c r="H82" s="49"/>
    </row>
    <row r="83" spans="1:9" ht="15.75">
      <c r="A83" s="67" t="s">
        <v>39</v>
      </c>
      <c r="B83" s="42" t="s">
        <v>141</v>
      </c>
      <c r="C83" s="71"/>
      <c r="D83" s="71"/>
      <c r="E83" s="29">
        <v>14</v>
      </c>
      <c r="F83" s="29">
        <v>1178</v>
      </c>
      <c r="G83" s="38"/>
      <c r="H83" s="38"/>
      <c r="I83" s="51"/>
    </row>
    <row r="84" spans="1:8" ht="31.5">
      <c r="A84" s="67" t="s">
        <v>266</v>
      </c>
      <c r="B84" s="42" t="s">
        <v>142</v>
      </c>
      <c r="C84" s="70"/>
      <c r="D84" s="70"/>
      <c r="E84" s="70"/>
      <c r="F84" s="70">
        <v>0</v>
      </c>
      <c r="H84" s="39"/>
    </row>
    <row r="85" spans="1:8" ht="31.5">
      <c r="A85" s="67" t="s">
        <v>267</v>
      </c>
      <c r="B85" s="42" t="s">
        <v>143</v>
      </c>
      <c r="C85" s="70">
        <f>C89</f>
        <v>24608</v>
      </c>
      <c r="D85" s="70">
        <f>D89</f>
        <v>246078</v>
      </c>
      <c r="E85" s="70">
        <f>E89</f>
        <v>3052</v>
      </c>
      <c r="F85" s="70">
        <f>F89</f>
        <v>3052</v>
      </c>
      <c r="H85" s="39"/>
    </row>
    <row r="86" spans="1:8" ht="21.75" customHeight="1">
      <c r="A86" s="67" t="s">
        <v>4</v>
      </c>
      <c r="B86" s="42" t="s">
        <v>74</v>
      </c>
      <c r="C86" s="60"/>
      <c r="D86" s="60"/>
      <c r="E86" s="60"/>
      <c r="F86" s="60">
        <v>0</v>
      </c>
      <c r="H86" s="39"/>
    </row>
    <row r="87" spans="1:8" ht="15.75">
      <c r="A87" s="67" t="s">
        <v>268</v>
      </c>
      <c r="B87" s="42" t="s">
        <v>314</v>
      </c>
      <c r="C87" s="50"/>
      <c r="D87" s="50"/>
      <c r="E87" s="70"/>
      <c r="F87" s="70">
        <v>0</v>
      </c>
      <c r="H87" s="39"/>
    </row>
    <row r="88" spans="1:8" ht="15.75">
      <c r="A88" s="67" t="s">
        <v>269</v>
      </c>
      <c r="B88" s="42" t="s">
        <v>315</v>
      </c>
      <c r="C88" s="50"/>
      <c r="D88" s="50"/>
      <c r="E88" s="70"/>
      <c r="F88" s="70">
        <v>0</v>
      </c>
      <c r="H88" s="39"/>
    </row>
    <row r="89" spans="1:6" ht="15.75">
      <c r="A89" s="67" t="s">
        <v>270</v>
      </c>
      <c r="B89" s="42" t="s">
        <v>316</v>
      </c>
      <c r="C89" s="45">
        <v>24608</v>
      </c>
      <c r="D89" s="45">
        <v>246078</v>
      </c>
      <c r="E89" s="70">
        <v>3052</v>
      </c>
      <c r="F89" s="70">
        <v>3052</v>
      </c>
    </row>
    <row r="90" spans="1:6" ht="15.75">
      <c r="A90" s="67" t="s">
        <v>271</v>
      </c>
      <c r="B90" s="42" t="s">
        <v>317</v>
      </c>
      <c r="C90" s="45"/>
      <c r="D90" s="45"/>
      <c r="E90" s="70"/>
      <c r="F90" s="70">
        <v>0</v>
      </c>
    </row>
    <row r="91" spans="1:6" ht="47.25">
      <c r="A91" s="67" t="s">
        <v>272</v>
      </c>
      <c r="B91" s="42" t="s">
        <v>144</v>
      </c>
      <c r="C91" s="45">
        <v>1141</v>
      </c>
      <c r="D91" s="45">
        <v>10163</v>
      </c>
      <c r="E91" s="45">
        <v>1141</v>
      </c>
      <c r="F91" s="45">
        <v>9097</v>
      </c>
    </row>
    <row r="92" spans="1:6" ht="15.75">
      <c r="A92" s="67" t="s">
        <v>38</v>
      </c>
      <c r="B92" s="42" t="s">
        <v>145</v>
      </c>
      <c r="C92" s="47">
        <f>C94+C95+C96+C97+C98+C99</f>
        <v>12823</v>
      </c>
      <c r="D92" s="47">
        <f>D94+D95+D96+D97+D98+D99</f>
        <v>94960</v>
      </c>
      <c r="E92" s="47">
        <f>E94+E95+E96+E97+E98+E99</f>
        <v>16260</v>
      </c>
      <c r="F92" s="47">
        <f>F94+F95+F96+F97+F98+F99</f>
        <v>102165</v>
      </c>
    </row>
    <row r="93" spans="1:6" ht="15.75">
      <c r="A93" s="67" t="s">
        <v>4</v>
      </c>
      <c r="B93" s="43" t="s">
        <v>74</v>
      </c>
      <c r="C93" s="45"/>
      <c r="D93" s="45"/>
      <c r="E93" s="50"/>
      <c r="F93" s="50">
        <v>0</v>
      </c>
    </row>
    <row r="94" spans="1:6" ht="15.75">
      <c r="A94" s="67" t="s">
        <v>273</v>
      </c>
      <c r="B94" s="42" t="s">
        <v>318</v>
      </c>
      <c r="C94" s="45">
        <v>8112</v>
      </c>
      <c r="D94" s="45">
        <v>56183</v>
      </c>
      <c r="E94" s="45">
        <v>8553</v>
      </c>
      <c r="F94" s="29">
        <v>65019</v>
      </c>
    </row>
    <row r="95" spans="1:6" ht="15.75">
      <c r="A95" s="67" t="s">
        <v>274</v>
      </c>
      <c r="B95" s="52" t="s">
        <v>319</v>
      </c>
      <c r="C95" s="45">
        <v>140</v>
      </c>
      <c r="D95" s="45">
        <v>840</v>
      </c>
      <c r="E95" s="45">
        <v>140</v>
      </c>
      <c r="F95" s="29">
        <v>1536</v>
      </c>
    </row>
    <row r="96" spans="1:6" ht="15.75">
      <c r="A96" s="67" t="s">
        <v>275</v>
      </c>
      <c r="B96" s="52" t="s">
        <v>320</v>
      </c>
      <c r="C96" s="45">
        <v>2907</v>
      </c>
      <c r="D96" s="45">
        <v>24474</v>
      </c>
      <c r="E96" s="45">
        <v>2917</v>
      </c>
      <c r="F96" s="29">
        <v>18681</v>
      </c>
    </row>
    <row r="97" spans="1:6" ht="15.75">
      <c r="A97" s="67" t="s">
        <v>276</v>
      </c>
      <c r="B97" s="52" t="s">
        <v>321</v>
      </c>
      <c r="C97" s="45">
        <v>475</v>
      </c>
      <c r="D97" s="45">
        <v>3619</v>
      </c>
      <c r="E97" s="45">
        <v>2460</v>
      </c>
      <c r="F97" s="29">
        <v>9022</v>
      </c>
    </row>
    <row r="98" spans="1:6" ht="31.5">
      <c r="A98" s="67" t="s">
        <v>277</v>
      </c>
      <c r="B98" s="52" t="s">
        <v>322</v>
      </c>
      <c r="C98" s="45">
        <v>1189</v>
      </c>
      <c r="D98" s="45">
        <v>7598</v>
      </c>
      <c r="E98" s="45">
        <v>2190</v>
      </c>
      <c r="F98" s="36">
        <v>8105</v>
      </c>
    </row>
    <row r="99" spans="1:6" ht="15.75">
      <c r="A99" s="67" t="s">
        <v>278</v>
      </c>
      <c r="B99" s="52" t="s">
        <v>323</v>
      </c>
      <c r="C99" s="45"/>
      <c r="D99" s="45">
        <v>2246</v>
      </c>
      <c r="E99" s="45"/>
      <c r="F99" s="29">
        <v>-198</v>
      </c>
    </row>
    <row r="100" spans="1:6" ht="15.75">
      <c r="A100" s="67" t="s">
        <v>10</v>
      </c>
      <c r="B100" s="52" t="s">
        <v>146</v>
      </c>
      <c r="C100" s="45">
        <v>453</v>
      </c>
      <c r="D100" s="45">
        <v>5771</v>
      </c>
      <c r="E100" s="45">
        <v>866</v>
      </c>
      <c r="F100" s="29">
        <v>1587</v>
      </c>
    </row>
    <row r="101" spans="1:6" ht="15.75">
      <c r="A101" s="44" t="s">
        <v>279</v>
      </c>
      <c r="B101" s="52" t="s">
        <v>147</v>
      </c>
      <c r="C101" s="47">
        <f>C63+C71+C78+C79+C80+C81+C82+C83+C84+C85+C91+C92+C100</f>
        <v>119406</v>
      </c>
      <c r="D101" s="47">
        <f>D63+D71+D78+D79+D80+D81+D82+D83+D84+D85+D91+D92+D100</f>
        <v>890646</v>
      </c>
      <c r="E101" s="47">
        <f>E63+E71+E78+E79+E80+E81+E82+E83+E84+E85+E91+E92+E100</f>
        <v>63143</v>
      </c>
      <c r="F101" s="47">
        <f>F63+F80+F85+F92+F100+F83+F57+F91+F79+F81+F78+F73</f>
        <v>445894</v>
      </c>
    </row>
    <row r="102" spans="1:6" ht="15.75">
      <c r="A102" s="67" t="s">
        <v>74</v>
      </c>
      <c r="B102" s="52" t="s">
        <v>74</v>
      </c>
      <c r="C102" s="45"/>
      <c r="D102" s="45"/>
      <c r="E102" s="45"/>
      <c r="F102" s="29">
        <v>0</v>
      </c>
    </row>
    <row r="103" spans="1:8" ht="31.5">
      <c r="A103" s="67" t="s">
        <v>280</v>
      </c>
      <c r="B103" s="52" t="s">
        <v>148</v>
      </c>
      <c r="C103" s="47">
        <f>C55-C101</f>
        <v>50946</v>
      </c>
      <c r="D103" s="47">
        <f>D55-D101</f>
        <v>-23127</v>
      </c>
      <c r="E103" s="47">
        <f>E55-E101</f>
        <v>136187</v>
      </c>
      <c r="F103" s="47">
        <f>F55-F101</f>
        <v>222849</v>
      </c>
      <c r="H103" s="39"/>
    </row>
    <row r="104" spans="1:6" ht="15.75">
      <c r="A104" s="67" t="s">
        <v>74</v>
      </c>
      <c r="B104" s="52" t="s">
        <v>74</v>
      </c>
      <c r="C104" s="45"/>
      <c r="D104" s="45"/>
      <c r="E104" s="45"/>
      <c r="F104" s="29">
        <v>0</v>
      </c>
    </row>
    <row r="105" spans="1:6" ht="15.75">
      <c r="A105" s="67" t="s">
        <v>40</v>
      </c>
      <c r="B105" s="52" t="s">
        <v>161</v>
      </c>
      <c r="C105" s="45">
        <v>55</v>
      </c>
      <c r="D105" s="45">
        <v>367</v>
      </c>
      <c r="E105" s="45">
        <v>615</v>
      </c>
      <c r="F105" s="29">
        <v>3548</v>
      </c>
    </row>
    <row r="106" spans="1:6" ht="15.75">
      <c r="A106" s="67" t="s">
        <v>74</v>
      </c>
      <c r="B106" s="52" t="s">
        <v>74</v>
      </c>
      <c r="C106" s="45"/>
      <c r="D106" s="45"/>
      <c r="E106" s="45"/>
      <c r="F106" s="29">
        <v>0</v>
      </c>
    </row>
    <row r="107" spans="1:6" ht="31.5">
      <c r="A107" s="67" t="s">
        <v>281</v>
      </c>
      <c r="B107" s="52" t="s">
        <v>166</v>
      </c>
      <c r="C107" s="47">
        <f>C103-C105</f>
        <v>50891</v>
      </c>
      <c r="D107" s="47">
        <f>D103-D105</f>
        <v>-23494</v>
      </c>
      <c r="E107" s="47">
        <f>E103-E105</f>
        <v>135572</v>
      </c>
      <c r="F107" s="47">
        <f>F103-F105</f>
        <v>219301</v>
      </c>
    </row>
    <row r="108" spans="1:6" ht="15.75">
      <c r="A108" s="67" t="s">
        <v>15</v>
      </c>
      <c r="B108" s="52" t="s">
        <v>167</v>
      </c>
      <c r="C108" s="45"/>
      <c r="D108" s="45"/>
      <c r="E108" s="45"/>
      <c r="F108" s="29">
        <v>0</v>
      </c>
    </row>
    <row r="109" spans="1:6" ht="15.75">
      <c r="A109" s="67" t="s">
        <v>74</v>
      </c>
      <c r="B109" s="52" t="s">
        <v>74</v>
      </c>
      <c r="C109" s="45"/>
      <c r="D109" s="45"/>
      <c r="E109" s="45"/>
      <c r="F109" s="29">
        <v>0</v>
      </c>
    </row>
    <row r="110" spans="1:6" ht="15.75">
      <c r="A110" s="67" t="s">
        <v>282</v>
      </c>
      <c r="B110" s="52" t="s">
        <v>168</v>
      </c>
      <c r="C110" s="47">
        <f>C107</f>
        <v>50891</v>
      </c>
      <c r="D110" s="47">
        <f>D107</f>
        <v>-23494</v>
      </c>
      <c r="E110" s="47">
        <f>E107</f>
        <v>135572</v>
      </c>
      <c r="F110" s="47">
        <f>F107</f>
        <v>219301</v>
      </c>
    </row>
    <row r="112" ht="15.75">
      <c r="A112" s="13" t="s">
        <v>1</v>
      </c>
    </row>
    <row r="113" spans="1:6" ht="91.5" customHeight="1">
      <c r="A113" s="76" t="s">
        <v>329</v>
      </c>
      <c r="B113" s="77"/>
      <c r="C113" s="77"/>
      <c r="D113" s="77"/>
      <c r="E113" s="77"/>
      <c r="F113" s="78"/>
    </row>
    <row r="114" ht="15.75">
      <c r="A114" s="4"/>
    </row>
    <row r="116" spans="1:4" s="2" customFormat="1" ht="15.75">
      <c r="A116" s="4" t="s">
        <v>326</v>
      </c>
      <c r="B116" s="4"/>
      <c r="C116" s="55"/>
      <c r="D116" s="55"/>
    </row>
    <row r="117" spans="1:4" s="2" customFormat="1" ht="15.75">
      <c r="A117" s="4" t="s">
        <v>327</v>
      </c>
      <c r="B117" s="4"/>
      <c r="C117" s="55"/>
      <c r="D117" s="55"/>
    </row>
    <row r="118" spans="1:4" s="2" customFormat="1" ht="15.75">
      <c r="A118" s="4" t="s">
        <v>328</v>
      </c>
      <c r="B118" s="4"/>
      <c r="C118" s="55"/>
      <c r="D118" s="55"/>
    </row>
    <row r="119" spans="1:10" ht="15.75">
      <c r="A119" s="4" t="s">
        <v>49</v>
      </c>
      <c r="B119" s="4"/>
      <c r="C119" s="55"/>
      <c r="D119" s="55"/>
      <c r="I119" s="31"/>
      <c r="J119" s="31"/>
    </row>
    <row r="120" spans="1:10" ht="15.75">
      <c r="A120" s="4" t="s">
        <v>0</v>
      </c>
      <c r="B120" s="4"/>
      <c r="C120" s="55"/>
      <c r="D120" s="55"/>
      <c r="I120" s="31"/>
      <c r="J120" s="31"/>
    </row>
  </sheetData>
  <sheetProtection/>
  <mergeCells count="6">
    <mergeCell ref="A113:F113"/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2017-07-10T07:04:46Z</cp:lastPrinted>
  <dcterms:created xsi:type="dcterms:W3CDTF">1996-10-08T23:32:33Z</dcterms:created>
  <dcterms:modified xsi:type="dcterms:W3CDTF">2017-07-12T11:03:58Z</dcterms:modified>
  <cp:category/>
  <cp:version/>
  <cp:contentType/>
  <cp:contentStatus/>
</cp:coreProperties>
</file>