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400" yWindow="120" windowWidth="14400" windowHeight="12270" activeTab="1"/>
  </bookViews>
  <sheets>
    <sheet name="OFP - Ok" sheetId="1" r:id="rId1"/>
    <sheet name="OSD - Ok" sheetId="3" r:id="rId2"/>
    <sheet name="Sheet1" sheetId="2" state="hidden" r:id="rId3"/>
  </sheets>
  <definedNames>
    <definedName name="BalanceSheet" localSheetId="0">'OFP - Ok'!$A$4</definedName>
    <definedName name="_xlnm.Print_Area" localSheetId="0">'OFP - Ok'!$A$1:$D$47</definedName>
    <definedName name="_xlnm.Print_Area" localSheetId="1">'OSD - Ok'!$A$1:$D$43</definedName>
  </definedNames>
  <calcPr calcId="145621"/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5" i="3"/>
  <c r="J16" i="3"/>
  <c r="J17" i="3"/>
  <c r="J18" i="3"/>
  <c r="J19" i="3"/>
  <c r="J21" i="3"/>
  <c r="J22" i="3"/>
  <c r="J23" i="3"/>
  <c r="J24" i="3"/>
  <c r="J26" i="3"/>
  <c r="J27" i="3"/>
  <c r="J28" i="3"/>
  <c r="J30" i="3"/>
  <c r="J31" i="3"/>
  <c r="J32" i="3"/>
  <c r="J33" i="3"/>
  <c r="J34" i="3"/>
  <c r="J5" i="3"/>
  <c r="H6" i="3"/>
  <c r="H7" i="3"/>
  <c r="H9" i="3"/>
  <c r="H10" i="3"/>
  <c r="H11" i="3"/>
  <c r="H12" i="3"/>
  <c r="H13" i="3"/>
  <c r="H15" i="3"/>
  <c r="H16" i="3"/>
  <c r="H17" i="3"/>
  <c r="H18" i="3"/>
  <c r="H19" i="3"/>
  <c r="H21" i="3"/>
  <c r="H22" i="3"/>
  <c r="H23" i="3"/>
  <c r="H24" i="3"/>
  <c r="H26" i="3"/>
  <c r="H27" i="3"/>
  <c r="H28" i="3"/>
  <c r="H30" i="3"/>
  <c r="H31" i="3"/>
  <c r="H32" i="3"/>
  <c r="H33" i="3"/>
  <c r="H34" i="3"/>
  <c r="H5" i="3"/>
  <c r="I14" i="3"/>
  <c r="G14" i="3"/>
  <c r="I8" i="3"/>
  <c r="I20" i="3" s="1"/>
  <c r="I25" i="3" s="1"/>
  <c r="I29" i="3" s="1"/>
  <c r="G8" i="3"/>
  <c r="G20" i="3" l="1"/>
  <c r="G25" i="3" s="1"/>
  <c r="G29" i="3" s="1"/>
  <c r="B3" i="3" l="1"/>
  <c r="A40" i="3" l="1"/>
  <c r="G7" i="1"/>
  <c r="G8" i="1"/>
  <c r="G9" i="1"/>
  <c r="G10" i="1"/>
  <c r="G11" i="1"/>
  <c r="G12" i="1"/>
  <c r="G13" i="1"/>
  <c r="G14" i="1"/>
  <c r="G15" i="1"/>
  <c r="G16" i="1"/>
  <c r="G21" i="1"/>
  <c r="G22" i="1"/>
  <c r="G23" i="1"/>
  <c r="G24" i="1"/>
  <c r="G25" i="1"/>
  <c r="G26" i="1"/>
  <c r="G27" i="1"/>
  <c r="G31" i="1"/>
  <c r="G32" i="1"/>
  <c r="G33" i="1"/>
  <c r="G34" i="1"/>
  <c r="G35" i="1"/>
  <c r="G6" i="1"/>
  <c r="B40" i="3" l="1"/>
  <c r="D14" i="3" l="1"/>
  <c r="J14" i="3" s="1"/>
  <c r="B14" i="3"/>
  <c r="H14" i="3" s="1"/>
  <c r="D8" i="3"/>
  <c r="B8" i="3"/>
  <c r="H8" i="3" s="1"/>
  <c r="D20" i="3" l="1"/>
  <c r="B20" i="3"/>
  <c r="H20" i="3" s="1"/>
  <c r="D25" i="3" l="1"/>
  <c r="J25" i="3" s="1"/>
  <c r="J20" i="3"/>
  <c r="B25" i="3"/>
  <c r="H25" i="3" s="1"/>
  <c r="B37" i="1"/>
  <c r="G37" i="1" s="1"/>
  <c r="B28" i="1"/>
  <c r="G28" i="1" s="1"/>
  <c r="B17" i="1"/>
  <c r="D29" i="3" l="1"/>
  <c r="J29" i="3" s="1"/>
  <c r="G17" i="1"/>
  <c r="B29" i="3"/>
  <c r="H29" i="3" s="1"/>
  <c r="B39" i="1"/>
  <c r="G39" i="1" s="1"/>
  <c r="D35" i="3" l="1"/>
  <c r="J35" i="3" s="1"/>
  <c r="B35" i="3"/>
  <c r="H35" i="3" s="1"/>
</calcChain>
</file>

<file path=xl/sharedStrings.xml><?xml version="1.0" encoding="utf-8"?>
<sst xmlns="http://schemas.openxmlformats.org/spreadsheetml/2006/main" count="59" uniqueCount="54">
  <si>
    <t>АКТИВЫ</t>
  </si>
  <si>
    <t>Деньги</t>
  </si>
  <si>
    <t>Счета в Национальном банке Республики Казахстан</t>
  </si>
  <si>
    <t>Задолженность банков и прочих финансовых организаций</t>
  </si>
  <si>
    <t>Займы клиентам</t>
  </si>
  <si>
    <t>Активы, имеющиеся в наличии для продажи</t>
  </si>
  <si>
    <t>Дебиторская задолжность по сделкам " Обратное Репо"</t>
  </si>
  <si>
    <t>Основные средства</t>
  </si>
  <si>
    <t>Нематериальные активы</t>
  </si>
  <si>
    <t>Прочие активы</t>
  </si>
  <si>
    <t>ОБЯЗАТЕЛЬСТВА И СОБСТВЕННЫЙ КАПИТАЛ</t>
  </si>
  <si>
    <t>Задолженность перед банками и прочими финансовыми организациями</t>
  </si>
  <si>
    <t>Кредиторская задолжность по сделкам "Репо"</t>
  </si>
  <si>
    <t>Текущие счета и вклады клиентов</t>
  </si>
  <si>
    <t>Прочие обязательства</t>
  </si>
  <si>
    <t>Отсроченное налоговое обязательство</t>
  </si>
  <si>
    <t>Собственный капитал</t>
  </si>
  <si>
    <t>Акционерный капитал</t>
  </si>
  <si>
    <t>Дополнительный оплаченный капитал</t>
  </si>
  <si>
    <t>Нераспределенный доход</t>
  </si>
  <si>
    <t>Резерв по переоценке инвестиционных ценных бумаг, 
имеющихся в наличии для продажи</t>
  </si>
  <si>
    <t>Финансовые инструменты, учитываемые по 
справедливой стоимости через доходы или расходы</t>
  </si>
  <si>
    <t xml:space="preserve">Главный бухгалтер                                                                   </t>
  </si>
  <si>
    <t xml:space="preserve">Малик Шкубаров </t>
  </si>
  <si>
    <t>Итого Активов</t>
  </si>
  <si>
    <t>Итого Обязательств</t>
  </si>
  <si>
    <t>Итого Собственный капитал</t>
  </si>
  <si>
    <t>Итого Обязательства и Собственный капитал</t>
  </si>
  <si>
    <t>Резервный капитал</t>
  </si>
  <si>
    <t xml:space="preserve"> </t>
  </si>
  <si>
    <t>Доходы в виде вознаграждения</t>
  </si>
  <si>
    <t>Расходы по выплате вознаграждения</t>
  </si>
  <si>
    <t>Чистый доход в виде вознаграждения</t>
  </si>
  <si>
    <t>Комиссионные доходы</t>
  </si>
  <si>
    <t>Комиссионные расходы</t>
  </si>
  <si>
    <t>Чистый комиссионный доход</t>
  </si>
  <si>
    <t>Чистый доход от операций с иностранной валютой</t>
  </si>
  <si>
    <t>Чистый реализованный доход(убыток) от операций с активами, имеющимися в наличии для продажи</t>
  </si>
  <si>
    <t>Операционный доход</t>
  </si>
  <si>
    <t>Создание/(сторнирование) резервов на возможные потери</t>
  </si>
  <si>
    <t>Общие административные расходы</t>
  </si>
  <si>
    <t>Доход до налогообложения</t>
  </si>
  <si>
    <t>Расходы по уплате подоходного налога</t>
  </si>
  <si>
    <t>Чистый доход</t>
  </si>
  <si>
    <t>Прочий совокупный доход</t>
  </si>
  <si>
    <t>Изменения в резерве по переоценке активов, 
имеющихся в наличии для продажи</t>
  </si>
  <si>
    <t>Итого совокупного дохода</t>
  </si>
  <si>
    <t>Прочие доходы (расходы)</t>
  </si>
  <si>
    <t>KZT’000</t>
  </si>
  <si>
    <t>Check</t>
  </si>
  <si>
    <t xml:space="preserve">И. О. Председателя Правления                                                                           </t>
  </si>
  <si>
    <t xml:space="preserve">Анна Исаева </t>
  </si>
  <si>
    <t xml:space="preserve">АО "Ситибанк Казахстан"
Отчет о совокупном доходе (неаудированный)
 за период, закончившийся 30 июня 2014 года (в тыс. тенге)
</t>
  </si>
  <si>
    <t xml:space="preserve">АО "Ситибанк Казахстан" 
Отчет о финансовом положении (неаудированный)
 по состоянию на 1 июля 2014 года (в тыс. тенге)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</si>
</sst>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  <numFmt numFmtId="167" formatCode="#,##0;\-#,##0;&quot;-&quot;"/>
    <numFmt numFmtId="168" formatCode="mmm/dd"/>
    <numFmt numFmtId="169" formatCode="mm/dd/yy"/>
    <numFmt numFmtId="170" formatCode="_-* #,##0_-;\-* #,##0_-;_-* &quot;-&quot;??_-;_-@_-"/>
    <numFmt numFmtId="171" formatCode="dd/mm/yyyy;@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ms Rmn"/>
    </font>
    <font>
      <sz val="10"/>
      <color indexed="8"/>
      <name val="Arial"/>
      <family val="2"/>
    </font>
    <font>
      <sz val="10"/>
      <name val="MS Serif"/>
      <family val="1"/>
      <charset val="204"/>
    </font>
    <font>
      <sz val="10"/>
      <color indexed="16"/>
      <name val="MS Serif"/>
      <family val="1"/>
      <charset val="204"/>
    </font>
    <font>
      <sz val="8"/>
      <name val="Arial"/>
      <family val="2"/>
    </font>
    <font>
      <b/>
      <sz val="12"/>
      <name val="Arial"/>
      <family val="2"/>
    </font>
    <font>
      <sz val="10"/>
      <name val="Arial CYR"/>
    </font>
    <font>
      <sz val="8"/>
      <name val="Helv"/>
    </font>
    <font>
      <b/>
      <sz val="8"/>
      <color indexed="8"/>
      <name val="Helv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66"/>
      <name val="Times New Roman"/>
      <family val="1"/>
      <charset val="204"/>
    </font>
    <font>
      <b/>
      <sz val="11"/>
      <color rgb="FF000066"/>
      <name val="Times New Roman"/>
      <family val="1"/>
      <charset val="204"/>
    </font>
    <font>
      <b/>
      <sz val="10"/>
      <color rgb="FF003399"/>
      <name val="Segoe UI"/>
      <family val="2"/>
      <charset val="204"/>
    </font>
    <font>
      <sz val="9"/>
      <color rgb="FF003399"/>
      <name val="Segoe UI"/>
      <family val="2"/>
      <charset val="204"/>
    </font>
    <font>
      <sz val="10"/>
      <color rgb="FF003399"/>
      <name val="Segoe UI"/>
      <family val="2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9"/>
      <color rgb="FFC00000"/>
      <name val="Segoe UI"/>
      <family val="2"/>
      <charset val="204"/>
    </font>
    <font>
      <sz val="9"/>
      <color rgb="FF000066"/>
      <name val="Segoe UI"/>
      <family val="2"/>
      <charset val="204"/>
    </font>
    <font>
      <b/>
      <sz val="10"/>
      <color rgb="FF000066"/>
      <name val="Segoe UI"/>
      <family val="2"/>
      <charset val="204"/>
    </font>
    <font>
      <b/>
      <sz val="10"/>
      <color rgb="FF002060"/>
      <name val="Segoe UI"/>
      <family val="2"/>
      <charset val="204"/>
    </font>
    <font>
      <sz val="9"/>
      <color rgb="FF002060"/>
      <name val="Segoe UI"/>
      <family val="2"/>
      <charset val="204"/>
    </font>
    <font>
      <sz val="11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0"/>
      <name val="Segoe UI"/>
      <family val="2"/>
      <charset val="204"/>
    </font>
    <font>
      <sz val="9"/>
      <name val="Segoe UI"/>
      <family val="2"/>
      <charset val="204"/>
    </font>
    <font>
      <sz val="10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167" fontId="4" fillId="0" borderId="0" applyFill="0" applyBorder="0" applyAlignment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Alignment="0">
      <alignment horizontal="left"/>
    </xf>
    <xf numFmtId="0" fontId="6" fillId="0" borderId="0" applyNumberFormat="0" applyAlignment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68" fontId="9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69" fontId="10" fillId="0" borderId="0" applyNumberFormat="0" applyFill="0" applyBorder="0" applyAlignment="0" applyProtection="0">
      <alignment horizontal="left"/>
    </xf>
    <xf numFmtId="40" fontId="11" fillId="0" borderId="0" applyBorder="0">
      <alignment horizontal="right"/>
    </xf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13" fillId="0" borderId="0" xfId="13" applyFont="1" applyBorder="1" applyAlignment="1">
      <alignment horizontal="center" vertical="top" wrapText="1"/>
    </xf>
    <xf numFmtId="0" fontId="13" fillId="0" borderId="0" xfId="14" applyFont="1" applyBorder="1" applyAlignment="1">
      <alignment horizontal="center" vertical="top" wrapText="1"/>
    </xf>
    <xf numFmtId="166" fontId="14" fillId="0" borderId="0" xfId="4" applyNumberFormat="1" applyFont="1" applyBorder="1" applyAlignment="1">
      <alignment horizontal="right" wrapText="1"/>
    </xf>
    <xf numFmtId="0" fontId="14" fillId="0" borderId="0" xfId="13" applyFont="1" applyBorder="1" applyAlignment="1">
      <alignment vertical="top" wrapText="1"/>
    </xf>
    <xf numFmtId="0" fontId="15" fillId="0" borderId="0" xfId="13" applyFont="1" applyBorder="1"/>
    <xf numFmtId="14" fontId="15" fillId="0" borderId="0" xfId="13" applyNumberFormat="1" applyFont="1" applyBorder="1" applyAlignment="1">
      <alignment horizontal="left" vertical="top" wrapText="1"/>
    </xf>
    <xf numFmtId="0" fontId="14" fillId="0" borderId="0" xfId="18" applyFont="1"/>
    <xf numFmtId="0" fontId="15" fillId="0" borderId="0" xfId="14" applyFont="1" applyBorder="1" applyAlignment="1">
      <alignment horizontal="left" vertical="top" wrapText="1"/>
    </xf>
    <xf numFmtId="0" fontId="14" fillId="0" borderId="0" xfId="14" applyFont="1" applyBorder="1" applyAlignment="1">
      <alignment vertical="top" wrapText="1"/>
    </xf>
    <xf numFmtId="0" fontId="14" fillId="0" borderId="0" xfId="14" applyFont="1" applyBorder="1" applyAlignment="1">
      <alignment wrapText="1"/>
    </xf>
    <xf numFmtId="166" fontId="17" fillId="0" borderId="0" xfId="4" applyNumberFormat="1" applyFont="1" applyBorder="1" applyAlignment="1">
      <alignment horizontal="right" wrapText="1"/>
    </xf>
    <xf numFmtId="166" fontId="14" fillId="0" borderId="0" xfId="18" applyNumberFormat="1" applyFont="1"/>
    <xf numFmtId="166" fontId="14" fillId="0" borderId="0" xfId="5" applyNumberFormat="1" applyFont="1" applyBorder="1" applyAlignment="1">
      <alignment horizontal="right" wrapText="1"/>
    </xf>
    <xf numFmtId="166" fontId="17" fillId="0" borderId="0" xfId="5" applyNumberFormat="1" applyFont="1" applyFill="1" applyBorder="1" applyAlignment="1">
      <alignment horizontal="right" wrapText="1"/>
    </xf>
    <xf numFmtId="0" fontId="15" fillId="0" borderId="0" xfId="18" applyFont="1" applyBorder="1" applyAlignment="1">
      <alignment wrapText="1"/>
    </xf>
    <xf numFmtId="166" fontId="15" fillId="0" borderId="0" xfId="5" applyNumberFormat="1" applyFont="1" applyBorder="1" applyAlignment="1">
      <alignment horizontal="right" wrapText="1"/>
    </xf>
    <xf numFmtId="166" fontId="16" fillId="0" borderId="0" xfId="5" applyNumberFormat="1" applyFont="1" applyFill="1" applyBorder="1" applyAlignment="1">
      <alignment horizontal="right" wrapText="1"/>
    </xf>
    <xf numFmtId="0" fontId="14" fillId="0" borderId="0" xfId="14" applyFont="1" applyBorder="1" applyAlignment="1">
      <alignment horizontal="justify" wrapText="1"/>
    </xf>
    <xf numFmtId="166" fontId="16" fillId="0" borderId="0" xfId="5" applyNumberFormat="1" applyFont="1" applyBorder="1" applyAlignment="1">
      <alignment horizontal="right" wrapText="1"/>
    </xf>
    <xf numFmtId="170" fontId="14" fillId="0" borderId="0" xfId="19" applyNumberFormat="1" applyFont="1" applyBorder="1" applyAlignment="1">
      <alignment horizontal="right" wrapText="1"/>
    </xf>
    <xf numFmtId="170" fontId="17" fillId="0" borderId="0" xfId="19" applyNumberFormat="1" applyFont="1" applyFill="1" applyBorder="1" applyAlignment="1">
      <alignment horizontal="right" wrapText="1"/>
    </xf>
    <xf numFmtId="166" fontId="18" fillId="0" borderId="0" xfId="5" applyNumberFormat="1" applyFont="1" applyFill="1" applyBorder="1" applyAlignment="1">
      <alignment horizontal="right" wrapText="1"/>
    </xf>
    <xf numFmtId="0" fontId="15" fillId="0" borderId="0" xfId="18" applyFont="1"/>
    <xf numFmtId="0" fontId="19" fillId="0" borderId="0" xfId="18" applyFont="1"/>
    <xf numFmtId="0" fontId="14" fillId="0" borderId="0" xfId="18" applyFont="1" applyAlignment="1">
      <alignment wrapText="1"/>
    </xf>
    <xf numFmtId="0" fontId="20" fillId="0" borderId="0" xfId="18" applyFont="1"/>
    <xf numFmtId="166" fontId="20" fillId="0" borderId="0" xfId="5" applyNumberFormat="1" applyFont="1" applyBorder="1" applyAlignment="1">
      <alignment horizontal="right" wrapText="1"/>
    </xf>
    <xf numFmtId="166" fontId="21" fillId="0" borderId="0" xfId="5" applyNumberFormat="1" applyFont="1" applyBorder="1" applyAlignment="1">
      <alignment horizontal="right" wrapText="1"/>
    </xf>
    <xf numFmtId="166" fontId="22" fillId="0" borderId="0" xfId="4" applyNumberFormat="1" applyFont="1" applyBorder="1" applyAlignment="1">
      <alignment horizontal="right" wrapText="1"/>
    </xf>
    <xf numFmtId="166" fontId="22" fillId="0" borderId="0" xfId="5" applyNumberFormat="1" applyFont="1" applyFill="1" applyBorder="1" applyAlignment="1">
      <alignment horizontal="right" wrapText="1"/>
    </xf>
    <xf numFmtId="171" fontId="15" fillId="0" borderId="0" xfId="13" applyNumberFormat="1" applyFont="1" applyBorder="1" applyAlignment="1">
      <alignment horizontal="center" vertical="top" wrapText="1"/>
    </xf>
    <xf numFmtId="0" fontId="20" fillId="0" borderId="0" xfId="13" applyFont="1" applyBorder="1" applyAlignment="1">
      <alignment horizontal="center" vertical="top" wrapText="1"/>
    </xf>
    <xf numFmtId="166" fontId="23" fillId="0" borderId="0" xfId="4" applyNumberFormat="1" applyFont="1" applyBorder="1" applyAlignment="1">
      <alignment horizontal="right" wrapText="1"/>
    </xf>
    <xf numFmtId="0" fontId="12" fillId="0" borderId="0" xfId="0" applyFont="1" applyBorder="1" applyAlignment="1">
      <alignment vertical="top" wrapText="1"/>
    </xf>
    <xf numFmtId="0" fontId="13" fillId="0" borderId="0" xfId="13" applyFont="1" applyBorder="1" applyAlignment="1">
      <alignment vertical="top"/>
    </xf>
    <xf numFmtId="0" fontId="20" fillId="0" borderId="0" xfId="13" applyFont="1" applyBorder="1" applyAlignment="1">
      <alignment vertical="top"/>
    </xf>
    <xf numFmtId="0" fontId="14" fillId="0" borderId="0" xfId="13" applyFont="1" applyBorder="1" applyAlignment="1">
      <alignment vertical="top"/>
    </xf>
    <xf numFmtId="0" fontId="14" fillId="0" borderId="0" xfId="13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13" fillId="0" borderId="0" xfId="14" applyFont="1" applyBorder="1" applyAlignment="1">
      <alignment horizontal="right" vertical="top" wrapText="1"/>
    </xf>
    <xf numFmtId="0" fontId="20" fillId="0" borderId="0" xfId="13" applyFont="1" applyBorder="1" applyAlignment="1">
      <alignment horizontal="right" vertical="top" wrapText="1"/>
    </xf>
    <xf numFmtId="166" fontId="13" fillId="0" borderId="0" xfId="4" applyNumberFormat="1" applyFont="1" applyBorder="1" applyAlignment="1">
      <alignment horizontal="right" vertical="top" wrapText="1"/>
    </xf>
    <xf numFmtId="166" fontId="14" fillId="0" borderId="0" xfId="4" applyNumberFormat="1" applyFont="1" applyBorder="1" applyAlignment="1">
      <alignment horizontal="right" vertical="top" wrapText="1"/>
    </xf>
    <xf numFmtId="166" fontId="13" fillId="0" borderId="0" xfId="5" applyNumberFormat="1" applyFont="1" applyBorder="1" applyAlignment="1">
      <alignment horizontal="right" vertical="top" wrapText="1"/>
    </xf>
    <xf numFmtId="166" fontId="14" fillId="0" borderId="0" xfId="13" applyNumberFormat="1" applyFont="1" applyBorder="1" applyAlignment="1">
      <alignment vertical="top"/>
    </xf>
    <xf numFmtId="170" fontId="14" fillId="0" borderId="0" xfId="3" applyNumberFormat="1" applyFont="1" applyBorder="1" applyAlignment="1">
      <alignment vertical="top"/>
    </xf>
    <xf numFmtId="3" fontId="15" fillId="0" borderId="0" xfId="13" applyNumberFormat="1" applyFont="1" applyBorder="1" applyAlignment="1">
      <alignment horizontal="right" vertical="top" wrapText="1"/>
    </xf>
    <xf numFmtId="170" fontId="13" fillId="0" borderId="0" xfId="3" applyNumberFormat="1" applyFont="1" applyBorder="1" applyAlignment="1">
      <alignment horizontal="right" vertical="top" wrapText="1"/>
    </xf>
    <xf numFmtId="166" fontId="20" fillId="0" borderId="0" xfId="4" applyNumberFormat="1" applyFont="1" applyBorder="1" applyAlignment="1">
      <alignment horizontal="right" vertical="top" wrapText="1"/>
    </xf>
    <xf numFmtId="166" fontId="23" fillId="0" borderId="0" xfId="4" applyNumberFormat="1" applyFont="1" applyBorder="1" applyAlignment="1">
      <alignment horizontal="right" vertical="top" wrapText="1"/>
    </xf>
    <xf numFmtId="166" fontId="23" fillId="4" borderId="0" xfId="4" applyNumberFormat="1" applyFont="1" applyFill="1" applyBorder="1" applyAlignment="1">
      <alignment horizontal="right" vertical="top" wrapText="1"/>
    </xf>
    <xf numFmtId="3" fontId="24" fillId="0" borderId="0" xfId="13" applyNumberFormat="1" applyFont="1" applyBorder="1" applyAlignment="1">
      <alignment horizontal="right" vertical="top" wrapText="1"/>
    </xf>
    <xf numFmtId="166" fontId="13" fillId="0" borderId="0" xfId="13" applyNumberFormat="1" applyFont="1" applyBorder="1" applyAlignment="1">
      <alignment vertical="top"/>
    </xf>
    <xf numFmtId="166" fontId="17" fillId="0" borderId="0" xfId="4" applyNumberFormat="1" applyFont="1" applyBorder="1" applyAlignment="1">
      <alignment horizontal="right" vertical="top" wrapText="1"/>
    </xf>
    <xf numFmtId="0" fontId="14" fillId="0" borderId="0" xfId="13" applyFont="1" applyBorder="1" applyAlignment="1">
      <alignment horizontal="right" vertical="top" wrapText="1"/>
    </xf>
    <xf numFmtId="3" fontId="16" fillId="0" borderId="0" xfId="13" applyNumberFormat="1" applyFont="1" applyBorder="1" applyAlignment="1">
      <alignment horizontal="right" vertical="top" wrapText="1"/>
    </xf>
    <xf numFmtId="0" fontId="15" fillId="0" borderId="0" xfId="13" applyFont="1" applyBorder="1" applyAlignment="1">
      <alignment vertical="top" wrapText="1"/>
    </xf>
    <xf numFmtId="0" fontId="15" fillId="0" borderId="0" xfId="13" applyFont="1" applyBorder="1" applyAlignment="1">
      <alignment vertical="top"/>
    </xf>
    <xf numFmtId="0" fontId="15" fillId="0" borderId="0" xfId="13" applyFont="1" applyBorder="1" applyAlignment="1">
      <alignment horizontal="left" vertical="top"/>
    </xf>
    <xf numFmtId="0" fontId="21" fillId="0" borderId="0" xfId="13" applyFont="1" applyBorder="1" applyAlignment="1">
      <alignment vertical="top"/>
    </xf>
    <xf numFmtId="0" fontId="12" fillId="0" borderId="0" xfId="13" applyFont="1" applyBorder="1" applyAlignment="1">
      <alignment vertical="top"/>
    </xf>
    <xf numFmtId="14" fontId="21" fillId="0" borderId="0" xfId="13" applyNumberFormat="1" applyFont="1" applyBorder="1" applyAlignment="1">
      <alignment horizontal="center" vertical="top" wrapText="1"/>
    </xf>
    <xf numFmtId="170" fontId="20" fillId="0" borderId="0" xfId="19" applyNumberFormat="1" applyFont="1" applyBorder="1" applyAlignment="1">
      <alignment horizontal="right" wrapText="1"/>
    </xf>
    <xf numFmtId="166" fontId="21" fillId="0" borderId="0" xfId="13" applyNumberFormat="1" applyFont="1" applyBorder="1"/>
    <xf numFmtId="171" fontId="25" fillId="0" borderId="4" xfId="13" applyNumberFormat="1" applyFont="1" applyBorder="1" applyAlignment="1">
      <alignment horizontal="center" vertical="top" wrapText="1"/>
    </xf>
    <xf numFmtId="0" fontId="26" fillId="0" borderId="0" xfId="13" applyFont="1" applyBorder="1" applyAlignment="1">
      <alignment horizontal="right" wrapText="1"/>
    </xf>
    <xf numFmtId="171" fontId="25" fillId="0" borderId="0" xfId="13" applyNumberFormat="1" applyFont="1" applyBorder="1" applyAlignment="1">
      <alignment horizontal="center" vertical="top" wrapText="1"/>
    </xf>
    <xf numFmtId="0" fontId="13" fillId="0" borderId="0" xfId="13" applyFont="1" applyBorder="1" applyAlignment="1">
      <alignment horizontal="center" vertical="top"/>
    </xf>
    <xf numFmtId="0" fontId="14" fillId="0" borderId="0" xfId="14" applyFont="1" applyBorder="1" applyAlignment="1">
      <alignment horizontal="right" wrapText="1"/>
    </xf>
    <xf numFmtId="166" fontId="27" fillId="0" borderId="0" xfId="4" applyNumberFormat="1" applyFont="1" applyBorder="1" applyAlignment="1">
      <alignment horizontal="right" vertical="top" wrapText="1"/>
    </xf>
    <xf numFmtId="166" fontId="27" fillId="0" borderId="0" xfId="5" applyNumberFormat="1" applyFont="1" applyBorder="1" applyAlignment="1">
      <alignment horizontal="right" vertical="top" wrapText="1"/>
    </xf>
    <xf numFmtId="0" fontId="27" fillId="0" borderId="0" xfId="13" applyFont="1" applyBorder="1" applyAlignment="1">
      <alignment vertical="top"/>
    </xf>
    <xf numFmtId="3" fontId="28" fillId="0" borderId="0" xfId="13" applyNumberFormat="1" applyFont="1" applyBorder="1" applyAlignment="1">
      <alignment horizontal="right" vertical="top" wrapText="1"/>
    </xf>
    <xf numFmtId="0" fontId="27" fillId="0" borderId="0" xfId="13" applyFont="1" applyBorder="1" applyAlignment="1">
      <alignment horizontal="right" vertical="top" wrapText="1"/>
    </xf>
    <xf numFmtId="170" fontId="17" fillId="0" borderId="0" xfId="3" applyNumberFormat="1" applyFont="1" applyFill="1" applyBorder="1" applyAlignment="1">
      <alignment horizontal="right" wrapText="1"/>
    </xf>
    <xf numFmtId="166" fontId="20" fillId="0" borderId="0" xfId="13" applyNumberFormat="1" applyFont="1" applyBorder="1" applyAlignment="1">
      <alignment vertical="top"/>
    </xf>
    <xf numFmtId="3" fontId="24" fillId="0" borderId="0" xfId="13" applyNumberFormat="1" applyFont="1" applyBorder="1" applyAlignment="1">
      <alignment horizontal="right" wrapText="1"/>
    </xf>
    <xf numFmtId="0" fontId="23" fillId="0" borderId="0" xfId="13" applyFont="1" applyBorder="1" applyAlignment="1">
      <alignment horizontal="right" wrapText="1"/>
    </xf>
    <xf numFmtId="3" fontId="14" fillId="0" borderId="0" xfId="13" applyNumberFormat="1" applyFont="1" applyBorder="1" applyAlignment="1">
      <alignment horizontal="right" vertical="top" wrapText="1"/>
    </xf>
    <xf numFmtId="3" fontId="14" fillId="0" borderId="0" xfId="13" applyNumberFormat="1" applyFont="1" applyBorder="1" applyAlignment="1">
      <alignment vertical="top"/>
    </xf>
    <xf numFmtId="170" fontId="15" fillId="0" borderId="0" xfId="3" applyNumberFormat="1" applyFont="1" applyBorder="1" applyAlignment="1">
      <alignment vertical="top"/>
    </xf>
    <xf numFmtId="166" fontId="20" fillId="0" borderId="0" xfId="18" applyNumberFormat="1" applyFont="1"/>
    <xf numFmtId="0" fontId="15" fillId="0" borderId="0" xfId="0" applyFont="1" applyBorder="1" applyAlignment="1">
      <alignment horizontal="center" vertical="top" wrapText="1"/>
    </xf>
    <xf numFmtId="0" fontId="15" fillId="0" borderId="0" xfId="18" applyFont="1" applyBorder="1" applyAlignment="1">
      <alignment horizontal="center" vertical="top" wrapText="1"/>
    </xf>
    <xf numFmtId="166" fontId="30" fillId="0" borderId="0" xfId="4" applyNumberFormat="1" applyFont="1" applyBorder="1" applyAlignment="1">
      <alignment horizontal="right" wrapText="1"/>
    </xf>
    <xf numFmtId="0" fontId="30" fillId="0" borderId="4" xfId="14" applyFont="1" applyBorder="1" applyAlignment="1">
      <alignment horizontal="center" vertical="top" wrapText="1"/>
    </xf>
    <xf numFmtId="14" fontId="29" fillId="0" borderId="5" xfId="14" applyNumberFormat="1" applyFont="1" applyFill="1" applyBorder="1" applyAlignment="1">
      <alignment horizontal="center" vertical="top" wrapText="1"/>
    </xf>
    <xf numFmtId="0" fontId="29" fillId="0" borderId="0" xfId="14" applyFont="1" applyBorder="1" applyAlignment="1">
      <alignment horizontal="center" vertical="top" wrapText="1"/>
    </xf>
    <xf numFmtId="0" fontId="30" fillId="0" borderId="0" xfId="14" applyFont="1" applyBorder="1" applyAlignment="1">
      <alignment horizontal="center" vertical="top" wrapText="1"/>
    </xf>
    <xf numFmtId="0" fontId="29" fillId="0" borderId="6" xfId="14" applyFont="1" applyFill="1" applyBorder="1" applyAlignment="1">
      <alignment horizontal="center" vertical="top" wrapText="1"/>
    </xf>
    <xf numFmtId="0" fontId="30" fillId="0" borderId="0" xfId="14" applyFont="1" applyBorder="1" applyAlignment="1">
      <alignment horizontal="right" wrapText="1"/>
    </xf>
    <xf numFmtId="0" fontId="30" fillId="0" borderId="6" xfId="14" applyFont="1" applyFill="1" applyBorder="1" applyAlignment="1">
      <alignment horizontal="right" wrapText="1"/>
    </xf>
    <xf numFmtId="166" fontId="30" fillId="0" borderId="6" xfId="4" applyNumberFormat="1" applyFont="1" applyBorder="1" applyAlignment="1">
      <alignment horizontal="right" wrapText="1"/>
    </xf>
    <xf numFmtId="166" fontId="30" fillId="0" borderId="0" xfId="5" applyNumberFormat="1" applyFont="1" applyBorder="1" applyAlignment="1">
      <alignment horizontal="right" wrapText="1"/>
    </xf>
    <xf numFmtId="166" fontId="30" fillId="0" borderId="6" xfId="5" applyNumberFormat="1" applyFont="1" applyFill="1" applyBorder="1" applyAlignment="1">
      <alignment horizontal="right" wrapText="1"/>
    </xf>
    <xf numFmtId="166" fontId="29" fillId="0" borderId="0" xfId="5" applyNumberFormat="1" applyFont="1" applyBorder="1" applyAlignment="1">
      <alignment horizontal="right" wrapText="1"/>
    </xf>
    <xf numFmtId="166" fontId="29" fillId="0" borderId="6" xfId="5" applyNumberFormat="1" applyFont="1" applyFill="1" applyBorder="1" applyAlignment="1">
      <alignment horizontal="right" wrapText="1"/>
    </xf>
    <xf numFmtId="166" fontId="29" fillId="0" borderId="6" xfId="5" applyNumberFormat="1" applyFont="1" applyBorder="1" applyAlignment="1">
      <alignment horizontal="right" wrapText="1"/>
    </xf>
    <xf numFmtId="170" fontId="30" fillId="0" borderId="0" xfId="3" applyNumberFormat="1" applyFont="1" applyBorder="1" applyAlignment="1">
      <alignment horizontal="right" wrapText="1"/>
    </xf>
    <xf numFmtId="170" fontId="30" fillId="0" borderId="6" xfId="3" applyNumberFormat="1" applyFont="1" applyFill="1" applyBorder="1" applyAlignment="1">
      <alignment horizontal="right" wrapText="1"/>
    </xf>
    <xf numFmtId="166" fontId="31" fillId="0" borderId="0" xfId="5" applyNumberFormat="1" applyFont="1" applyBorder="1" applyAlignment="1">
      <alignment horizontal="right" wrapText="1"/>
    </xf>
    <xf numFmtId="166" fontId="31" fillId="0" borderId="6" xfId="5" applyNumberFormat="1" applyFont="1" applyFill="1" applyBorder="1" applyAlignment="1">
      <alignment horizontal="right" wrapText="1"/>
    </xf>
    <xf numFmtId="166" fontId="29" fillId="0" borderId="7" xfId="5" applyNumberFormat="1" applyFont="1" applyBorder="1" applyAlignment="1">
      <alignment horizontal="right" wrapText="1"/>
    </xf>
    <xf numFmtId="166" fontId="29" fillId="0" borderId="8" xfId="5" applyNumberFormat="1" applyFont="1" applyBorder="1" applyAlignment="1">
      <alignment horizontal="right" wrapText="1"/>
    </xf>
    <xf numFmtId="14" fontId="15" fillId="0" borderId="0" xfId="13" applyNumberFormat="1" applyFont="1" applyBorder="1" applyAlignment="1">
      <alignment horizontal="center" vertical="top" wrapText="1"/>
    </xf>
    <xf numFmtId="170" fontId="14" fillId="0" borderId="0" xfId="3" applyNumberFormat="1" applyFont="1" applyBorder="1" applyAlignment="1">
      <alignment horizontal="right" wrapText="1"/>
    </xf>
    <xf numFmtId="0" fontId="14" fillId="0" borderId="0" xfId="0" applyFont="1"/>
  </cellXfs>
  <cellStyles count="20">
    <cellStyle name="Body" xfId="1"/>
    <cellStyle name="Calc Currency (0)" xfId="2"/>
    <cellStyle name="Comma" xfId="3" builtinId="3"/>
    <cellStyle name="Comma 2" xfId="19"/>
    <cellStyle name="Comma_Balance_Sheet_Q1_2006(English)" xfId="4"/>
    <cellStyle name="Comma_Income_Statement_Q1_2006 (English)" xfId="5"/>
    <cellStyle name="Copied" xfId="6"/>
    <cellStyle name="Entered" xfId="7"/>
    <cellStyle name="Grey" xfId="8"/>
    <cellStyle name="Header1" xfId="9"/>
    <cellStyle name="Header2" xfId="10"/>
    <cellStyle name="Input [yellow]" xfId="11"/>
    <cellStyle name="Normal" xfId="0" builtinId="0"/>
    <cellStyle name="Normal - Style1" xfId="12"/>
    <cellStyle name="Normal 2" xfId="18"/>
    <cellStyle name="Normal_Balance_Sheet_Q1_2006(English)" xfId="13"/>
    <cellStyle name="Normal_Income_Statement_Q1_2006 (English)" xfId="14"/>
    <cellStyle name="Percent [2]" xfId="15"/>
    <cellStyle name="RevList" xfId="16"/>
    <cellStyle name="Subtotal" xfId="17"/>
  </cellStyles>
  <dxfs count="0"/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48"/>
  <sheetViews>
    <sheetView workbookViewId="0">
      <selection activeCell="B4" sqref="B4"/>
    </sheetView>
  </sheetViews>
  <sheetFormatPr defaultColWidth="0" defaultRowHeight="15" zeroHeight="1" x14ac:dyDescent="0.2"/>
  <cols>
    <col min="1" max="1" width="65.28515625" style="35" customWidth="1"/>
    <col min="2" max="2" width="15.5703125" style="37" customWidth="1"/>
    <col min="3" max="3" width="1" style="36" customWidth="1"/>
    <col min="4" max="4" width="13.7109375" style="37" customWidth="1"/>
    <col min="5" max="16383" width="18" style="35" hidden="1"/>
    <col min="16384" max="16384" width="23.5703125" style="35" hidden="1"/>
  </cols>
  <sheetData>
    <row r="1" spans="1:7 16383:16384" ht="55.5" customHeight="1" x14ac:dyDescent="0.2">
      <c r="A1" s="83" t="s">
        <v>53</v>
      </c>
      <c r="B1" s="83"/>
      <c r="C1" s="83"/>
      <c r="D1" s="83"/>
      <c r="E1" s="34"/>
    </row>
    <row r="2" spans="1:7 16383:16384" ht="15.75" thickBot="1" x14ac:dyDescent="0.25">
      <c r="A2" s="6"/>
      <c r="E2" s="1"/>
      <c r="F2" s="31">
        <v>41820</v>
      </c>
      <c r="G2" s="68" t="s">
        <v>49</v>
      </c>
    </row>
    <row r="3" spans="1:7 16383:16384" x14ac:dyDescent="0.2">
      <c r="A3" s="4"/>
      <c r="B3" s="31">
        <v>41820</v>
      </c>
      <c r="C3" s="32"/>
      <c r="D3" s="31">
        <v>41639</v>
      </c>
      <c r="E3" s="2"/>
      <c r="F3" s="65" t="s">
        <v>48</v>
      </c>
      <c r="XFC3" s="38"/>
      <c r="XFD3" s="37"/>
    </row>
    <row r="4" spans="1:7 16383:16384" x14ac:dyDescent="0.2">
      <c r="A4" s="39" t="s">
        <v>0</v>
      </c>
      <c r="E4" s="40"/>
      <c r="F4" s="67"/>
      <c r="XFC4" s="37"/>
      <c r="XFD4" s="37"/>
    </row>
    <row r="5" spans="1:7 16383:16384" x14ac:dyDescent="0.2">
      <c r="A5" s="4"/>
      <c r="B5" s="55"/>
      <c r="C5" s="41"/>
      <c r="E5" s="42"/>
      <c r="F5" s="66"/>
      <c r="XFC5" s="37"/>
      <c r="XFD5" s="37"/>
    </row>
    <row r="6" spans="1:7 16383:16384" x14ac:dyDescent="0.2">
      <c r="A6" s="4" t="s">
        <v>1</v>
      </c>
      <c r="B6" s="43">
        <v>390719</v>
      </c>
      <c r="D6" s="43">
        <v>300380</v>
      </c>
      <c r="E6" s="44"/>
      <c r="F6" s="33">
        <v>390719</v>
      </c>
      <c r="G6" s="53">
        <f>F6-B6</f>
        <v>0</v>
      </c>
      <c r="XFC6" s="45"/>
      <c r="XFD6" s="46"/>
    </row>
    <row r="7" spans="1:7 16383:16384" x14ac:dyDescent="0.2">
      <c r="A7" s="4" t="s">
        <v>2</v>
      </c>
      <c r="B7" s="43">
        <v>168916440</v>
      </c>
      <c r="D7" s="43">
        <v>109053921</v>
      </c>
      <c r="E7" s="44"/>
      <c r="F7" s="33">
        <v>168916440</v>
      </c>
      <c r="G7" s="53">
        <f t="shared" ref="G7:G39" si="0">F7-B7</f>
        <v>0</v>
      </c>
      <c r="XFC7" s="45"/>
      <c r="XFD7" s="46"/>
    </row>
    <row r="8" spans="1:7 16383:16384" x14ac:dyDescent="0.2">
      <c r="A8" s="4" t="s">
        <v>3</v>
      </c>
      <c r="B8" s="43">
        <v>87948853</v>
      </c>
      <c r="D8" s="43">
        <v>91247538</v>
      </c>
      <c r="E8" s="44"/>
      <c r="F8" s="33">
        <v>87948853</v>
      </c>
      <c r="G8" s="53">
        <f t="shared" si="0"/>
        <v>0</v>
      </c>
      <c r="XFC8" s="45"/>
      <c r="XFD8" s="46"/>
    </row>
    <row r="9" spans="1:7 16383:16384" ht="30" x14ac:dyDescent="0.2">
      <c r="A9" s="4" t="s">
        <v>21</v>
      </c>
      <c r="B9" s="43">
        <v>144796</v>
      </c>
      <c r="D9" s="43">
        <v>927990</v>
      </c>
      <c r="E9" s="44"/>
      <c r="F9" s="33">
        <v>144796</v>
      </c>
      <c r="G9" s="53">
        <f t="shared" si="0"/>
        <v>0</v>
      </c>
      <c r="XFC9" s="45"/>
      <c r="XFD9" s="46"/>
    </row>
    <row r="10" spans="1:7 16383:16384" x14ac:dyDescent="0.2">
      <c r="A10" s="4" t="s">
        <v>4</v>
      </c>
      <c r="B10" s="43">
        <v>77901647</v>
      </c>
      <c r="D10" s="43">
        <v>91006194</v>
      </c>
      <c r="E10" s="44"/>
      <c r="F10" s="33">
        <v>77901647</v>
      </c>
      <c r="G10" s="53">
        <f t="shared" si="0"/>
        <v>0</v>
      </c>
      <c r="XFC10" s="45"/>
      <c r="XFD10" s="46"/>
    </row>
    <row r="11" spans="1:7 16383:16384" x14ac:dyDescent="0.2">
      <c r="A11" s="4" t="s">
        <v>5</v>
      </c>
      <c r="B11" s="43">
        <v>19927097</v>
      </c>
      <c r="D11" s="43">
        <v>19775379</v>
      </c>
      <c r="E11" s="44"/>
      <c r="F11" s="33">
        <v>19927097</v>
      </c>
      <c r="G11" s="53">
        <f t="shared" si="0"/>
        <v>0</v>
      </c>
      <c r="XFC11" s="45"/>
      <c r="XFD11" s="46"/>
    </row>
    <row r="12" spans="1:7 16383:16384" x14ac:dyDescent="0.2">
      <c r="A12" s="4" t="s">
        <v>6</v>
      </c>
      <c r="B12" s="43">
        <v>12904238</v>
      </c>
      <c r="D12" s="43">
        <v>11716104</v>
      </c>
      <c r="E12" s="44"/>
      <c r="F12" s="33">
        <v>12904238</v>
      </c>
      <c r="G12" s="53">
        <f t="shared" si="0"/>
        <v>0</v>
      </c>
      <c r="XFC12" s="45"/>
      <c r="XFD12" s="46"/>
    </row>
    <row r="13" spans="1:7 16383:16384" x14ac:dyDescent="0.2">
      <c r="A13" s="4" t="s">
        <v>7</v>
      </c>
      <c r="B13" s="43">
        <v>443092</v>
      </c>
      <c r="D13" s="43">
        <v>431607</v>
      </c>
      <c r="E13" s="44"/>
      <c r="F13" s="33">
        <v>443092</v>
      </c>
      <c r="G13" s="53">
        <f t="shared" si="0"/>
        <v>0</v>
      </c>
      <c r="XFC13" s="45"/>
      <c r="XFD13" s="46"/>
    </row>
    <row r="14" spans="1:7 16383:16384" x14ac:dyDescent="0.2">
      <c r="A14" s="4" t="s">
        <v>8</v>
      </c>
      <c r="B14" s="43">
        <v>42</v>
      </c>
      <c r="D14" s="43">
        <v>133</v>
      </c>
      <c r="E14" s="44"/>
      <c r="F14" s="33">
        <v>42</v>
      </c>
      <c r="G14" s="53">
        <f t="shared" si="0"/>
        <v>0</v>
      </c>
      <c r="XFC14" s="45"/>
      <c r="XFD14" s="46"/>
    </row>
    <row r="15" spans="1:7 16383:16384" x14ac:dyDescent="0.2">
      <c r="A15" s="4" t="s">
        <v>9</v>
      </c>
      <c r="B15" s="43">
        <v>2018283</v>
      </c>
      <c r="D15" s="43">
        <v>305454</v>
      </c>
      <c r="E15" s="44"/>
      <c r="F15" s="33">
        <v>2018283</v>
      </c>
      <c r="G15" s="53">
        <f t="shared" si="0"/>
        <v>0</v>
      </c>
      <c r="XFC15" s="45"/>
      <c r="XFD15" s="46"/>
    </row>
    <row r="16" spans="1:7 16383:16384" x14ac:dyDescent="0.2">
      <c r="A16" s="4"/>
      <c r="B16" s="43"/>
      <c r="E16" s="44"/>
      <c r="F16" s="33"/>
      <c r="G16" s="53">
        <f t="shared" si="0"/>
        <v>0</v>
      </c>
      <c r="XFC16" s="45"/>
      <c r="XFD16" s="46"/>
    </row>
    <row r="17" spans="1:7 16383:16384" x14ac:dyDescent="0.25">
      <c r="A17" s="39" t="s">
        <v>24</v>
      </c>
      <c r="B17" s="47">
        <f>SUM(B6:B16)</f>
        <v>370595207</v>
      </c>
      <c r="D17" s="47">
        <v>324764700</v>
      </c>
      <c r="E17" s="44"/>
      <c r="F17" s="77">
        <v>370595207</v>
      </c>
      <c r="G17" s="53">
        <f t="shared" si="0"/>
        <v>0</v>
      </c>
      <c r="XFC17" s="45"/>
      <c r="XFD17" s="46"/>
    </row>
    <row r="18" spans="1:7 16383:16384" x14ac:dyDescent="0.2">
      <c r="A18" s="4"/>
      <c r="B18" s="55"/>
      <c r="C18" s="41"/>
      <c r="E18" s="48"/>
      <c r="F18" s="78"/>
      <c r="G18" s="53"/>
    </row>
    <row r="19" spans="1:7 16383:16384" x14ac:dyDescent="0.2">
      <c r="A19" s="39" t="s">
        <v>10</v>
      </c>
      <c r="B19" s="55"/>
      <c r="C19" s="41"/>
      <c r="E19" s="44"/>
      <c r="F19" s="78"/>
      <c r="G19" s="53"/>
    </row>
    <row r="20" spans="1:7 16383:16384" x14ac:dyDescent="0.2">
      <c r="A20" s="4"/>
      <c r="B20" s="55"/>
      <c r="C20" s="41"/>
      <c r="E20" s="44"/>
      <c r="F20" s="78"/>
      <c r="G20" s="53"/>
    </row>
    <row r="21" spans="1:7 16383:16384" x14ac:dyDescent="0.2">
      <c r="A21" s="37" t="s">
        <v>11</v>
      </c>
      <c r="B21" s="43">
        <v>8940060</v>
      </c>
      <c r="C21" s="70"/>
      <c r="D21" s="70">
        <v>61006286</v>
      </c>
      <c r="E21" s="71"/>
      <c r="F21" s="33">
        <v>8940060</v>
      </c>
      <c r="G21" s="76">
        <f t="shared" si="0"/>
        <v>0</v>
      </c>
      <c r="XFC21" s="45"/>
      <c r="XFD21" s="50"/>
    </row>
    <row r="22" spans="1:7 16383:16384" x14ac:dyDescent="0.2">
      <c r="A22" s="4" t="s">
        <v>12</v>
      </c>
      <c r="B22" s="43">
        <v>0</v>
      </c>
      <c r="C22" s="72"/>
      <c r="D22" s="70">
        <v>0</v>
      </c>
      <c r="E22" s="71"/>
      <c r="F22" s="33">
        <v>0</v>
      </c>
      <c r="G22" s="76">
        <f t="shared" si="0"/>
        <v>0</v>
      </c>
      <c r="XFC22" s="45"/>
      <c r="XFD22" s="50"/>
    </row>
    <row r="23" spans="1:7 16383:16384" x14ac:dyDescent="0.2">
      <c r="A23" s="4" t="s">
        <v>13</v>
      </c>
      <c r="B23" s="43">
        <v>299174278</v>
      </c>
      <c r="C23" s="70"/>
      <c r="D23" s="70">
        <v>211825924</v>
      </c>
      <c r="E23" s="71"/>
      <c r="F23" s="33">
        <v>299174278</v>
      </c>
      <c r="G23" s="76">
        <f t="shared" si="0"/>
        <v>0</v>
      </c>
      <c r="XFC23" s="45"/>
      <c r="XFD23" s="50"/>
    </row>
    <row r="24" spans="1:7 16383:16384" ht="30" x14ac:dyDescent="0.2">
      <c r="A24" s="4" t="s">
        <v>21</v>
      </c>
      <c r="B24" s="43">
        <v>653763</v>
      </c>
      <c r="C24" s="70"/>
      <c r="D24" s="70">
        <v>82127</v>
      </c>
      <c r="E24" s="71"/>
      <c r="F24" s="33">
        <v>653763</v>
      </c>
      <c r="G24" s="76">
        <f t="shared" si="0"/>
        <v>0</v>
      </c>
      <c r="XFC24" s="45"/>
      <c r="XFD24" s="50"/>
    </row>
    <row r="25" spans="1:7 16383:16384" x14ac:dyDescent="0.2">
      <c r="A25" s="4" t="s">
        <v>14</v>
      </c>
      <c r="B25" s="43">
        <v>4235360</v>
      </c>
      <c r="C25" s="70"/>
      <c r="D25" s="70">
        <v>851885</v>
      </c>
      <c r="E25" s="71"/>
      <c r="F25" s="33">
        <v>4235360</v>
      </c>
      <c r="G25" s="76">
        <f t="shared" si="0"/>
        <v>0</v>
      </c>
      <c r="XFC25" s="45"/>
      <c r="XFD25" s="51"/>
    </row>
    <row r="26" spans="1:7 16383:16384" x14ac:dyDescent="0.2">
      <c r="A26" s="4" t="s">
        <v>15</v>
      </c>
      <c r="B26" s="43">
        <v>0</v>
      </c>
      <c r="C26" s="70"/>
      <c r="D26" s="70">
        <v>527299</v>
      </c>
      <c r="E26" s="71"/>
      <c r="F26" s="33">
        <v>0</v>
      </c>
      <c r="G26" s="76">
        <f t="shared" si="0"/>
        <v>0</v>
      </c>
      <c r="XFC26" s="45"/>
      <c r="XFD26" s="50"/>
    </row>
    <row r="27" spans="1:7 16383:16384" x14ac:dyDescent="0.2">
      <c r="A27" s="4"/>
      <c r="B27" s="43"/>
      <c r="C27" s="70"/>
      <c r="D27" s="70"/>
      <c r="E27" s="71"/>
      <c r="F27" s="33"/>
      <c r="G27" s="76">
        <f t="shared" si="0"/>
        <v>0</v>
      </c>
      <c r="XFC27" s="45"/>
      <c r="XFD27" s="50"/>
    </row>
    <row r="28" spans="1:7 16383:16384" x14ac:dyDescent="0.25">
      <c r="A28" s="39" t="s">
        <v>25</v>
      </c>
      <c r="B28" s="47">
        <f>SUM(B21:B27)</f>
        <v>313003461</v>
      </c>
      <c r="C28" s="74"/>
      <c r="D28" s="73">
        <v>274293521</v>
      </c>
      <c r="E28" s="71"/>
      <c r="F28" s="77">
        <v>313003461</v>
      </c>
      <c r="G28" s="76">
        <f>F28-B28</f>
        <v>0</v>
      </c>
      <c r="XFC28" s="45"/>
      <c r="XFD28" s="52"/>
    </row>
    <row r="29" spans="1:7 16383:16384" x14ac:dyDescent="0.2">
      <c r="A29" s="4"/>
      <c r="B29" s="55"/>
      <c r="C29" s="41"/>
      <c r="E29" s="44"/>
      <c r="F29" s="78"/>
      <c r="G29" s="76"/>
    </row>
    <row r="30" spans="1:7 16383:16384" x14ac:dyDescent="0.2">
      <c r="A30" s="39" t="s">
        <v>16</v>
      </c>
      <c r="B30" s="55"/>
      <c r="C30" s="41"/>
      <c r="E30" s="44"/>
      <c r="F30" s="78"/>
      <c r="G30" s="76"/>
    </row>
    <row r="31" spans="1:7 16383:16384" x14ac:dyDescent="0.2">
      <c r="A31" s="4" t="s">
        <v>17</v>
      </c>
      <c r="B31" s="43">
        <v>12497625</v>
      </c>
      <c r="C31" s="49"/>
      <c r="D31" s="43">
        <v>12497625</v>
      </c>
      <c r="E31" s="44"/>
      <c r="F31" s="33">
        <v>12497625</v>
      </c>
      <c r="G31" s="76">
        <f t="shared" si="0"/>
        <v>0</v>
      </c>
      <c r="XFC31" s="53"/>
      <c r="XFD31" s="54"/>
    </row>
    <row r="32" spans="1:7 16383:16384" x14ac:dyDescent="0.2">
      <c r="A32" s="4" t="s">
        <v>28</v>
      </c>
      <c r="B32" s="43">
        <v>0</v>
      </c>
      <c r="C32" s="49"/>
      <c r="D32" s="43">
        <v>7725032</v>
      </c>
      <c r="E32" s="44"/>
      <c r="F32" s="33">
        <v>0</v>
      </c>
      <c r="G32" s="76">
        <f t="shared" si="0"/>
        <v>0</v>
      </c>
      <c r="XFC32" s="53"/>
      <c r="XFD32" s="54"/>
    </row>
    <row r="33" spans="1:7 16383:16384" x14ac:dyDescent="0.2">
      <c r="A33" s="4" t="s">
        <v>18</v>
      </c>
      <c r="B33" s="43">
        <v>61975</v>
      </c>
      <c r="C33" s="49"/>
      <c r="D33" s="43">
        <v>61975</v>
      </c>
      <c r="E33" s="44"/>
      <c r="F33" s="33">
        <v>61975</v>
      </c>
      <c r="G33" s="76">
        <f t="shared" si="0"/>
        <v>0</v>
      </c>
      <c r="XFC33" s="53"/>
      <c r="XFD33" s="54"/>
    </row>
    <row r="34" spans="1:7 16383:16384" ht="30" x14ac:dyDescent="0.2">
      <c r="A34" s="4" t="s">
        <v>20</v>
      </c>
      <c r="B34" s="43">
        <v>50620</v>
      </c>
      <c r="C34" s="49"/>
      <c r="D34" s="43">
        <v>-1691</v>
      </c>
      <c r="E34" s="44"/>
      <c r="F34" s="33">
        <v>50620</v>
      </c>
      <c r="G34" s="76">
        <f t="shared" si="0"/>
        <v>0</v>
      </c>
      <c r="XFC34" s="53"/>
      <c r="XFD34" s="54"/>
    </row>
    <row r="35" spans="1:7 16383:16384" x14ac:dyDescent="0.2">
      <c r="A35" s="4" t="s">
        <v>19</v>
      </c>
      <c r="B35" s="43">
        <v>44981526</v>
      </c>
      <c r="C35" s="49"/>
      <c r="D35" s="43">
        <v>30188238</v>
      </c>
      <c r="E35" s="44"/>
      <c r="F35" s="33">
        <v>44981526</v>
      </c>
      <c r="G35" s="76">
        <f t="shared" si="0"/>
        <v>0</v>
      </c>
      <c r="XFC35" s="53"/>
      <c r="XFD35" s="54"/>
    </row>
    <row r="36" spans="1:7 16383:16384" x14ac:dyDescent="0.2">
      <c r="A36" s="4"/>
      <c r="B36" s="55"/>
      <c r="C36" s="41"/>
      <c r="E36" s="44"/>
      <c r="F36" s="78"/>
      <c r="G36" s="76"/>
      <c r="XFC36" s="53"/>
      <c r="XFD36" s="54"/>
    </row>
    <row r="37" spans="1:7 16383:16384" x14ac:dyDescent="0.2">
      <c r="A37" s="39" t="s">
        <v>26</v>
      </c>
      <c r="B37" s="47">
        <f>SUM(B31:B36)</f>
        <v>57591746</v>
      </c>
      <c r="C37" s="41"/>
      <c r="D37" s="47">
        <v>50471179</v>
      </c>
      <c r="E37" s="44"/>
      <c r="F37" s="81">
        <v>57591746</v>
      </c>
      <c r="G37" s="76">
        <f t="shared" si="0"/>
        <v>0</v>
      </c>
      <c r="XFC37" s="53"/>
      <c r="XFD37" s="56"/>
    </row>
    <row r="38" spans="1:7 16383:16384" x14ac:dyDescent="0.2">
      <c r="A38" s="57"/>
      <c r="B38" s="47"/>
      <c r="C38" s="41"/>
      <c r="D38" s="47"/>
      <c r="E38" s="44"/>
      <c r="F38" s="81"/>
      <c r="G38" s="76"/>
      <c r="XFC38" s="53"/>
    </row>
    <row r="39" spans="1:7 16383:16384" x14ac:dyDescent="0.2">
      <c r="A39" s="39" t="s">
        <v>27</v>
      </c>
      <c r="B39" s="47">
        <f>B28+B37</f>
        <v>370595207</v>
      </c>
      <c r="C39" s="41"/>
      <c r="D39" s="47">
        <v>324764700</v>
      </c>
      <c r="E39" s="44"/>
      <c r="F39" s="81">
        <v>370595207</v>
      </c>
      <c r="G39" s="76">
        <f t="shared" si="0"/>
        <v>0</v>
      </c>
      <c r="XFC39" s="53"/>
      <c r="XFD39" s="56"/>
    </row>
    <row r="40" spans="1:7 16383:16384" x14ac:dyDescent="0.2">
      <c r="A40" s="4"/>
      <c r="B40" s="79"/>
      <c r="C40" s="41"/>
    </row>
    <row r="41" spans="1:7 16383:16384" x14ac:dyDescent="0.2">
      <c r="A41" s="4"/>
      <c r="B41" s="80"/>
      <c r="C41" s="41"/>
    </row>
    <row r="42" spans="1:7 16383:16384" x14ac:dyDescent="0.2">
      <c r="A42" s="37"/>
      <c r="B42" s="43"/>
      <c r="C42" s="49"/>
    </row>
    <row r="43" spans="1:7 16383:16384" s="61" customFormat="1" x14ac:dyDescent="0.2">
      <c r="A43" s="58" t="s">
        <v>50</v>
      </c>
      <c r="B43" s="59" t="s">
        <v>51</v>
      </c>
      <c r="C43" s="60"/>
      <c r="D43" s="58"/>
      <c r="F43" s="35"/>
    </row>
    <row r="44" spans="1:7 16383:16384" s="61" customFormat="1" ht="14.25" x14ac:dyDescent="0.2">
      <c r="A44" s="58"/>
      <c r="B44" s="58"/>
      <c r="C44" s="60"/>
      <c r="D44" s="58"/>
    </row>
    <row r="45" spans="1:7 16383:16384" s="61" customFormat="1" ht="14.25" x14ac:dyDescent="0.2">
      <c r="A45" s="58"/>
      <c r="B45" s="58"/>
      <c r="C45" s="60"/>
      <c r="D45" s="58"/>
    </row>
    <row r="46" spans="1:7 16383:16384" s="61" customFormat="1" ht="14.25" x14ac:dyDescent="0.2">
      <c r="A46" s="59" t="s">
        <v>22</v>
      </c>
      <c r="B46" s="59" t="s">
        <v>23</v>
      </c>
      <c r="C46" s="60"/>
      <c r="D46" s="58"/>
    </row>
    <row r="47" spans="1:7 16383:16384" x14ac:dyDescent="0.2">
      <c r="F47" s="61"/>
    </row>
    <row r="48" spans="1:7 16383:16384" hidden="1" x14ac:dyDescent="0.2"/>
  </sheetData>
  <mergeCells count="1">
    <mergeCell ref="A1:D1"/>
  </mergeCells>
  <printOptions horizontalCentered="1"/>
  <pageMargins left="0.35433070866141736" right="0.35433070866141736" top="0.39370078740157483" bottom="0.19685039370078741" header="0.51181102362204722" footer="0.51181102362204722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3"/>
  <sheetViews>
    <sheetView tabSelected="1" workbookViewId="0">
      <selection activeCell="A37" sqref="A37"/>
    </sheetView>
  </sheetViews>
  <sheetFormatPr defaultColWidth="0" defaultRowHeight="15" zeroHeight="1" x14ac:dyDescent="0.25"/>
  <cols>
    <col min="1" max="1" width="64.28515625" style="7" customWidth="1"/>
    <col min="2" max="2" width="15.42578125" style="7" customWidth="1"/>
    <col min="3" max="3" width="3" style="26" customWidth="1"/>
    <col min="4" max="4" width="16.28515625" style="7" customWidth="1"/>
    <col min="5" max="6" width="10.42578125" style="7" hidden="1"/>
    <col min="7" max="7" width="11.28515625" style="7" hidden="1"/>
    <col min="8" max="9" width="10.42578125" style="7" hidden="1"/>
    <col min="10" max="11" width="11.28515625" style="7" hidden="1"/>
    <col min="12" max="16374" width="10.42578125" style="7" hidden="1"/>
    <col min="16375" max="16375" width="10.42578125" style="26" hidden="1"/>
    <col min="16376" max="16376" width="10.42578125" style="7" hidden="1"/>
    <col min="16377" max="16377" width="10.42578125" style="26" hidden="1"/>
    <col min="16378" max="16384" width="9.7109375" style="26" hidden="1"/>
  </cols>
  <sheetData>
    <row r="1" spans="1:250" ht="56.25" customHeight="1" thickBot="1" x14ac:dyDescent="0.3">
      <c r="A1" s="84" t="s">
        <v>52</v>
      </c>
      <c r="B1" s="84"/>
      <c r="C1" s="84"/>
      <c r="D1" s="84"/>
    </row>
    <row r="2" spans="1:250" x14ac:dyDescent="0.25">
      <c r="G2" s="87">
        <v>41820</v>
      </c>
      <c r="H2" s="86"/>
      <c r="I2" s="87">
        <v>41453</v>
      </c>
      <c r="K2" s="105">
        <v>41453</v>
      </c>
    </row>
    <row r="3" spans="1:250" x14ac:dyDescent="0.25">
      <c r="A3" s="8"/>
      <c r="B3" s="31">
        <f>'OFP - Ok'!B3</f>
        <v>41820</v>
      </c>
      <c r="C3" s="62"/>
      <c r="D3" s="31">
        <v>41453</v>
      </c>
      <c r="G3" s="88" t="s">
        <v>48</v>
      </c>
      <c r="H3" s="89"/>
      <c r="I3" s="90" t="s">
        <v>48</v>
      </c>
      <c r="K3" s="69"/>
    </row>
    <row r="4" spans="1:250" x14ac:dyDescent="0.25">
      <c r="A4" s="9" t="s">
        <v>29</v>
      </c>
      <c r="B4" s="69"/>
      <c r="G4" s="91"/>
      <c r="H4" s="91"/>
      <c r="I4" s="92"/>
    </row>
    <row r="5" spans="1:250" x14ac:dyDescent="0.25">
      <c r="A5" s="10" t="s">
        <v>30</v>
      </c>
      <c r="B5" s="3">
        <v>3724844</v>
      </c>
      <c r="C5" s="29"/>
      <c r="D5" s="3">
        <v>4473695</v>
      </c>
      <c r="F5" s="11"/>
      <c r="G5" s="85">
        <v>3724844</v>
      </c>
      <c r="H5" s="29">
        <f>G5-B5</f>
        <v>0</v>
      </c>
      <c r="I5" s="93">
        <v>4473695</v>
      </c>
      <c r="J5" s="82">
        <f>I5-D5</f>
        <v>0</v>
      </c>
      <c r="K5" s="3">
        <v>4473695</v>
      </c>
      <c r="IO5" s="12"/>
      <c r="IP5" s="11"/>
    </row>
    <row r="6" spans="1:250" x14ac:dyDescent="0.25">
      <c r="A6" s="10" t="s">
        <v>31</v>
      </c>
      <c r="B6" s="13">
        <v>-1513446</v>
      </c>
      <c r="C6" s="30"/>
      <c r="D6" s="13">
        <v>-1619255</v>
      </c>
      <c r="F6" s="14"/>
      <c r="G6" s="94">
        <v>-1513446</v>
      </c>
      <c r="H6" s="29">
        <f t="shared" ref="H6:H35" si="0">G6-B6</f>
        <v>0</v>
      </c>
      <c r="I6" s="95">
        <v>-1619255</v>
      </c>
      <c r="J6" s="82">
        <f t="shared" ref="J6:J35" si="1">I6-D6</f>
        <v>0</v>
      </c>
      <c r="K6" s="13">
        <v>-1619255</v>
      </c>
      <c r="IO6" s="12"/>
      <c r="IP6" s="14"/>
    </row>
    <row r="7" spans="1:250" x14ac:dyDescent="0.25">
      <c r="A7" s="10"/>
      <c r="B7" s="13"/>
      <c r="C7" s="27"/>
      <c r="D7" s="13"/>
      <c r="F7" s="14"/>
      <c r="G7" s="94"/>
      <c r="H7" s="29">
        <f t="shared" si="0"/>
        <v>0</v>
      </c>
      <c r="I7" s="95"/>
      <c r="J7" s="82">
        <f t="shared" si="1"/>
        <v>0</v>
      </c>
      <c r="K7" s="13"/>
      <c r="IO7" s="12"/>
      <c r="IP7" s="14"/>
    </row>
    <row r="8" spans="1:250" x14ac:dyDescent="0.25">
      <c r="A8" s="15" t="s">
        <v>32</v>
      </c>
      <c r="B8" s="16">
        <f>SUM(B5:B7)</f>
        <v>2211398</v>
      </c>
      <c r="C8" s="28"/>
      <c r="D8" s="16">
        <f>SUM(D5:D7)</f>
        <v>2854440</v>
      </c>
      <c r="F8" s="17"/>
      <c r="G8" s="96">
        <f>G5+G6</f>
        <v>2211398</v>
      </c>
      <c r="H8" s="29">
        <f t="shared" si="0"/>
        <v>0</v>
      </c>
      <c r="I8" s="97">
        <f>I5+I6</f>
        <v>2854440</v>
      </c>
      <c r="J8" s="82">
        <f t="shared" si="1"/>
        <v>0</v>
      </c>
      <c r="K8" s="16">
        <v>2854440</v>
      </c>
      <c r="IO8" s="12"/>
      <c r="IP8" s="17"/>
    </row>
    <row r="9" spans="1:250" x14ac:dyDescent="0.25">
      <c r="A9" s="10"/>
      <c r="B9" s="13"/>
      <c r="D9" s="13"/>
      <c r="F9" s="14"/>
      <c r="G9" s="94"/>
      <c r="H9" s="29">
        <f t="shared" si="0"/>
        <v>0</v>
      </c>
      <c r="I9" s="95"/>
      <c r="J9" s="82">
        <f t="shared" si="1"/>
        <v>0</v>
      </c>
      <c r="K9" s="13"/>
      <c r="IO9" s="12"/>
      <c r="IP9" s="14"/>
    </row>
    <row r="10" spans="1:250" x14ac:dyDescent="0.25">
      <c r="A10" s="18" t="s">
        <v>33</v>
      </c>
      <c r="B10" s="13">
        <v>931277</v>
      </c>
      <c r="C10" s="27"/>
      <c r="D10" s="13">
        <v>1084049</v>
      </c>
      <c r="F10" s="14"/>
      <c r="G10" s="94">
        <v>931277</v>
      </c>
      <c r="H10" s="29">
        <f t="shared" si="0"/>
        <v>0</v>
      </c>
      <c r="I10" s="95">
        <v>1084049</v>
      </c>
      <c r="J10" s="82">
        <f t="shared" si="1"/>
        <v>0</v>
      </c>
      <c r="K10" s="13">
        <v>1084049</v>
      </c>
      <c r="IO10" s="12"/>
      <c r="IP10" s="14"/>
    </row>
    <row r="11" spans="1:250" x14ac:dyDescent="0.25">
      <c r="A11" s="10" t="s">
        <v>34</v>
      </c>
      <c r="B11" s="13">
        <v>-338952</v>
      </c>
      <c r="C11" s="27"/>
      <c r="D11" s="13">
        <v>-463829</v>
      </c>
      <c r="F11" s="14"/>
      <c r="G11" s="94">
        <v>-338952</v>
      </c>
      <c r="H11" s="29">
        <f t="shared" si="0"/>
        <v>0</v>
      </c>
      <c r="I11" s="95">
        <v>-463829</v>
      </c>
      <c r="J11" s="82">
        <f t="shared" si="1"/>
        <v>0</v>
      </c>
      <c r="K11" s="13">
        <v>-463829</v>
      </c>
      <c r="IO11" s="12"/>
      <c r="IP11" s="14"/>
    </row>
    <row r="12" spans="1:250" x14ac:dyDescent="0.25">
      <c r="A12" s="10"/>
      <c r="B12" s="13"/>
      <c r="D12" s="13"/>
      <c r="F12" s="14"/>
      <c r="G12" s="94"/>
      <c r="H12" s="29">
        <f t="shared" si="0"/>
        <v>0</v>
      </c>
      <c r="I12" s="95"/>
      <c r="J12" s="82">
        <f t="shared" si="1"/>
        <v>0</v>
      </c>
      <c r="K12" s="13"/>
      <c r="IO12" s="12"/>
      <c r="IP12" s="14"/>
    </row>
    <row r="13" spans="1:250" x14ac:dyDescent="0.25">
      <c r="A13" s="10"/>
      <c r="B13" s="13"/>
      <c r="D13" s="13"/>
      <c r="F13" s="14"/>
      <c r="G13" s="94"/>
      <c r="H13" s="29">
        <f t="shared" si="0"/>
        <v>0</v>
      </c>
      <c r="I13" s="95"/>
      <c r="J13" s="82">
        <f t="shared" si="1"/>
        <v>0</v>
      </c>
      <c r="K13" s="13"/>
      <c r="IO13" s="12"/>
      <c r="IP13" s="14"/>
    </row>
    <row r="14" spans="1:250" x14ac:dyDescent="0.25">
      <c r="A14" s="15" t="s">
        <v>35</v>
      </c>
      <c r="B14" s="16">
        <f>SUM(B9:B13)</f>
        <v>592325</v>
      </c>
      <c r="C14" s="28"/>
      <c r="D14" s="16">
        <f>SUM(D9:D13)</f>
        <v>620220</v>
      </c>
      <c r="F14" s="19"/>
      <c r="G14" s="96">
        <f>G10+G11</f>
        <v>592325</v>
      </c>
      <c r="H14" s="29">
        <f t="shared" si="0"/>
        <v>0</v>
      </c>
      <c r="I14" s="98">
        <f>I10+I11</f>
        <v>620220</v>
      </c>
      <c r="J14" s="82">
        <f t="shared" si="1"/>
        <v>0</v>
      </c>
      <c r="K14" s="16">
        <v>620220</v>
      </c>
      <c r="IO14" s="12"/>
      <c r="IP14" s="19"/>
    </row>
    <row r="15" spans="1:250" x14ac:dyDescent="0.25">
      <c r="A15" s="10"/>
      <c r="B15" s="13"/>
      <c r="D15" s="13"/>
      <c r="F15" s="14"/>
      <c r="G15" s="94"/>
      <c r="H15" s="29">
        <f t="shared" si="0"/>
        <v>0</v>
      </c>
      <c r="I15" s="95"/>
      <c r="J15" s="82">
        <f t="shared" si="1"/>
        <v>0</v>
      </c>
      <c r="K15" s="13"/>
      <c r="IO15" s="12"/>
      <c r="IP15" s="14"/>
    </row>
    <row r="16" spans="1:250" x14ac:dyDescent="0.25">
      <c r="A16" s="10" t="s">
        <v>36</v>
      </c>
      <c r="B16" s="20">
        <v>8428723</v>
      </c>
      <c r="C16" s="63"/>
      <c r="D16" s="20">
        <v>2513164</v>
      </c>
      <c r="F16" s="75"/>
      <c r="G16" s="99">
        <v>8428723</v>
      </c>
      <c r="H16" s="29">
        <f t="shared" si="0"/>
        <v>0</v>
      </c>
      <c r="I16" s="100">
        <v>2513164</v>
      </c>
      <c r="J16" s="82">
        <f t="shared" si="1"/>
        <v>0</v>
      </c>
      <c r="K16" s="106">
        <v>2513164</v>
      </c>
      <c r="IO16" s="12"/>
      <c r="IP16" s="21"/>
    </row>
    <row r="17" spans="1:250" ht="30" x14ac:dyDescent="0.25">
      <c r="A17" s="10" t="s">
        <v>37</v>
      </c>
      <c r="B17" s="13">
        <v>0</v>
      </c>
      <c r="C17" s="27"/>
      <c r="D17" s="13">
        <v>30105</v>
      </c>
      <c r="F17" s="14"/>
      <c r="G17" s="94">
        <v>0</v>
      </c>
      <c r="H17" s="29">
        <f t="shared" si="0"/>
        <v>0</v>
      </c>
      <c r="I17" s="95">
        <v>30105</v>
      </c>
      <c r="J17" s="82">
        <f t="shared" si="1"/>
        <v>0</v>
      </c>
      <c r="K17" s="13">
        <v>30105</v>
      </c>
      <c r="IO17" s="12"/>
      <c r="IP17" s="14"/>
    </row>
    <row r="18" spans="1:250" x14ac:dyDescent="0.25">
      <c r="A18" s="10" t="s">
        <v>47</v>
      </c>
      <c r="B18" s="13">
        <v>-23288</v>
      </c>
      <c r="C18" s="27"/>
      <c r="D18" s="13">
        <v>-43510</v>
      </c>
      <c r="F18" s="14"/>
      <c r="G18" s="94">
        <v>-23288</v>
      </c>
      <c r="H18" s="29">
        <f t="shared" si="0"/>
        <v>0</v>
      </c>
      <c r="I18" s="95">
        <v>-43510</v>
      </c>
      <c r="J18" s="82">
        <f t="shared" si="1"/>
        <v>0</v>
      </c>
      <c r="K18" s="13">
        <v>-43510</v>
      </c>
      <c r="IO18" s="12"/>
      <c r="IP18" s="14"/>
    </row>
    <row r="19" spans="1:250" x14ac:dyDescent="0.25">
      <c r="A19" s="10"/>
      <c r="B19" s="13"/>
      <c r="D19" s="13"/>
      <c r="F19" s="11"/>
      <c r="G19" s="94"/>
      <c r="H19" s="29">
        <f t="shared" si="0"/>
        <v>0</v>
      </c>
      <c r="I19" s="95"/>
      <c r="J19" s="82">
        <f t="shared" si="1"/>
        <v>0</v>
      </c>
      <c r="K19" s="13"/>
      <c r="IO19" s="12"/>
      <c r="IP19" s="11"/>
    </row>
    <row r="20" spans="1:250" x14ac:dyDescent="0.25">
      <c r="A20" s="15" t="s">
        <v>38</v>
      </c>
      <c r="B20" s="16">
        <f>SUM(B8,B14,B15:B19)</f>
        <v>11209158</v>
      </c>
      <c r="C20" s="28"/>
      <c r="D20" s="16">
        <f>SUM(D8,D14,D15:D19)</f>
        <v>5974419</v>
      </c>
      <c r="F20" s="19"/>
      <c r="G20" s="96">
        <f>G8+G14+G16+G17+G18</f>
        <v>11209158</v>
      </c>
      <c r="H20" s="29">
        <f t="shared" si="0"/>
        <v>0</v>
      </c>
      <c r="I20" s="98">
        <f>I8+I14+I16+I17+I18</f>
        <v>5974419</v>
      </c>
      <c r="J20" s="82">
        <f t="shared" si="1"/>
        <v>0</v>
      </c>
      <c r="K20" s="16">
        <v>5974419</v>
      </c>
      <c r="IO20" s="12"/>
      <c r="IP20" s="19"/>
    </row>
    <row r="21" spans="1:250" x14ac:dyDescent="0.25">
      <c r="A21" s="10"/>
      <c r="B21" s="13"/>
      <c r="D21" s="13"/>
      <c r="F21" s="14"/>
      <c r="G21" s="94"/>
      <c r="H21" s="29">
        <f t="shared" si="0"/>
        <v>0</v>
      </c>
      <c r="I21" s="95"/>
      <c r="J21" s="82">
        <f t="shared" si="1"/>
        <v>0</v>
      </c>
      <c r="K21" s="13"/>
      <c r="IO21" s="12"/>
    </row>
    <row r="22" spans="1:250" x14ac:dyDescent="0.25">
      <c r="A22" s="10" t="s">
        <v>39</v>
      </c>
      <c r="B22" s="13">
        <v>0</v>
      </c>
      <c r="C22" s="27"/>
      <c r="D22" s="13">
        <v>0</v>
      </c>
      <c r="F22" s="14"/>
      <c r="G22" s="94">
        <v>0</v>
      </c>
      <c r="H22" s="29">
        <f t="shared" si="0"/>
        <v>0</v>
      </c>
      <c r="I22" s="95">
        <v>0</v>
      </c>
      <c r="J22" s="82">
        <f t="shared" si="1"/>
        <v>0</v>
      </c>
      <c r="K22" s="13">
        <v>0</v>
      </c>
      <c r="IO22" s="12"/>
      <c r="IP22" s="14"/>
    </row>
    <row r="23" spans="1:250" x14ac:dyDescent="0.25">
      <c r="A23" s="10" t="s">
        <v>40</v>
      </c>
      <c r="B23" s="13">
        <v>-2394406</v>
      </c>
      <c r="C23" s="27"/>
      <c r="D23" s="13">
        <v>-956410</v>
      </c>
      <c r="F23" s="14"/>
      <c r="G23" s="94">
        <v>-2394406</v>
      </c>
      <c r="H23" s="29">
        <f t="shared" si="0"/>
        <v>0</v>
      </c>
      <c r="I23" s="95">
        <v>-956410</v>
      </c>
      <c r="J23" s="82">
        <f t="shared" si="1"/>
        <v>0</v>
      </c>
      <c r="K23" s="13">
        <v>-956410</v>
      </c>
      <c r="IO23" s="12"/>
      <c r="IP23" s="14"/>
    </row>
    <row r="24" spans="1:250" x14ac:dyDescent="0.25">
      <c r="A24" s="10"/>
      <c r="B24" s="13"/>
      <c r="D24" s="13"/>
      <c r="F24" s="14"/>
      <c r="G24" s="94"/>
      <c r="H24" s="29">
        <f t="shared" si="0"/>
        <v>0</v>
      </c>
      <c r="I24" s="95"/>
      <c r="J24" s="82">
        <f t="shared" si="1"/>
        <v>0</v>
      </c>
      <c r="K24" s="13"/>
      <c r="IO24" s="12"/>
      <c r="IP24" s="14"/>
    </row>
    <row r="25" spans="1:250" x14ac:dyDescent="0.25">
      <c r="A25" s="15" t="s">
        <v>41</v>
      </c>
      <c r="B25" s="16">
        <f>SUM(B20:B24)</f>
        <v>8814752</v>
      </c>
      <c r="C25" s="28"/>
      <c r="D25" s="16">
        <f>SUM(D20:D24)</f>
        <v>5018009</v>
      </c>
      <c r="F25" s="19"/>
      <c r="G25" s="96">
        <f>G20+G23</f>
        <v>8814752</v>
      </c>
      <c r="H25" s="29">
        <f t="shared" si="0"/>
        <v>0</v>
      </c>
      <c r="I25" s="98">
        <f>I20+I23</f>
        <v>5018009</v>
      </c>
      <c r="J25" s="82">
        <f t="shared" si="1"/>
        <v>0</v>
      </c>
      <c r="K25" s="16">
        <v>5018009</v>
      </c>
      <c r="IO25" s="12"/>
      <c r="IP25" s="19"/>
    </row>
    <row r="26" spans="1:250" x14ac:dyDescent="0.25">
      <c r="A26" s="10"/>
      <c r="B26" s="13"/>
      <c r="D26" s="13"/>
      <c r="F26" s="14"/>
      <c r="G26" s="94"/>
      <c r="H26" s="29">
        <f t="shared" si="0"/>
        <v>0</v>
      </c>
      <c r="I26" s="95"/>
      <c r="J26" s="82">
        <f t="shared" si="1"/>
        <v>0</v>
      </c>
      <c r="K26" s="13"/>
      <c r="IO26" s="12"/>
      <c r="IP26" s="14"/>
    </row>
    <row r="27" spans="1:250" x14ac:dyDescent="0.25">
      <c r="A27" s="10" t="s">
        <v>42</v>
      </c>
      <c r="B27" s="13">
        <v>-1760354</v>
      </c>
      <c r="C27" s="27"/>
      <c r="D27" s="13">
        <v>-1351808</v>
      </c>
      <c r="F27" s="14"/>
      <c r="G27" s="94">
        <v>-1760354</v>
      </c>
      <c r="H27" s="29">
        <f t="shared" si="0"/>
        <v>0</v>
      </c>
      <c r="I27" s="95">
        <v>-1351808</v>
      </c>
      <c r="J27" s="82">
        <f t="shared" si="1"/>
        <v>0</v>
      </c>
      <c r="K27" s="13">
        <v>-1351808</v>
      </c>
      <c r="IO27" s="12"/>
      <c r="IP27" s="14"/>
    </row>
    <row r="28" spans="1:250" x14ac:dyDescent="0.25">
      <c r="A28" s="10"/>
      <c r="B28" s="13"/>
      <c r="D28" s="13"/>
      <c r="F28" s="22"/>
      <c r="G28" s="101"/>
      <c r="H28" s="29">
        <f t="shared" si="0"/>
        <v>0</v>
      </c>
      <c r="I28" s="102"/>
      <c r="J28" s="82">
        <f t="shared" si="1"/>
        <v>0</v>
      </c>
      <c r="K28" s="13"/>
      <c r="IO28" s="12"/>
      <c r="IP28" s="22"/>
    </row>
    <row r="29" spans="1:250" ht="15.75" thickBot="1" x14ac:dyDescent="0.3">
      <c r="A29" s="15" t="s">
        <v>43</v>
      </c>
      <c r="B29" s="16">
        <f>SUM(B25:B28)</f>
        <v>7054398</v>
      </c>
      <c r="C29" s="28"/>
      <c r="D29" s="16">
        <f>SUM(D25:D28)</f>
        <v>3666201</v>
      </c>
      <c r="F29" s="19"/>
      <c r="G29" s="103">
        <f>G25+G27</f>
        <v>7054398</v>
      </c>
      <c r="H29" s="29">
        <f t="shared" si="0"/>
        <v>0</v>
      </c>
      <c r="I29" s="104">
        <f>I25+I27</f>
        <v>3666201</v>
      </c>
      <c r="J29" s="82">
        <f t="shared" si="1"/>
        <v>0</v>
      </c>
      <c r="K29" s="16">
        <v>3666201</v>
      </c>
      <c r="IO29" s="12"/>
      <c r="IP29" s="19"/>
    </row>
    <row r="30" spans="1:250" x14ac:dyDescent="0.25">
      <c r="H30" s="29">
        <f t="shared" si="0"/>
        <v>0</v>
      </c>
      <c r="J30" s="82">
        <f t="shared" si="1"/>
        <v>0</v>
      </c>
      <c r="K30" s="107"/>
    </row>
    <row r="31" spans="1:250" x14ac:dyDescent="0.25">
      <c r="A31" s="23" t="s">
        <v>44</v>
      </c>
      <c r="H31" s="29">
        <f t="shared" si="0"/>
        <v>0</v>
      </c>
      <c r="J31" s="82">
        <f t="shared" si="1"/>
        <v>0</v>
      </c>
      <c r="K31" s="107"/>
      <c r="IP31" s="24"/>
    </row>
    <row r="32" spans="1:250" x14ac:dyDescent="0.25">
      <c r="H32" s="29">
        <f t="shared" si="0"/>
        <v>0</v>
      </c>
      <c r="J32" s="82">
        <f t="shared" si="1"/>
        <v>0</v>
      </c>
      <c r="K32" s="107"/>
      <c r="IP32" s="24"/>
    </row>
    <row r="33" spans="1:250" s="7" customFormat="1" ht="30" x14ac:dyDescent="0.25">
      <c r="A33" s="25" t="s">
        <v>45</v>
      </c>
      <c r="B33" s="13">
        <v>52311.328080000007</v>
      </c>
      <c r="C33" s="27"/>
      <c r="D33" s="13">
        <v>154600.40269999995</v>
      </c>
      <c r="H33" s="29">
        <f t="shared" si="0"/>
        <v>-52311.328080000007</v>
      </c>
      <c r="J33" s="82">
        <f t="shared" si="1"/>
        <v>-154600.40269999995</v>
      </c>
      <c r="K33" s="13">
        <v>154600.40269999995</v>
      </c>
      <c r="IP33" s="13"/>
    </row>
    <row r="34" spans="1:250" s="7" customFormat="1" x14ac:dyDescent="0.25">
      <c r="C34" s="26"/>
      <c r="H34" s="29">
        <f t="shared" si="0"/>
        <v>0</v>
      </c>
      <c r="J34" s="82">
        <f t="shared" si="1"/>
        <v>0</v>
      </c>
      <c r="K34" s="107"/>
    </row>
    <row r="35" spans="1:250" s="7" customFormat="1" x14ac:dyDescent="0.25">
      <c r="A35" s="23" t="s">
        <v>46</v>
      </c>
      <c r="B35" s="16">
        <f>B29+B33</f>
        <v>7106709.3280800004</v>
      </c>
      <c r="C35" s="28"/>
      <c r="D35" s="16">
        <f>D29+D33</f>
        <v>3820801.4027</v>
      </c>
      <c r="H35" s="29">
        <f t="shared" si="0"/>
        <v>-7106709.3280800004</v>
      </c>
      <c r="J35" s="82">
        <f t="shared" si="1"/>
        <v>-3820801.4027</v>
      </c>
      <c r="K35" s="16">
        <v>3820801.4027</v>
      </c>
      <c r="IP35" s="16"/>
    </row>
    <row r="36" spans="1:250" x14ac:dyDescent="0.25">
      <c r="A36" s="23"/>
      <c r="B36" s="16"/>
      <c r="C36" s="28"/>
      <c r="D36" s="16"/>
    </row>
    <row r="37" spans="1:250" x14ac:dyDescent="0.25"/>
    <row r="38" spans="1:250" x14ac:dyDescent="0.25"/>
    <row r="39" spans="1:250" x14ac:dyDescent="0.25"/>
    <row r="40" spans="1:250" x14ac:dyDescent="0.25">
      <c r="A40" s="5" t="str">
        <f>'OFP - Ok'!A43</f>
        <v xml:space="preserve">И. О. Председателя Правления                                                                           </v>
      </c>
      <c r="B40" s="5" t="str">
        <f>'OFP - Ok'!B43</f>
        <v xml:space="preserve">Анна Исаева </v>
      </c>
    </row>
    <row r="41" spans="1:250" x14ac:dyDescent="0.25">
      <c r="A41" s="5"/>
      <c r="C41" s="64"/>
    </row>
    <row r="42" spans="1:250" x14ac:dyDescent="0.25">
      <c r="A42" s="5" t="s">
        <v>22</v>
      </c>
      <c r="B42" s="5" t="s">
        <v>23</v>
      </c>
    </row>
    <row r="43" spans="1:250" x14ac:dyDescent="0.25"/>
  </sheetData>
  <mergeCells count="1"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OFP - Ok</vt:lpstr>
      <vt:lpstr>OSD - Ok</vt:lpstr>
      <vt:lpstr>Sheet1</vt:lpstr>
      <vt:lpstr>'OFP - Ok'!BalanceSheet</vt:lpstr>
      <vt:lpstr>'OFP - Ok'!Print_Area</vt:lpstr>
      <vt:lpstr>'OSD - Ok'!Print_Area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ai11900</dc:creator>
  <cp:lastModifiedBy>ms03487</cp:lastModifiedBy>
  <cp:lastPrinted>2014-07-10T10:38:04Z</cp:lastPrinted>
  <dcterms:created xsi:type="dcterms:W3CDTF">2010-03-31T10:37:49Z</dcterms:created>
  <dcterms:modified xsi:type="dcterms:W3CDTF">2014-07-10T10:46:54Z</dcterms:modified>
</cp:coreProperties>
</file>