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264" activeTab="0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<sst xmlns="http://schemas.openxmlformats.org/spreadsheetml/2006/main" count="482" uniqueCount="293">
  <si>
    <t>Приложение 7 к Инструкции о перечне, формах и сроках 
представления финансовой отчетности финансовыми 
организациями и акционерным обществом «Банк Развития 
Казахстана»</t>
  </si>
  <si>
    <t>Форма № 1</t>
  </si>
  <si>
    <t>Бухгалтерский баланс</t>
  </si>
  <si>
    <t>по состоянию на 01 июля 2023 г.</t>
  </si>
  <si>
    <t>в тыс. тенге</t>
  </si>
  <si>
    <t>Наименование статьи</t>
  </si>
  <si>
    <t>Код 
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</si>
  <si>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</si>
  <si>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</si>
  <si>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</si>
  <si>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</si>
  <si>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</si>
  <si>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</si>
  <si>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</si>
  <si>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</si>
  <si>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</si>
  <si>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эквиваленты денежных средств</t>
  </si>
  <si>
    <t>1.3</t>
  </si>
  <si>
    <t>Аффинированные драгоценные металлы</t>
  </si>
  <si>
    <t>-</t>
  </si>
  <si>
    <t>Вклады размещенные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</si>
  <si>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</si>
  <si>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</si>
  <si>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</si>
  <si>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</si>
  <si>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</si>
  <si>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</si>
  <si>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</si>
  <si>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</si>
  <si>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</si>
  <si>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</si>
  <si>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</si>
  <si>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</si>
  <si>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</si>
  <si>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</si>
  <si>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</t>
  </si>
  <si>
    <t>Нематериальные активы</t>
  </si>
  <si>
    <t>Активы в форме права пользования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</si>
  <si>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</si>
  <si>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</si>
  <si>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</si>
  <si>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</si>
  <si>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</si>
  <si>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</si>
  <si>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</si>
  <si>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</si>
  <si>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</si>
  <si>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</si>
  <si>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</si>
  <si>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</si>
  <si>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</si>
  <si>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</si>
  <si>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</si>
  <si>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</si>
  <si>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</si>
  <si>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</si>
  <si>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</si>
  <si>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</si>
  <si>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</si>
  <si>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</si>
  <si>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</si>
  <si>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</si>
  <si>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</si>
  <si>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</si>
  <si>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</si>
  <si>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</si>
  <si>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</si>
  <si>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</si>
  <si>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</si>
  <si>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</si>
  <si>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</si>
  <si>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</si>
  <si>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Отложенное налоговое требование</t>
  </si>
  <si>
    <t>Авансы выданные и предоплата</t>
  </si>
  <si>
    <t>Прочие активы</t>
  </si>
  <si>
    <t xml:space="preserve">Итого активы: 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</si>
  <si>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</si>
  <si>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</si>
  <si>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</si>
  <si>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</si>
  <si>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</si>
  <si>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</si>
  <si>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</si>
  <si>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</si>
  <si>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</si>
  <si>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</si>
  <si>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</si>
  <si>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</si>
  <si>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</si>
  <si>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</si>
  <si>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</si>
  <si>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</si>
  <si>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</si>
  <si>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</si>
  <si>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</si>
  <si>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</si>
  <si>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</si>
  <si>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</si>
  <si>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</si>
  <si>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</si>
  <si>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</si>
  <si>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</si>
  <si>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</si>
  <si>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</si>
  <si>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</si>
  <si>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</si>
  <si>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</si>
  <si>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</si>
  <si>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</si>
  <si>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</si>
  <si>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</si>
  <si>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</si>
  <si>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</si>
  <si>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</si>
  <si>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</si>
  <si>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</si>
  <si>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</si>
  <si>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</si>
  <si>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</si>
  <si>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</si>
  <si>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</si>
  <si>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</si>
  <si>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</si>
  <si>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</si>
  <si>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</si>
  <si>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</si>
  <si>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</si>
  <si>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</si>
  <si>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(11 671)</t>
  </si>
  <si>
    <t>(15 170)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</si>
  <si>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</si>
  <si>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</si>
  <si>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</si>
  <si>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</si>
  <si>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</si>
  <si>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>47.1</t>
  </si>
  <si>
    <t xml:space="preserve">     отчетного периода</t>
  </si>
  <si>
    <t>47.2</t>
  </si>
  <si>
    <t>(189 639)</t>
  </si>
  <si>
    <t xml:space="preserve">Итого капитал: </t>
  </si>
  <si>
    <t>Итого капитал и обязательства (стр.38+стр.48):</t>
  </si>
  <si>
    <t>Дата</t>
  </si>
  <si>
    <t>Приложение 8 к Инструкции о перечне, 
формах и сроках представления финансовой отчетности 
финансовыми организациями и
акционерным обществом 
«Банк Развития Казахстана»</t>
  </si>
  <si>
    <t>Отчет о прибылях и убытках</t>
  </si>
  <si>
    <t xml:space="preserve">АО "SkyBridge Invest"; </t>
  </si>
  <si>
    <t>Код строки</t>
  </si>
  <si>
    <t>За отчетный период</t>
  </si>
  <si>
    <t>За период с начала текущего года 
(с нарастающим итогом)</t>
  </si>
  <si>
    <t>За аналогичный отчетный период предыдущего года</t>
  </si>
  <si>
    <t>За аналогичный период с начала предыдущего года 
(с нарастающим итогом)</t>
  </si>
  <si>
    <t>Доходы, связанные с получением вознаграждения: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</si>
  <si>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</si>
  <si>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</si>
  <si>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</si>
  <si>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</si>
  <si>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</si>
  <si>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 xml:space="preserve"> в том числе:</t>
  </si>
  <si>
    <t>по ценным бумагам, учитываемым по справедливой стоимости через прочий совокупный доход</t>
  </si>
  <si>
    <t>1.2.1</t>
  </si>
  <si>
    <t>'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</si>
  <si>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</si>
  <si>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'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</si>
  <si>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</si>
  <si>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'  по ценным бумагам, оцениваемым по справедливой стоимости, изменения которых отражаются в составе прибыли или убытка</t>
  </si>
  <si>
    <t>1.2.2</t>
  </si>
  <si>
    <t>'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</si>
  <si>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</si>
  <si>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'  доходы, связанные с амортизацией дисконта по ценным бумагам, оцениваемым по справедливой стоимости</t>
  </si>
  <si>
    <t>1.2.2.2</t>
  </si>
  <si>
    <t>'  по ценным бумаги, учитываемым по амортизированной стоимости  (за вычетом резервов на обесценение)</t>
  </si>
  <si>
    <t>1.2.3</t>
  </si>
  <si>
    <t xml:space="preserve">'  доходы, связанные с амортизацией дисконта по ценным бумагам, учитываемым по амортизированной стоимости </t>
  </si>
  <si>
    <t>1.2.3.1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</si>
  <si>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</si>
  <si>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</si>
  <si>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</si>
  <si>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</si>
  <si>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</si>
  <si>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</si>
  <si>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</si>
  <si>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</si>
  <si>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</si>
  <si>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</si>
  <si>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</si>
  <si>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</si>
  <si>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</si>
  <si>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</si>
  <si>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</si>
  <si>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</si>
  <si>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</si>
  <si>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</si>
  <si>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</si>
  <si>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</si>
  <si>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</si>
  <si>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          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</si>
  <si>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</si>
  <si>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</si>
  <si>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</si>
  <si>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</si>
  <si>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</si>
  <si>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</si>
  <si>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</si>
  <si>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</si>
  <si>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</si>
  <si>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</si>
  <si>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</si>
  <si>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</si>
  <si>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</si>
  <si>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</si>
  <si>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</si>
  <si>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</si>
  <si>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</si>
  <si>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</si>
  <si>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</si>
  <si>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</si>
  <si>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</si>
  <si>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>Расходы, связанные с выплатой вознаграждения</t>
  </si>
  <si>
    <t xml:space="preserve"> 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</si>
  <si>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</si>
  <si>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</si>
  <si>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</si>
  <si>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</si>
  <si>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</si>
  <si>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 прочие расходы, связанные с выплатой вознаграждения</t>
  </si>
  <si>
    <t>14.4</t>
  </si>
  <si>
    <t>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</si>
  <si>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</si>
  <si>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</si>
  <si>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</si>
  <si>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</si>
  <si>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</si>
  <si>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</si>
  <si>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</si>
  <si>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</si>
  <si>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</si>
  <si>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</si>
  <si>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</si>
  <si>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</si>
  <si>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</si>
  <si>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</si>
  <si>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</si>
  <si>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</si>
  <si>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</si>
  <si>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</si>
  <si>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</si>
  <si>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</si>
  <si>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</si>
  <si>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</si>
  <si>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</si>
  <si>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</si>
  <si>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</si>
  <si>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</si>
  <si>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</si>
  <si>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</si>
  <si>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</si>
  <si>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</si>
  <si>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</si>
  <si>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</si>
  <si>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</si>
  <si>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</si>
  <si>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</si>
  <si>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</si>
  <si>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</si>
  <si>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</si>
  <si>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</si>
  <si>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</si>
  <si>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</si>
  <si>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</si>
  <si>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</si>
  <si>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</si>
  <si>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</si>
  <si>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</si>
  <si>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</si>
  <si>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(283 736)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</si>
  <si>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</si>
  <si>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</si>
  <si>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</si>
  <si>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</si>
  <si>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 xml:space="preserve">Наименование </t>
  </si>
  <si>
    <t>АО "SkyBridge Invest"</t>
  </si>
  <si>
    <t>Адрес</t>
  </si>
  <si>
    <t>г. Алматы, Абиш Кекилбайулы, дом № 34, корпус 14этаж</t>
  </si>
  <si>
    <t>Телефон</t>
  </si>
  <si>
    <t>8(727)3313350</t>
  </si>
  <si>
    <t>Адрес электронной почты</t>
  </si>
  <si>
    <t>Исполнитель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</si>
  <si>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</si>
  <si>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</si>
  <si>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</si>
  <si>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Kim@sbinvest.kz</t>
  </si>
  <si>
    <t>Ким Ирина</t>
  </si>
  <si>
    <t>8(701)5598121</t>
  </si>
  <si>
    <t>Дата 14.07.2023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</si>
</sst>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left" vertical="top"/>
      <protection/>
    </xf>
    <xf numFmtId="0" fontId="23" fillId="0" borderId="0">
      <alignment horizontal="righ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right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 vertical="top" wrapText="1"/>
    </xf>
    <xf numFmtId="1" fontId="0" fillId="0" borderId="1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3" fillId="0" borderId="0" xfId="33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23" fillId="0" borderId="17" xfId="34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8" fillId="0" borderId="17" xfId="44" applyBorder="1" applyAlignment="1" quotePrefix="1">
      <alignment horizontal="left" vertical="top" wrapText="1"/>
    </xf>
    <xf numFmtId="0" fontId="0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0" fillId="0" borderId="19" xfId="0" applyBorder="1" applyAlignment="1">
      <alignment vertical="top" wrapText="1"/>
    </xf>
    <xf numFmtId="0" fontId="0" fillId="0" borderId="20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right" wrapText="1"/>
    </xf>
    <xf numFmtId="0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" xfId="33"/>
    <cellStyle name="S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sbinvest.k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m@sbinvest.k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135"/>
  <sheetViews>
    <sheetView tabSelected="1" zoomScalePageLayoutView="0" workbookViewId="0" topLeftCell="A1">
      <selection activeCell="A1" sqref="A1:IV16384"/>
    </sheetView>
  </sheetViews>
  <sheetFormatPr defaultColWidth="10.66015625" defaultRowHeight="11.25"/>
  <cols>
    <col min="1" max="1" width="2.33203125" style="1" customWidth="1"/>
    <col min="2" max="2" width="42.66015625" style="1" customWidth="1"/>
    <col min="3" max="4" width="9.83203125" style="2" customWidth="1"/>
    <col min="5" max="5" width="10.16015625" style="2" customWidth="1"/>
    <col min="6" max="6" width="7.83203125" style="2" customWidth="1"/>
    <col min="7" max="7" width="30" style="2" customWidth="1"/>
    <col min="8" max="8" width="9.66015625" style="3" customWidth="1"/>
    <col min="9" max="10" width="14" style="1" customWidth="1"/>
  </cols>
  <sheetData>
    <row r="1" spans="7:10" s="1" customFormat="1" ht="44.25" customHeight="1">
      <c r="G1" s="69" t="s">
        <v>0</v>
      </c>
      <c r="H1" s="69"/>
      <c r="I1" s="69"/>
      <c r="J1" s="69"/>
    </row>
    <row r="2" ht="11.25" customHeight="1">
      <c r="J2" s="4" t="s">
        <v>1</v>
      </c>
    </row>
    <row r="3" spans="2:10" ht="11.25" customHeight="1">
      <c r="B3" s="70" t="s">
        <v>2</v>
      </c>
      <c r="C3" s="70"/>
      <c r="D3" s="70"/>
      <c r="E3" s="70"/>
      <c r="F3" s="70"/>
      <c r="G3" s="70"/>
      <c r="H3" s="70"/>
      <c r="I3" s="70"/>
      <c r="J3" s="70"/>
    </row>
    <row r="4" spans="2:10" ht="11.25" customHeight="1">
      <c r="B4" s="70" t="s">
        <v>279</v>
      </c>
      <c r="C4" s="70"/>
      <c r="D4" s="70"/>
      <c r="E4" s="70"/>
      <c r="F4" s="70"/>
      <c r="G4" s="70"/>
      <c r="H4" s="70"/>
      <c r="I4" s="70"/>
      <c r="J4" s="70"/>
    </row>
    <row r="5" spans="2:10" ht="11.25" customHeight="1">
      <c r="B5" s="70" t="s">
        <v>3</v>
      </c>
      <c r="C5" s="70"/>
      <c r="D5" s="70"/>
      <c r="E5" s="70"/>
      <c r="F5" s="70"/>
      <c r="G5" s="70"/>
      <c r="H5" s="70"/>
      <c r="I5" s="70"/>
      <c r="J5" s="70"/>
    </row>
    <row r="6" spans="3:10" ht="11.25" customHeight="1">
      <c r="C6" s="5"/>
      <c r="D6" s="5"/>
      <c r="E6" s="5"/>
      <c r="F6" s="5"/>
      <c r="G6" s="5"/>
      <c r="H6" s="6"/>
      <c r="I6" s="7"/>
      <c r="J6" s="8" t="s">
        <v>4</v>
      </c>
    </row>
    <row r="7" spans="2:10" s="1" customFormat="1" ht="34.5" customHeight="1">
      <c r="B7" s="71" t="s">
        <v>5</v>
      </c>
      <c r="C7" s="71"/>
      <c r="D7" s="71"/>
      <c r="E7" s="71"/>
      <c r="F7" s="71"/>
      <c r="G7" s="71"/>
      <c r="H7" s="9" t="s">
        <v>6</v>
      </c>
      <c r="I7" s="9" t="s">
        <v>7</v>
      </c>
      <c r="J7" s="9" t="s">
        <v>8</v>
      </c>
    </row>
    <row r="8" spans="2:10" ht="11.25" customHeight="1">
      <c r="B8" s="72">
        <v>1</v>
      </c>
      <c r="C8" s="72"/>
      <c r="D8" s="72"/>
      <c r="E8" s="72"/>
      <c r="F8" s="72"/>
      <c r="G8" s="72"/>
      <c r="H8" s="10">
        <v>2</v>
      </c>
      <c r="I8" s="10">
        <v>3</v>
      </c>
      <c r="J8" s="10">
        <v>4</v>
      </c>
    </row>
    <row r="9" spans="2:10" ht="11.25" customHeight="1">
      <c r="B9" s="11" t="s">
        <v>9</v>
      </c>
      <c r="C9" s="12"/>
      <c r="D9" s="12"/>
      <c r="E9" s="12"/>
      <c r="F9" s="12"/>
      <c r="G9" s="12"/>
      <c r="H9" s="13"/>
      <c r="I9" s="14"/>
      <c r="J9" s="15"/>
    </row>
    <row r="10" spans="2:10" ht="11.25" customHeight="1">
      <c r="B10" s="64" t="s">
        <v>10</v>
      </c>
      <c r="C10" s="64"/>
      <c r="D10" s="64"/>
      <c r="E10" s="64"/>
      <c r="F10" s="64"/>
      <c r="G10" s="64"/>
      <c r="H10" s="10">
        <v>1</v>
      </c>
      <c r="I10" s="16">
        <v>160251</v>
      </c>
      <c r="J10" s="16">
        <v>254748</v>
      </c>
    </row>
    <row r="11" spans="2:10" ht="11.25" customHeight="1">
      <c r="B11" s="67" t="s">
        <v>11</v>
      </c>
      <c r="C11" s="67"/>
      <c r="D11" s="67"/>
      <c r="E11" s="67"/>
      <c r="F11" s="67"/>
      <c r="G11" s="67"/>
      <c r="H11" s="17"/>
      <c r="I11" s="18"/>
      <c r="J11" s="18"/>
    </row>
    <row r="12" spans="2:10" ht="11.25" customHeight="1">
      <c r="B12" s="67" t="s">
        <v>12</v>
      </c>
      <c r="C12" s="67"/>
      <c r="D12" s="67"/>
      <c r="E12" s="67"/>
      <c r="F12" s="67"/>
      <c r="G12" s="67"/>
      <c r="H12" s="17" t="s">
        <v>13</v>
      </c>
      <c r="I12" s="19">
        <v>330</v>
      </c>
      <c r="J12" s="19">
        <v>834</v>
      </c>
    </row>
    <row r="13" spans="2:10" ht="11.25" customHeight="1">
      <c r="B13" s="67" t="s">
        <v>14</v>
      </c>
      <c r="C13" s="67"/>
      <c r="D13" s="67"/>
      <c r="E13" s="67"/>
      <c r="F13" s="67"/>
      <c r="G13" s="67"/>
      <c r="H13" s="17" t="s">
        <v>15</v>
      </c>
      <c r="I13" s="16">
        <v>159921</v>
      </c>
      <c r="J13" s="16">
        <v>253914</v>
      </c>
    </row>
    <row r="14" spans="2:10" ht="11.25" customHeight="1">
      <c r="B14" s="67" t="s">
        <v>16</v>
      </c>
      <c r="C14" s="67"/>
      <c r="D14" s="67"/>
      <c r="E14" s="67"/>
      <c r="F14" s="67"/>
      <c r="G14" s="67"/>
      <c r="H14" s="17" t="s">
        <v>17</v>
      </c>
      <c r="I14" s="18"/>
      <c r="J14" s="18"/>
    </row>
    <row r="15" spans="2:10" ht="11.25" customHeight="1">
      <c r="B15" s="64" t="s">
        <v>18</v>
      </c>
      <c r="C15" s="64"/>
      <c r="D15" s="64"/>
      <c r="E15" s="64"/>
      <c r="F15" s="64"/>
      <c r="G15" s="64"/>
      <c r="H15" s="10">
        <v>2</v>
      </c>
      <c r="I15" s="18" t="s">
        <v>19</v>
      </c>
      <c r="J15" s="18" t="s">
        <v>19</v>
      </c>
    </row>
    <row r="16" spans="2:10" ht="11.25" customHeight="1">
      <c r="B16" s="64" t="s">
        <v>20</v>
      </c>
      <c r="C16" s="64"/>
      <c r="D16" s="64"/>
      <c r="E16" s="64"/>
      <c r="F16" s="64"/>
      <c r="G16" s="64"/>
      <c r="H16" s="10">
        <v>3</v>
      </c>
      <c r="I16" s="18" t="s">
        <v>19</v>
      </c>
      <c r="J16" s="18" t="s">
        <v>19</v>
      </c>
    </row>
    <row r="17" spans="2:10" ht="11.25" customHeight="1">
      <c r="B17" s="67" t="s">
        <v>11</v>
      </c>
      <c r="C17" s="67"/>
      <c r="D17" s="67"/>
      <c r="E17" s="67"/>
      <c r="F17" s="67"/>
      <c r="G17" s="67"/>
      <c r="H17" s="17"/>
      <c r="I17" s="18"/>
      <c r="J17" s="18"/>
    </row>
    <row r="18" spans="2:10" ht="11.25" customHeight="1">
      <c r="B18" s="67" t="s">
        <v>21</v>
      </c>
      <c r="C18" s="67"/>
      <c r="D18" s="67"/>
      <c r="E18" s="67"/>
      <c r="F18" s="67"/>
      <c r="G18" s="67"/>
      <c r="H18" s="17" t="s">
        <v>22</v>
      </c>
      <c r="I18" s="18" t="s">
        <v>19</v>
      </c>
      <c r="J18" s="18" t="s">
        <v>19</v>
      </c>
    </row>
    <row r="19" spans="2:10" ht="11.25" customHeight="1">
      <c r="B19" s="64" t="s">
        <v>23</v>
      </c>
      <c r="C19" s="64"/>
      <c r="D19" s="64"/>
      <c r="E19" s="64"/>
      <c r="F19" s="64"/>
      <c r="G19" s="64"/>
      <c r="H19" s="10">
        <v>4</v>
      </c>
      <c r="I19" s="16">
        <v>145003</v>
      </c>
      <c r="J19" s="16">
        <v>46052</v>
      </c>
    </row>
    <row r="20" spans="2:10" ht="11.25" customHeight="1">
      <c r="B20" s="67" t="s">
        <v>11</v>
      </c>
      <c r="C20" s="67"/>
      <c r="D20" s="67"/>
      <c r="E20" s="67"/>
      <c r="F20" s="67"/>
      <c r="G20" s="67"/>
      <c r="H20" s="17"/>
      <c r="I20" s="18"/>
      <c r="J20" s="18"/>
    </row>
    <row r="21" spans="2:10" ht="11.25" customHeight="1">
      <c r="B21" s="67" t="s">
        <v>21</v>
      </c>
      <c r="C21" s="67"/>
      <c r="D21" s="67"/>
      <c r="E21" s="67"/>
      <c r="F21" s="67"/>
      <c r="G21" s="67"/>
      <c r="H21" s="17" t="s">
        <v>24</v>
      </c>
      <c r="I21" s="18" t="s">
        <v>19</v>
      </c>
      <c r="J21" s="19">
        <v>22</v>
      </c>
    </row>
    <row r="22" spans="2:10" ht="11.25" customHeight="1">
      <c r="B22" s="64" t="s">
        <v>25</v>
      </c>
      <c r="C22" s="64"/>
      <c r="D22" s="64"/>
      <c r="E22" s="64"/>
      <c r="F22" s="64"/>
      <c r="G22" s="64"/>
      <c r="H22" s="10">
        <v>5</v>
      </c>
      <c r="I22" s="16">
        <v>207546</v>
      </c>
      <c r="J22" s="16">
        <v>249514</v>
      </c>
    </row>
    <row r="23" spans="2:10" ht="11.25" customHeight="1">
      <c r="B23" s="67" t="s">
        <v>11</v>
      </c>
      <c r="C23" s="67"/>
      <c r="D23" s="67"/>
      <c r="E23" s="67"/>
      <c r="F23" s="67"/>
      <c r="G23" s="67"/>
      <c r="H23" s="17"/>
      <c r="I23" s="18"/>
      <c r="J23" s="18"/>
    </row>
    <row r="24" spans="2:10" ht="11.25" customHeight="1">
      <c r="B24" s="67" t="s">
        <v>21</v>
      </c>
      <c r="C24" s="67"/>
      <c r="D24" s="67"/>
      <c r="E24" s="67"/>
      <c r="F24" s="67"/>
      <c r="G24" s="67"/>
      <c r="H24" s="17" t="s">
        <v>26</v>
      </c>
      <c r="I24" s="18" t="s">
        <v>19</v>
      </c>
      <c r="J24" s="18" t="s">
        <v>19</v>
      </c>
    </row>
    <row r="25" spans="2:10" ht="11.25" customHeight="1">
      <c r="B25" s="64" t="s">
        <v>27</v>
      </c>
      <c r="C25" s="64"/>
      <c r="D25" s="64"/>
      <c r="E25" s="64"/>
      <c r="F25" s="64"/>
      <c r="G25" s="64"/>
      <c r="H25" s="10">
        <v>6</v>
      </c>
      <c r="I25" s="16">
        <v>168432</v>
      </c>
      <c r="J25" s="16">
        <v>160230</v>
      </c>
    </row>
    <row r="26" spans="2:10" ht="11.25" customHeight="1">
      <c r="B26" s="67" t="s">
        <v>11</v>
      </c>
      <c r="C26" s="67"/>
      <c r="D26" s="67"/>
      <c r="E26" s="67"/>
      <c r="F26" s="67"/>
      <c r="G26" s="67"/>
      <c r="H26" s="17"/>
      <c r="I26" s="18"/>
      <c r="J26" s="18"/>
    </row>
    <row r="27" spans="2:10" ht="11.25" customHeight="1">
      <c r="B27" s="67" t="s">
        <v>21</v>
      </c>
      <c r="C27" s="67"/>
      <c r="D27" s="67"/>
      <c r="E27" s="67"/>
      <c r="F27" s="67"/>
      <c r="G27" s="67"/>
      <c r="H27" s="17" t="s">
        <v>28</v>
      </c>
      <c r="I27" s="16">
        <v>1257</v>
      </c>
      <c r="J27" s="16">
        <v>1192</v>
      </c>
    </row>
    <row r="28" spans="2:10" ht="11.25" customHeight="1">
      <c r="B28" s="64" t="s">
        <v>29</v>
      </c>
      <c r="C28" s="64"/>
      <c r="D28" s="64"/>
      <c r="E28" s="64"/>
      <c r="F28" s="64"/>
      <c r="G28" s="64"/>
      <c r="H28" s="10">
        <v>7</v>
      </c>
      <c r="I28" s="18"/>
      <c r="J28" s="18"/>
    </row>
    <row r="29" spans="2:10" ht="11.25" customHeight="1">
      <c r="B29" s="67" t="s">
        <v>11</v>
      </c>
      <c r="C29" s="67"/>
      <c r="D29" s="67"/>
      <c r="E29" s="67"/>
      <c r="F29" s="67"/>
      <c r="G29" s="67"/>
      <c r="H29" s="17"/>
      <c r="I29" s="18"/>
      <c r="J29" s="18"/>
    </row>
    <row r="30" spans="2:10" ht="11.25" customHeight="1">
      <c r="B30" s="67" t="s">
        <v>21</v>
      </c>
      <c r="C30" s="67"/>
      <c r="D30" s="67"/>
      <c r="E30" s="67"/>
      <c r="F30" s="67"/>
      <c r="G30" s="67"/>
      <c r="H30" s="17" t="s">
        <v>30</v>
      </c>
      <c r="I30" s="18"/>
      <c r="J30" s="18"/>
    </row>
    <row r="31" spans="2:10" ht="11.25" customHeight="1">
      <c r="B31" s="64" t="s">
        <v>31</v>
      </c>
      <c r="C31" s="64"/>
      <c r="D31" s="64"/>
      <c r="E31" s="64"/>
      <c r="F31" s="64"/>
      <c r="G31" s="64"/>
      <c r="H31" s="10">
        <v>8</v>
      </c>
      <c r="I31" s="18"/>
      <c r="J31" s="18"/>
    </row>
    <row r="32" spans="2:10" ht="11.25" customHeight="1">
      <c r="B32" s="64" t="s">
        <v>32</v>
      </c>
      <c r="C32" s="64"/>
      <c r="D32" s="64"/>
      <c r="E32" s="64"/>
      <c r="F32" s="64"/>
      <c r="G32" s="64"/>
      <c r="H32" s="10">
        <v>9</v>
      </c>
      <c r="I32" s="16">
        <v>109323</v>
      </c>
      <c r="J32" s="16">
        <v>52593</v>
      </c>
    </row>
    <row r="33" spans="2:10" ht="11.25" customHeight="1">
      <c r="B33" s="64" t="s">
        <v>33</v>
      </c>
      <c r="C33" s="64"/>
      <c r="D33" s="64"/>
      <c r="E33" s="64"/>
      <c r="F33" s="64"/>
      <c r="G33" s="64"/>
      <c r="H33" s="10">
        <v>10</v>
      </c>
      <c r="I33" s="16">
        <v>2617</v>
      </c>
      <c r="J33" s="16">
        <v>2627</v>
      </c>
    </row>
    <row r="34" spans="2:10" ht="11.25" customHeight="1">
      <c r="B34" s="64" t="s">
        <v>34</v>
      </c>
      <c r="C34" s="64"/>
      <c r="D34" s="64"/>
      <c r="E34" s="64"/>
      <c r="F34" s="64"/>
      <c r="G34" s="64"/>
      <c r="H34" s="10">
        <v>11</v>
      </c>
      <c r="I34" s="18"/>
      <c r="J34" s="18"/>
    </row>
    <row r="35" spans="2:10" ht="11.25" customHeight="1">
      <c r="B35" s="64" t="s">
        <v>35</v>
      </c>
      <c r="C35" s="64"/>
      <c r="D35" s="64"/>
      <c r="E35" s="64"/>
      <c r="F35" s="64"/>
      <c r="G35" s="64"/>
      <c r="H35" s="10">
        <v>12</v>
      </c>
      <c r="I35" s="16">
        <v>116128</v>
      </c>
      <c r="J35" s="16">
        <v>121966</v>
      </c>
    </row>
    <row r="36" spans="2:10" ht="11.25" customHeight="1">
      <c r="B36" s="64" t="s">
        <v>36</v>
      </c>
      <c r="C36" s="64"/>
      <c r="D36" s="64"/>
      <c r="E36" s="64"/>
      <c r="F36" s="64"/>
      <c r="G36" s="64"/>
      <c r="H36" s="10">
        <v>13</v>
      </c>
      <c r="I36" s="16">
        <v>47067</v>
      </c>
      <c r="J36" s="16">
        <v>26553</v>
      </c>
    </row>
    <row r="37" spans="2:10" ht="11.25" customHeight="1">
      <c r="B37" s="64" t="s">
        <v>37</v>
      </c>
      <c r="C37" s="64"/>
      <c r="D37" s="64"/>
      <c r="E37" s="64"/>
      <c r="F37" s="64"/>
      <c r="G37" s="64"/>
      <c r="H37" s="10">
        <v>14</v>
      </c>
      <c r="I37" s="16">
        <v>9729</v>
      </c>
      <c r="J37" s="16">
        <v>29193</v>
      </c>
    </row>
    <row r="38" spans="2:10" ht="11.25" customHeight="1">
      <c r="B38" s="64" t="s">
        <v>38</v>
      </c>
      <c r="C38" s="64"/>
      <c r="D38" s="64"/>
      <c r="E38" s="64"/>
      <c r="F38" s="64"/>
      <c r="G38" s="64"/>
      <c r="H38" s="10">
        <v>15</v>
      </c>
      <c r="I38" s="18" t="s">
        <v>19</v>
      </c>
      <c r="J38" s="18" t="s">
        <v>19</v>
      </c>
    </row>
    <row r="39" spans="2:10" ht="11.25" customHeight="1">
      <c r="B39" s="64" t="s">
        <v>39</v>
      </c>
      <c r="C39" s="64"/>
      <c r="D39" s="64"/>
      <c r="E39" s="64"/>
      <c r="F39" s="64"/>
      <c r="G39" s="64"/>
      <c r="H39" s="10">
        <v>16</v>
      </c>
      <c r="I39" s="16">
        <v>207237</v>
      </c>
      <c r="J39" s="16">
        <v>466915</v>
      </c>
    </row>
    <row r="40" spans="2:10" ht="11.25" customHeight="1">
      <c r="B40" s="67" t="s">
        <v>11</v>
      </c>
      <c r="C40" s="67"/>
      <c r="D40" s="67"/>
      <c r="E40" s="67"/>
      <c r="F40" s="67"/>
      <c r="G40" s="67"/>
      <c r="H40" s="17"/>
      <c r="I40" s="18"/>
      <c r="J40" s="18"/>
    </row>
    <row r="41" spans="2:10" ht="11.25" customHeight="1">
      <c r="B41" s="64" t="s">
        <v>40</v>
      </c>
      <c r="C41" s="64"/>
      <c r="D41" s="64"/>
      <c r="E41" s="64"/>
      <c r="F41" s="64"/>
      <c r="G41" s="64"/>
      <c r="H41" s="17" t="s">
        <v>41</v>
      </c>
      <c r="I41" s="16">
        <v>128155</v>
      </c>
      <c r="J41" s="16">
        <v>387380</v>
      </c>
    </row>
    <row r="42" spans="2:10" ht="11.25" customHeight="1">
      <c r="B42" s="20" t="s">
        <v>42</v>
      </c>
      <c r="C42" s="21"/>
      <c r="D42" s="21"/>
      <c r="E42" s="21"/>
      <c r="F42" s="21"/>
      <c r="G42" s="22"/>
      <c r="H42" s="17" t="s">
        <v>43</v>
      </c>
      <c r="I42" s="18" t="s">
        <v>19</v>
      </c>
      <c r="J42" s="18" t="s">
        <v>19</v>
      </c>
    </row>
    <row r="43" spans="2:10" ht="11.25" customHeight="1">
      <c r="B43" s="20" t="s">
        <v>44</v>
      </c>
      <c r="C43" s="21"/>
      <c r="D43" s="21"/>
      <c r="E43" s="21"/>
      <c r="F43" s="21"/>
      <c r="G43" s="22"/>
      <c r="H43" s="17" t="s">
        <v>45</v>
      </c>
      <c r="I43" s="16">
        <v>128155</v>
      </c>
      <c r="J43" s="16">
        <v>387380</v>
      </c>
    </row>
    <row r="44" spans="2:10" ht="11.25" customHeight="1">
      <c r="B44" s="67" t="s">
        <v>46</v>
      </c>
      <c r="C44" s="67"/>
      <c r="D44" s="67"/>
      <c r="E44" s="67"/>
      <c r="F44" s="67"/>
      <c r="G44" s="67"/>
      <c r="H44" s="17" t="s">
        <v>47</v>
      </c>
      <c r="I44" s="18"/>
      <c r="J44" s="18"/>
    </row>
    <row r="45" spans="2:10" ht="11.25" customHeight="1">
      <c r="B45" s="67" t="s">
        <v>48</v>
      </c>
      <c r="C45" s="67"/>
      <c r="D45" s="67"/>
      <c r="E45" s="67"/>
      <c r="F45" s="67"/>
      <c r="G45" s="67"/>
      <c r="H45" s="17" t="s">
        <v>49</v>
      </c>
      <c r="I45" s="16">
        <v>20970</v>
      </c>
      <c r="J45" s="16">
        <v>4920</v>
      </c>
    </row>
    <row r="46" spans="2:10" ht="11.25" customHeight="1">
      <c r="B46" s="67" t="s">
        <v>50</v>
      </c>
      <c r="C46" s="67"/>
      <c r="D46" s="67"/>
      <c r="E46" s="67"/>
      <c r="F46" s="67"/>
      <c r="G46" s="67"/>
      <c r="H46" s="17" t="s">
        <v>51</v>
      </c>
      <c r="I46" s="16">
        <v>39590</v>
      </c>
      <c r="J46" s="16">
        <v>55984</v>
      </c>
    </row>
    <row r="47" spans="2:10" ht="11.25" customHeight="1">
      <c r="B47" s="67" t="s">
        <v>52</v>
      </c>
      <c r="C47" s="67"/>
      <c r="D47" s="67"/>
      <c r="E47" s="67"/>
      <c r="F47" s="67"/>
      <c r="G47" s="67"/>
      <c r="H47" s="17" t="s">
        <v>53</v>
      </c>
      <c r="I47" s="16">
        <v>13937</v>
      </c>
      <c r="J47" s="16">
        <v>15386</v>
      </c>
    </row>
    <row r="48" spans="2:10" ht="11.25" customHeight="1">
      <c r="B48" s="67" t="s">
        <v>54</v>
      </c>
      <c r="C48" s="67"/>
      <c r="D48" s="67"/>
      <c r="E48" s="67"/>
      <c r="F48" s="67"/>
      <c r="G48" s="67"/>
      <c r="H48" s="17" t="s">
        <v>55</v>
      </c>
      <c r="I48" s="16">
        <v>4585</v>
      </c>
      <c r="J48" s="16">
        <v>3245</v>
      </c>
    </row>
    <row r="49" spans="2:10" ht="11.25" customHeight="1">
      <c r="B49" s="67" t="s">
        <v>56</v>
      </c>
      <c r="C49" s="67"/>
      <c r="D49" s="67"/>
      <c r="E49" s="67"/>
      <c r="F49" s="67"/>
      <c r="G49" s="67"/>
      <c r="H49" s="17" t="s">
        <v>57</v>
      </c>
      <c r="I49" s="18"/>
      <c r="J49" s="18"/>
    </row>
    <row r="50" spans="2:10" ht="11.25" customHeight="1">
      <c r="B50" s="67" t="s">
        <v>58</v>
      </c>
      <c r="C50" s="67"/>
      <c r="D50" s="67"/>
      <c r="E50" s="67"/>
      <c r="F50" s="67"/>
      <c r="G50" s="67"/>
      <c r="H50" s="17" t="s">
        <v>59</v>
      </c>
      <c r="I50" s="18"/>
      <c r="J50" s="18"/>
    </row>
    <row r="51" spans="2:10" ht="11.25" customHeight="1">
      <c r="B51" s="67" t="s">
        <v>60</v>
      </c>
      <c r="C51" s="67"/>
      <c r="D51" s="67"/>
      <c r="E51" s="67"/>
      <c r="F51" s="67"/>
      <c r="G51" s="67"/>
      <c r="H51" s="17" t="s">
        <v>61</v>
      </c>
      <c r="I51" s="18"/>
      <c r="J51" s="18"/>
    </row>
    <row r="52" spans="2:10" ht="11.25" customHeight="1">
      <c r="B52" s="64" t="s">
        <v>62</v>
      </c>
      <c r="C52" s="64"/>
      <c r="D52" s="64"/>
      <c r="E52" s="64"/>
      <c r="F52" s="64"/>
      <c r="G52" s="64"/>
      <c r="H52" s="10">
        <v>17</v>
      </c>
      <c r="I52" s="23"/>
      <c r="J52" s="23"/>
    </row>
    <row r="53" spans="2:10" ht="11.25" customHeight="1">
      <c r="B53" s="67" t="s">
        <v>11</v>
      </c>
      <c r="C53" s="67"/>
      <c r="D53" s="67"/>
      <c r="E53" s="67"/>
      <c r="F53" s="67"/>
      <c r="G53" s="67"/>
      <c r="H53" s="17"/>
      <c r="I53" s="18"/>
      <c r="J53" s="18"/>
    </row>
    <row r="54" spans="2:10" ht="11.25" customHeight="1">
      <c r="B54" s="64" t="s">
        <v>63</v>
      </c>
      <c r="C54" s="64"/>
      <c r="D54" s="64"/>
      <c r="E54" s="64"/>
      <c r="F54" s="64"/>
      <c r="G54" s="64"/>
      <c r="H54" s="17" t="s">
        <v>64</v>
      </c>
      <c r="I54" s="18"/>
      <c r="J54" s="18"/>
    </row>
    <row r="55" spans="2:10" ht="11.25" customHeight="1">
      <c r="B55" s="20" t="s">
        <v>65</v>
      </c>
      <c r="C55" s="21"/>
      <c r="D55" s="21"/>
      <c r="E55" s="21"/>
      <c r="F55" s="21"/>
      <c r="G55" s="22"/>
      <c r="H55" s="17" t="s">
        <v>66</v>
      </c>
      <c r="I55" s="18"/>
      <c r="J55" s="18"/>
    </row>
    <row r="56" spans="2:10" ht="11.25" customHeight="1">
      <c r="B56" s="20" t="s">
        <v>67</v>
      </c>
      <c r="C56" s="21"/>
      <c r="D56" s="21"/>
      <c r="E56" s="21"/>
      <c r="F56" s="21"/>
      <c r="G56" s="22"/>
      <c r="H56" s="17" t="s">
        <v>68</v>
      </c>
      <c r="I56" s="18"/>
      <c r="J56" s="18"/>
    </row>
    <row r="57" spans="2:10" ht="11.25" customHeight="1">
      <c r="B57" s="67" t="s">
        <v>69</v>
      </c>
      <c r="C57" s="67"/>
      <c r="D57" s="67"/>
      <c r="E57" s="67"/>
      <c r="F57" s="67"/>
      <c r="G57" s="67"/>
      <c r="H57" s="17" t="s">
        <v>70</v>
      </c>
      <c r="I57" s="18"/>
      <c r="J57" s="18"/>
    </row>
    <row r="58" spans="2:10" ht="11.25" customHeight="1">
      <c r="B58" s="64" t="s">
        <v>71</v>
      </c>
      <c r="C58" s="64"/>
      <c r="D58" s="64"/>
      <c r="E58" s="64"/>
      <c r="F58" s="64"/>
      <c r="G58" s="64"/>
      <c r="H58" s="10">
        <v>18</v>
      </c>
      <c r="I58" s="16">
        <v>14541</v>
      </c>
      <c r="J58" s="16">
        <v>1881</v>
      </c>
    </row>
    <row r="59" spans="2:10" ht="11.25" customHeight="1">
      <c r="B59" s="64" t="s">
        <v>72</v>
      </c>
      <c r="C59" s="64"/>
      <c r="D59" s="64"/>
      <c r="E59" s="64"/>
      <c r="F59" s="64"/>
      <c r="G59" s="64"/>
      <c r="H59" s="10">
        <v>19</v>
      </c>
      <c r="I59" s="16">
        <v>4490</v>
      </c>
      <c r="J59" s="16">
        <v>4490</v>
      </c>
    </row>
    <row r="60" spans="2:10" s="1" customFormat="1" ht="12.75" customHeight="1">
      <c r="B60" s="64" t="s">
        <v>73</v>
      </c>
      <c r="C60" s="64"/>
      <c r="D60" s="64"/>
      <c r="E60" s="64"/>
      <c r="F60" s="64"/>
      <c r="G60" s="64"/>
      <c r="H60" s="10">
        <v>20</v>
      </c>
      <c r="I60" s="16">
        <f>100477+992</f>
        <v>101469</v>
      </c>
      <c r="J60" s="16">
        <v>151757</v>
      </c>
    </row>
    <row r="61" spans="2:10" ht="11.25" customHeight="1">
      <c r="B61" s="64" t="s">
        <v>74</v>
      </c>
      <c r="C61" s="64"/>
      <c r="D61" s="64"/>
      <c r="E61" s="64"/>
      <c r="F61" s="64"/>
      <c r="G61" s="64"/>
      <c r="H61" s="10">
        <v>21</v>
      </c>
      <c r="I61" s="16">
        <v>7361</v>
      </c>
      <c r="J61" s="16">
        <v>45715</v>
      </c>
    </row>
    <row r="62" spans="2:10" ht="11.25" customHeight="1">
      <c r="B62" s="65" t="s">
        <v>75</v>
      </c>
      <c r="C62" s="65"/>
      <c r="D62" s="65"/>
      <c r="E62" s="65"/>
      <c r="F62" s="65"/>
      <c r="G62" s="65"/>
      <c r="H62" s="10">
        <v>22</v>
      </c>
      <c r="I62" s="24">
        <f>1300202+992</f>
        <v>1301194</v>
      </c>
      <c r="J62" s="24">
        <v>1614234</v>
      </c>
    </row>
    <row r="63" spans="2:10" ht="11.25" customHeight="1">
      <c r="B63" s="11" t="s">
        <v>76</v>
      </c>
      <c r="C63" s="12"/>
      <c r="D63" s="12"/>
      <c r="E63" s="12"/>
      <c r="F63" s="12"/>
      <c r="G63" s="12"/>
      <c r="H63" s="13"/>
      <c r="I63" s="14"/>
      <c r="J63" s="15"/>
    </row>
    <row r="64" spans="2:10" ht="11.25" customHeight="1">
      <c r="B64" s="64" t="s">
        <v>77</v>
      </c>
      <c r="C64" s="64"/>
      <c r="D64" s="64"/>
      <c r="E64" s="64"/>
      <c r="F64" s="64"/>
      <c r="G64" s="64"/>
      <c r="H64" s="10">
        <v>23</v>
      </c>
      <c r="I64" s="18"/>
      <c r="J64" s="18"/>
    </row>
    <row r="65" spans="2:10" ht="11.25" customHeight="1">
      <c r="B65" s="64" t="s">
        <v>78</v>
      </c>
      <c r="C65" s="64"/>
      <c r="D65" s="64"/>
      <c r="E65" s="64"/>
      <c r="F65" s="64"/>
      <c r="G65" s="64"/>
      <c r="H65" s="10">
        <v>24</v>
      </c>
      <c r="I65" s="18"/>
      <c r="J65" s="18"/>
    </row>
    <row r="66" spans="2:10" ht="11.25" customHeight="1">
      <c r="B66" s="64" t="s">
        <v>79</v>
      </c>
      <c r="C66" s="64"/>
      <c r="D66" s="64"/>
      <c r="E66" s="64"/>
      <c r="F66" s="64"/>
      <c r="G66" s="64"/>
      <c r="H66" s="10">
        <v>25</v>
      </c>
      <c r="I66" s="18" t="s">
        <v>19</v>
      </c>
      <c r="J66" s="18" t="s">
        <v>19</v>
      </c>
    </row>
    <row r="67" spans="2:10" ht="11.25" customHeight="1">
      <c r="B67" s="64" t="s">
        <v>80</v>
      </c>
      <c r="C67" s="64"/>
      <c r="D67" s="64"/>
      <c r="E67" s="64"/>
      <c r="F67" s="64"/>
      <c r="G67" s="64"/>
      <c r="H67" s="10">
        <v>26</v>
      </c>
      <c r="I67" s="18"/>
      <c r="J67" s="18"/>
    </row>
    <row r="68" spans="2:10" ht="11.25" customHeight="1">
      <c r="B68" s="64" t="s">
        <v>81</v>
      </c>
      <c r="C68" s="64"/>
      <c r="D68" s="64"/>
      <c r="E68" s="64"/>
      <c r="F68" s="64"/>
      <c r="G68" s="64"/>
      <c r="H68" s="10">
        <v>27</v>
      </c>
      <c r="I68" s="16">
        <v>19719</v>
      </c>
      <c r="J68" s="16">
        <v>18458</v>
      </c>
    </row>
    <row r="69" spans="2:10" ht="11.25" customHeight="1">
      <c r="B69" s="67" t="s">
        <v>82</v>
      </c>
      <c r="C69" s="67"/>
      <c r="D69" s="67"/>
      <c r="E69" s="67"/>
      <c r="F69" s="67"/>
      <c r="G69" s="67"/>
      <c r="H69" s="10">
        <v>28</v>
      </c>
      <c r="I69" s="18" t="s">
        <v>19</v>
      </c>
      <c r="J69" s="18" t="s">
        <v>19</v>
      </c>
    </row>
    <row r="70" spans="2:10" ht="11.25" customHeight="1">
      <c r="B70" s="64" t="s">
        <v>83</v>
      </c>
      <c r="C70" s="64"/>
      <c r="D70" s="64"/>
      <c r="E70" s="64"/>
      <c r="F70" s="64"/>
      <c r="G70" s="64"/>
      <c r="H70" s="10">
        <v>29</v>
      </c>
      <c r="I70" s="16">
        <v>3396</v>
      </c>
      <c r="J70" s="16">
        <v>73429</v>
      </c>
    </row>
    <row r="71" spans="2:10" ht="11.25" customHeight="1">
      <c r="B71" s="67" t="s">
        <v>84</v>
      </c>
      <c r="C71" s="67"/>
      <c r="D71" s="67"/>
      <c r="E71" s="67"/>
      <c r="F71" s="67"/>
      <c r="G71" s="67"/>
      <c r="H71" s="10">
        <v>30</v>
      </c>
      <c r="I71" s="16">
        <v>4762</v>
      </c>
      <c r="J71" s="16">
        <v>31876</v>
      </c>
    </row>
    <row r="72" spans="2:10" ht="11.25" customHeight="1">
      <c r="B72" s="67" t="s">
        <v>11</v>
      </c>
      <c r="C72" s="67"/>
      <c r="D72" s="67"/>
      <c r="E72" s="67"/>
      <c r="F72" s="67"/>
      <c r="G72" s="67"/>
      <c r="H72" s="17"/>
      <c r="I72" s="18"/>
      <c r="J72" s="18"/>
    </row>
    <row r="73" spans="2:10" ht="11.25" customHeight="1">
      <c r="B73" s="64" t="s">
        <v>85</v>
      </c>
      <c r="C73" s="64"/>
      <c r="D73" s="64"/>
      <c r="E73" s="64"/>
      <c r="F73" s="64"/>
      <c r="G73" s="64"/>
      <c r="H73" s="17" t="s">
        <v>86</v>
      </c>
      <c r="I73" s="18"/>
      <c r="J73" s="18"/>
    </row>
    <row r="74" spans="2:10" ht="11.25" customHeight="1">
      <c r="B74" s="64" t="s">
        <v>87</v>
      </c>
      <c r="C74" s="64"/>
      <c r="D74" s="64"/>
      <c r="E74" s="64"/>
      <c r="F74" s="64"/>
      <c r="G74" s="64"/>
      <c r="H74" s="17" t="s">
        <v>88</v>
      </c>
      <c r="I74" s="18"/>
      <c r="J74" s="18"/>
    </row>
    <row r="75" spans="2:10" ht="11.25" customHeight="1">
      <c r="B75" s="64" t="s">
        <v>89</v>
      </c>
      <c r="C75" s="64"/>
      <c r="D75" s="64"/>
      <c r="E75" s="64"/>
      <c r="F75" s="64"/>
      <c r="G75" s="64"/>
      <c r="H75" s="17" t="s">
        <v>90</v>
      </c>
      <c r="I75" s="18"/>
      <c r="J75" s="18"/>
    </row>
    <row r="76" spans="2:10" ht="11.25" customHeight="1">
      <c r="B76" s="64" t="s">
        <v>91</v>
      </c>
      <c r="C76" s="64"/>
      <c r="D76" s="64"/>
      <c r="E76" s="64"/>
      <c r="F76" s="64"/>
      <c r="G76" s="64"/>
      <c r="H76" s="17" t="s">
        <v>92</v>
      </c>
      <c r="I76" s="18"/>
      <c r="J76" s="18"/>
    </row>
    <row r="77" spans="2:10" ht="11.25" customHeight="1">
      <c r="B77" s="64" t="s">
        <v>93</v>
      </c>
      <c r="C77" s="64"/>
      <c r="D77" s="64"/>
      <c r="E77" s="64"/>
      <c r="F77" s="64"/>
      <c r="G77" s="64"/>
      <c r="H77" s="17" t="s">
        <v>94</v>
      </c>
      <c r="I77" s="18"/>
      <c r="J77" s="18"/>
    </row>
    <row r="78" spans="2:10" ht="11.25" customHeight="1">
      <c r="B78" s="64" t="s">
        <v>95</v>
      </c>
      <c r="C78" s="64"/>
      <c r="D78" s="64"/>
      <c r="E78" s="64"/>
      <c r="F78" s="64"/>
      <c r="G78" s="64"/>
      <c r="H78" s="17" t="s">
        <v>96</v>
      </c>
      <c r="I78" s="18"/>
      <c r="J78" s="18"/>
    </row>
    <row r="79" spans="2:10" ht="11.25" customHeight="1">
      <c r="B79" s="64" t="s">
        <v>97</v>
      </c>
      <c r="C79" s="64"/>
      <c r="D79" s="64"/>
      <c r="E79" s="64"/>
      <c r="F79" s="64"/>
      <c r="G79" s="64"/>
      <c r="H79" s="17" t="s">
        <v>98</v>
      </c>
      <c r="I79" s="16">
        <v>1826</v>
      </c>
      <c r="J79" s="16">
        <v>29417</v>
      </c>
    </row>
    <row r="80" spans="2:10" ht="11.25" customHeight="1">
      <c r="B80" s="64" t="s">
        <v>99</v>
      </c>
      <c r="C80" s="64"/>
      <c r="D80" s="64"/>
      <c r="E80" s="64"/>
      <c r="F80" s="64"/>
      <c r="G80" s="64"/>
      <c r="H80" s="17" t="s">
        <v>100</v>
      </c>
      <c r="I80" s="16">
        <v>1596</v>
      </c>
      <c r="J80" s="19">
        <v>501</v>
      </c>
    </row>
    <row r="81" spans="2:10" ht="11.25" customHeight="1">
      <c r="B81" s="64" t="s">
        <v>101</v>
      </c>
      <c r="C81" s="64"/>
      <c r="D81" s="64"/>
      <c r="E81" s="64"/>
      <c r="F81" s="64"/>
      <c r="G81" s="64"/>
      <c r="H81" s="17" t="s">
        <v>102</v>
      </c>
      <c r="I81" s="18" t="s">
        <v>19</v>
      </c>
      <c r="J81" s="18"/>
    </row>
    <row r="82" spans="2:10" ht="11.25" customHeight="1">
      <c r="B82" s="64" t="s">
        <v>103</v>
      </c>
      <c r="C82" s="64"/>
      <c r="D82" s="64"/>
      <c r="E82" s="64"/>
      <c r="F82" s="64"/>
      <c r="G82" s="64"/>
      <c r="H82" s="17" t="s">
        <v>104</v>
      </c>
      <c r="I82" s="16">
        <v>1340</v>
      </c>
      <c r="J82" s="16">
        <v>1931</v>
      </c>
    </row>
    <row r="83" spans="2:10" ht="11.25" customHeight="1">
      <c r="B83" s="64" t="s">
        <v>105</v>
      </c>
      <c r="C83" s="64"/>
      <c r="D83" s="64"/>
      <c r="E83" s="64"/>
      <c r="F83" s="64"/>
      <c r="G83" s="64"/>
      <c r="H83" s="17" t="s">
        <v>106</v>
      </c>
      <c r="I83" s="18" t="s">
        <v>19</v>
      </c>
      <c r="J83" s="19">
        <v>27</v>
      </c>
    </row>
    <row r="84" spans="2:10" ht="11.25" customHeight="1">
      <c r="B84" s="64" t="s">
        <v>62</v>
      </c>
      <c r="C84" s="64"/>
      <c r="D84" s="64"/>
      <c r="E84" s="64"/>
      <c r="F84" s="64"/>
      <c r="G84" s="64"/>
      <c r="H84" s="10">
        <v>31</v>
      </c>
      <c r="I84" s="18"/>
      <c r="J84" s="18"/>
    </row>
    <row r="85" spans="2:10" ht="11.25" customHeight="1">
      <c r="B85" s="67" t="s">
        <v>11</v>
      </c>
      <c r="C85" s="67"/>
      <c r="D85" s="67"/>
      <c r="E85" s="67"/>
      <c r="F85" s="67"/>
      <c r="G85" s="67"/>
      <c r="H85" s="17"/>
      <c r="I85" s="18"/>
      <c r="J85" s="18"/>
    </row>
    <row r="86" spans="2:10" ht="11.25" customHeight="1">
      <c r="B86" s="64" t="s">
        <v>63</v>
      </c>
      <c r="C86" s="64"/>
      <c r="D86" s="64"/>
      <c r="E86" s="64"/>
      <c r="F86" s="64"/>
      <c r="G86" s="64"/>
      <c r="H86" s="17" t="s">
        <v>107</v>
      </c>
      <c r="I86" s="18"/>
      <c r="J86" s="18"/>
    </row>
    <row r="87" spans="2:10" ht="11.25" customHeight="1">
      <c r="B87" s="20" t="s">
        <v>65</v>
      </c>
      <c r="C87" s="21"/>
      <c r="D87" s="21"/>
      <c r="E87" s="21"/>
      <c r="F87" s="21"/>
      <c r="G87" s="22"/>
      <c r="H87" s="17" t="s">
        <v>108</v>
      </c>
      <c r="I87" s="18"/>
      <c r="J87" s="18"/>
    </row>
    <row r="88" spans="2:10" ht="11.25" customHeight="1">
      <c r="B88" s="20" t="s">
        <v>67</v>
      </c>
      <c r="C88" s="21"/>
      <c r="D88" s="21"/>
      <c r="E88" s="21"/>
      <c r="F88" s="21"/>
      <c r="G88" s="22"/>
      <c r="H88" s="17" t="s">
        <v>109</v>
      </c>
      <c r="I88" s="18"/>
      <c r="J88" s="18"/>
    </row>
    <row r="89" spans="2:10" ht="11.25" customHeight="1">
      <c r="B89" s="67" t="s">
        <v>69</v>
      </c>
      <c r="C89" s="67"/>
      <c r="D89" s="67"/>
      <c r="E89" s="67"/>
      <c r="F89" s="67"/>
      <c r="G89" s="67"/>
      <c r="H89" s="17" t="s">
        <v>110</v>
      </c>
      <c r="I89" s="18"/>
      <c r="J89" s="18"/>
    </row>
    <row r="90" spans="2:10" ht="11.25" customHeight="1">
      <c r="B90" s="64" t="s">
        <v>111</v>
      </c>
      <c r="C90" s="64"/>
      <c r="D90" s="64"/>
      <c r="E90" s="64"/>
      <c r="F90" s="64"/>
      <c r="G90" s="64"/>
      <c r="H90" s="10">
        <v>32</v>
      </c>
      <c r="I90" s="16">
        <v>15113</v>
      </c>
      <c r="J90" s="16">
        <v>25153</v>
      </c>
    </row>
    <row r="91" spans="2:8" ht="11.25" customHeight="1">
      <c r="B91" s="64" t="s">
        <v>112</v>
      </c>
      <c r="C91" s="64"/>
      <c r="D91" s="64"/>
      <c r="E91" s="64"/>
      <c r="F91" s="64"/>
      <c r="G91" s="64"/>
      <c r="H91" s="10">
        <v>33</v>
      </c>
    </row>
    <row r="92" spans="2:10" ht="11.25" customHeight="1">
      <c r="B92" s="64" t="s">
        <v>113</v>
      </c>
      <c r="C92" s="64"/>
      <c r="D92" s="64"/>
      <c r="E92" s="64"/>
      <c r="F92" s="64"/>
      <c r="G92" s="64"/>
      <c r="H92" s="10">
        <v>34</v>
      </c>
      <c r="I92" s="16">
        <v>4202</v>
      </c>
      <c r="J92" s="16">
        <v>2085</v>
      </c>
    </row>
    <row r="93" spans="2:10" ht="11.25" customHeight="1">
      <c r="B93" s="64" t="s">
        <v>114</v>
      </c>
      <c r="C93" s="64"/>
      <c r="D93" s="64"/>
      <c r="E93" s="64"/>
      <c r="F93" s="64"/>
      <c r="G93" s="64"/>
      <c r="H93" s="10">
        <v>35</v>
      </c>
      <c r="I93" s="18"/>
      <c r="J93" s="18"/>
    </row>
    <row r="94" spans="2:10" s="1" customFormat="1" ht="12.75" customHeight="1">
      <c r="B94" s="64" t="s">
        <v>115</v>
      </c>
      <c r="C94" s="64"/>
      <c r="D94" s="64"/>
      <c r="E94" s="64"/>
      <c r="F94" s="64"/>
      <c r="G94" s="64"/>
      <c r="H94" s="10">
        <v>36</v>
      </c>
      <c r="I94" s="16">
        <v>9117</v>
      </c>
      <c r="J94" s="16">
        <v>32241</v>
      </c>
    </row>
    <row r="95" spans="2:10" ht="11.25" customHeight="1">
      <c r="B95" s="64" t="s">
        <v>116</v>
      </c>
      <c r="C95" s="64"/>
      <c r="D95" s="64"/>
      <c r="E95" s="64"/>
      <c r="F95" s="64"/>
      <c r="G95" s="64"/>
      <c r="H95" s="10">
        <v>37</v>
      </c>
      <c r="I95" s="19">
        <v>9</v>
      </c>
      <c r="J95" s="19">
        <v>3</v>
      </c>
    </row>
    <row r="96" spans="2:10" ht="11.25" customHeight="1">
      <c r="B96" s="65" t="s">
        <v>117</v>
      </c>
      <c r="C96" s="65"/>
      <c r="D96" s="65"/>
      <c r="E96" s="65"/>
      <c r="F96" s="65"/>
      <c r="G96" s="65"/>
      <c r="H96" s="10">
        <v>38</v>
      </c>
      <c r="I96" s="24">
        <v>56318</v>
      </c>
      <c r="J96" s="24">
        <v>183245</v>
      </c>
    </row>
    <row r="97" spans="2:10" ht="11.25" customHeight="1">
      <c r="B97" s="11" t="s">
        <v>118</v>
      </c>
      <c r="C97" s="12"/>
      <c r="D97" s="12"/>
      <c r="E97" s="12"/>
      <c r="F97" s="12"/>
      <c r="G97" s="12"/>
      <c r="H97" s="13"/>
      <c r="I97" s="14"/>
      <c r="J97" s="15"/>
    </row>
    <row r="98" spans="2:10" ht="11.25" customHeight="1">
      <c r="B98" s="64" t="s">
        <v>119</v>
      </c>
      <c r="C98" s="64"/>
      <c r="D98" s="64"/>
      <c r="E98" s="64"/>
      <c r="F98" s="64"/>
      <c r="G98" s="64"/>
      <c r="H98" s="10">
        <v>39</v>
      </c>
      <c r="I98" s="16">
        <v>744798</v>
      </c>
      <c r="J98" s="16">
        <v>744798</v>
      </c>
    </row>
    <row r="99" spans="2:10" ht="11.25" customHeight="1">
      <c r="B99" s="20" t="s">
        <v>11</v>
      </c>
      <c r="C99" s="21"/>
      <c r="D99" s="21"/>
      <c r="E99" s="21"/>
      <c r="F99" s="21"/>
      <c r="G99" s="21"/>
      <c r="H99" s="13"/>
      <c r="I99" s="25"/>
      <c r="J99" s="26"/>
    </row>
    <row r="100" spans="2:10" ht="11.25" customHeight="1">
      <c r="B100" s="64" t="s">
        <v>120</v>
      </c>
      <c r="C100" s="64"/>
      <c r="D100" s="64"/>
      <c r="E100" s="64"/>
      <c r="F100" s="64"/>
      <c r="G100" s="64"/>
      <c r="H100" s="17" t="s">
        <v>121</v>
      </c>
      <c r="I100" s="16">
        <v>744798</v>
      </c>
      <c r="J100" s="16">
        <v>744798</v>
      </c>
    </row>
    <row r="101" spans="2:10" ht="11.25" customHeight="1">
      <c r="B101" s="64" t="s">
        <v>122</v>
      </c>
      <c r="C101" s="64"/>
      <c r="D101" s="64"/>
      <c r="E101" s="64"/>
      <c r="F101" s="64"/>
      <c r="G101" s="64"/>
      <c r="H101" s="17" t="s">
        <v>123</v>
      </c>
      <c r="I101" s="18"/>
      <c r="J101" s="18"/>
    </row>
    <row r="102" spans="2:10" ht="11.25" customHeight="1">
      <c r="B102" s="64" t="s">
        <v>124</v>
      </c>
      <c r="C102" s="64"/>
      <c r="D102" s="64"/>
      <c r="E102" s="64"/>
      <c r="F102" s="64"/>
      <c r="G102" s="64"/>
      <c r="H102" s="10">
        <v>40</v>
      </c>
      <c r="I102" s="18"/>
      <c r="J102" s="18"/>
    </row>
    <row r="103" spans="2:10" ht="11.25" customHeight="1">
      <c r="B103" s="64" t="s">
        <v>125</v>
      </c>
      <c r="C103" s="64"/>
      <c r="D103" s="64"/>
      <c r="E103" s="64"/>
      <c r="F103" s="64"/>
      <c r="G103" s="64"/>
      <c r="H103" s="10">
        <v>41</v>
      </c>
      <c r="I103" s="18"/>
      <c r="J103" s="18"/>
    </row>
    <row r="104" spans="2:10" ht="11.25" customHeight="1">
      <c r="B104" s="64" t="s">
        <v>126</v>
      </c>
      <c r="C104" s="64"/>
      <c r="D104" s="64"/>
      <c r="E104" s="64"/>
      <c r="F104" s="64"/>
      <c r="G104" s="64"/>
      <c r="H104" s="10">
        <v>42</v>
      </c>
      <c r="I104" s="18" t="s">
        <v>19</v>
      </c>
      <c r="J104" s="18" t="s">
        <v>19</v>
      </c>
    </row>
    <row r="105" spans="2:10" ht="11.25" customHeight="1">
      <c r="B105" s="67" t="s">
        <v>127</v>
      </c>
      <c r="C105" s="67"/>
      <c r="D105" s="67"/>
      <c r="E105" s="67"/>
      <c r="F105" s="67"/>
      <c r="G105" s="67"/>
      <c r="H105" s="10">
        <v>43</v>
      </c>
      <c r="I105" s="18" t="s">
        <v>128</v>
      </c>
      <c r="J105" s="18" t="s">
        <v>129</v>
      </c>
    </row>
    <row r="106" spans="2:10" ht="11.25" customHeight="1">
      <c r="B106" s="67" t="s">
        <v>130</v>
      </c>
      <c r="C106" s="67"/>
      <c r="D106" s="67"/>
      <c r="E106" s="67"/>
      <c r="F106" s="67"/>
      <c r="G106" s="67"/>
      <c r="H106" s="10">
        <v>44</v>
      </c>
      <c r="I106" s="19">
        <v>789</v>
      </c>
      <c r="J106" s="19">
        <v>760</v>
      </c>
    </row>
    <row r="107" spans="2:10" ht="11.25" customHeight="1">
      <c r="B107" s="68" t="s">
        <v>131</v>
      </c>
      <c r="C107" s="68"/>
      <c r="D107" s="68"/>
      <c r="E107" s="68"/>
      <c r="F107" s="68"/>
      <c r="G107" s="68"/>
      <c r="H107" s="27">
        <v>45</v>
      </c>
      <c r="I107" s="28"/>
      <c r="J107" s="28"/>
    </row>
    <row r="108" spans="2:10" ht="11.25" customHeight="1">
      <c r="B108" s="64" t="s">
        <v>132</v>
      </c>
      <c r="C108" s="64"/>
      <c r="D108" s="64"/>
      <c r="E108" s="64"/>
      <c r="F108" s="64"/>
      <c r="G108" s="64"/>
      <c r="H108" s="10">
        <v>46</v>
      </c>
      <c r="I108" s="18"/>
      <c r="J108" s="18"/>
    </row>
    <row r="109" spans="2:10" ht="11.25" customHeight="1">
      <c r="B109" s="64" t="s">
        <v>133</v>
      </c>
      <c r="C109" s="64"/>
      <c r="D109" s="64"/>
      <c r="E109" s="64"/>
      <c r="F109" s="64"/>
      <c r="G109" s="64"/>
      <c r="H109" s="10">
        <v>47</v>
      </c>
      <c r="I109" s="16">
        <v>510960</v>
      </c>
      <c r="J109" s="16">
        <v>700598</v>
      </c>
    </row>
    <row r="110" spans="2:10" ht="11.25" customHeight="1">
      <c r="B110" s="20" t="s">
        <v>11</v>
      </c>
      <c r="C110" s="21"/>
      <c r="D110" s="21"/>
      <c r="E110" s="21"/>
      <c r="F110" s="21"/>
      <c r="G110" s="21"/>
      <c r="H110" s="13"/>
      <c r="I110" s="25"/>
      <c r="J110" s="26"/>
    </row>
    <row r="111" spans="2:10" ht="11.25" customHeight="1">
      <c r="B111" s="64" t="s">
        <v>134</v>
      </c>
      <c r="C111" s="64"/>
      <c r="D111" s="64"/>
      <c r="E111" s="64"/>
      <c r="F111" s="64"/>
      <c r="G111" s="64"/>
      <c r="H111" s="17" t="s">
        <v>135</v>
      </c>
      <c r="I111" s="16">
        <v>700599</v>
      </c>
      <c r="J111" s="16">
        <v>686318</v>
      </c>
    </row>
    <row r="112" spans="2:10" ht="11.25" customHeight="1">
      <c r="B112" s="64" t="s">
        <v>136</v>
      </c>
      <c r="C112" s="64"/>
      <c r="D112" s="64"/>
      <c r="E112" s="64"/>
      <c r="F112" s="64"/>
      <c r="G112" s="64"/>
      <c r="H112" s="17" t="s">
        <v>137</v>
      </c>
      <c r="I112" s="18" t="s">
        <v>138</v>
      </c>
      <c r="J112" s="16">
        <v>14280</v>
      </c>
    </row>
    <row r="113" spans="2:10" ht="11.25" customHeight="1">
      <c r="B113" s="65" t="s">
        <v>139</v>
      </c>
      <c r="C113" s="65"/>
      <c r="D113" s="65"/>
      <c r="E113" s="65"/>
      <c r="F113" s="65"/>
      <c r="G113" s="65"/>
      <c r="H113" s="10">
        <v>48</v>
      </c>
      <c r="I113" s="24">
        <v>1244876</v>
      </c>
      <c r="J113" s="24">
        <v>1430986</v>
      </c>
    </row>
    <row r="114" spans="2:10" ht="11.25" customHeight="1">
      <c r="B114" s="65" t="s">
        <v>140</v>
      </c>
      <c r="C114" s="65"/>
      <c r="D114" s="65"/>
      <c r="E114" s="65"/>
      <c r="F114" s="65"/>
      <c r="G114" s="65"/>
      <c r="H114" s="10">
        <v>49</v>
      </c>
      <c r="I114" s="24">
        <v>1301194</v>
      </c>
      <c r="J114" s="24">
        <v>1614231</v>
      </c>
    </row>
    <row r="115" ht="11.25" customHeight="1"/>
    <row r="116" ht="11.25" customHeight="1"/>
    <row r="117" spans="1:256" ht="21.75" customHeight="1">
      <c r="A117" s="58" t="s">
        <v>278</v>
      </c>
      <c r="B117" s="60"/>
      <c r="C117" s="61" t="s">
        <v>279</v>
      </c>
      <c r="D117" s="66"/>
      <c r="E117" s="62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  <c r="IT117" s="57"/>
      <c r="IU117" s="57"/>
      <c r="IV117" s="57"/>
    </row>
    <row r="118" spans="1:256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</row>
    <row r="119" spans="1:256" ht="42.75" customHeight="1">
      <c r="A119" s="58" t="s">
        <v>280</v>
      </c>
      <c r="B119" s="60"/>
      <c r="C119" s="61" t="s">
        <v>281</v>
      </c>
      <c r="D119" s="62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  <c r="IT119" s="57"/>
      <c r="IU119" s="57"/>
      <c r="IV119" s="57"/>
    </row>
    <row r="120" spans="1:256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  <c r="IR120" s="57"/>
      <c r="IS120" s="57"/>
      <c r="IT120" s="57"/>
      <c r="IU120" s="57"/>
      <c r="IV120" s="57"/>
    </row>
    <row r="121" spans="1:256" ht="11.25" customHeight="1">
      <c r="A121" s="58" t="s">
        <v>282</v>
      </c>
      <c r="B121" s="59"/>
      <c r="C121" s="58" t="s">
        <v>283</v>
      </c>
      <c r="D121" s="59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  <c r="IU121" s="57"/>
      <c r="IV121" s="57"/>
    </row>
    <row r="122" spans="1:256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7"/>
      <c r="IS122" s="57"/>
      <c r="IT122" s="57"/>
      <c r="IU122" s="57"/>
      <c r="IV122" s="57"/>
    </row>
    <row r="123" spans="1:256" ht="11.25">
      <c r="A123" s="58" t="s">
        <v>284</v>
      </c>
      <c r="B123" s="60"/>
      <c r="C123" s="63" t="s">
        <v>289</v>
      </c>
      <c r="D123" s="62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  <c r="IT123" s="57"/>
      <c r="IU123" s="57"/>
      <c r="IV123" s="57"/>
    </row>
    <row r="124" spans="1:256" ht="11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56" ht="11.25">
      <c r="A125" s="58" t="s">
        <v>285</v>
      </c>
      <c r="B125" s="59"/>
      <c r="C125" s="58" t="s">
        <v>290</v>
      </c>
      <c r="D125" s="59"/>
      <c r="E125" s="58" t="s">
        <v>291</v>
      </c>
      <c r="F125" s="59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  <c r="IU125" s="57"/>
      <c r="IV125" s="57"/>
    </row>
    <row r="126" spans="1:256" ht="11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  <c r="IU126" s="57"/>
      <c r="IV126" s="57"/>
    </row>
    <row r="127" spans="1:256" ht="11.25" customHeight="1">
      <c r="A127" s="58" t="s">
        <v>286</v>
      </c>
      <c r="B127" s="59"/>
      <c r="C127" s="58" t="s">
        <v>290</v>
      </c>
      <c r="D127" s="59"/>
      <c r="E127" s="58" t="s">
        <v>291</v>
      </c>
      <c r="F127" s="59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  <c r="IU127" s="57"/>
      <c r="IV127" s="57"/>
    </row>
    <row r="128" spans="1:256" ht="11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</row>
    <row r="129" spans="1:256" ht="11.25">
      <c r="A129" s="58" t="s">
        <v>287</v>
      </c>
      <c r="B129" s="59"/>
      <c r="C129" s="58" t="s">
        <v>288</v>
      </c>
      <c r="D129" s="59"/>
      <c r="E129" s="58" t="s">
        <v>283</v>
      </c>
      <c r="F129" s="59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  <c r="IT129" s="57"/>
      <c r="IU129" s="57"/>
      <c r="IV129" s="57"/>
    </row>
    <row r="130" spans="1:256" ht="11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  <c r="IT130" s="57"/>
      <c r="IU130" s="57"/>
      <c r="IV130" s="57"/>
    </row>
    <row r="131" spans="1:256" ht="11.25">
      <c r="A131" s="58" t="s">
        <v>141</v>
      </c>
      <c r="B131" s="59"/>
      <c r="C131" s="58" t="s">
        <v>292</v>
      </c>
      <c r="D131" s="58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  <c r="IT131" s="57"/>
      <c r="IU131" s="57"/>
      <c r="IV131" s="57"/>
    </row>
    <row r="132" spans="1:256" ht="11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  <c r="IS132" s="57"/>
      <c r="IT132" s="57"/>
      <c r="IU132" s="57"/>
      <c r="IV132" s="57"/>
    </row>
    <row r="133" spans="1:256" ht="11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  <c r="IS133" s="57"/>
      <c r="IT133" s="57"/>
      <c r="IU133" s="57"/>
      <c r="IV133" s="57"/>
    </row>
    <row r="134" spans="1:256" ht="11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  <c r="IU134" s="57"/>
      <c r="IV134" s="57"/>
    </row>
    <row r="135" spans="1:256" ht="11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  <c r="IT135" s="57"/>
      <c r="IU135" s="57"/>
      <c r="IV135" s="57"/>
    </row>
  </sheetData>
  <sheetProtection/>
  <mergeCells count="120">
    <mergeCell ref="G1:J1"/>
    <mergeCell ref="B3:J3"/>
    <mergeCell ref="B4:J4"/>
    <mergeCell ref="B5:J5"/>
    <mergeCell ref="B7:G7"/>
    <mergeCell ref="B8:G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7:G57"/>
    <mergeCell ref="B58:G58"/>
    <mergeCell ref="B59:G59"/>
    <mergeCell ref="B60:G60"/>
    <mergeCell ref="B61:G61"/>
    <mergeCell ref="B62:G62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9:G89"/>
    <mergeCell ref="B90:G90"/>
    <mergeCell ref="B91:G91"/>
    <mergeCell ref="B92:G92"/>
    <mergeCell ref="B93:G93"/>
    <mergeCell ref="B94:G94"/>
    <mergeCell ref="B95:G95"/>
    <mergeCell ref="B96:G96"/>
    <mergeCell ref="B98:G98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1:G111"/>
    <mergeCell ref="B112:G112"/>
    <mergeCell ref="B113:G113"/>
    <mergeCell ref="B114:G114"/>
    <mergeCell ref="A117:B117"/>
    <mergeCell ref="C117:E117"/>
    <mergeCell ref="E127:F127"/>
    <mergeCell ref="A119:B119"/>
    <mergeCell ref="C119:D119"/>
    <mergeCell ref="A121:B121"/>
    <mergeCell ref="C121:D121"/>
    <mergeCell ref="A123:B123"/>
    <mergeCell ref="C123:D123"/>
    <mergeCell ref="A129:B129"/>
    <mergeCell ref="C129:D129"/>
    <mergeCell ref="E129:F129"/>
    <mergeCell ref="A131:B131"/>
    <mergeCell ref="C131:D131"/>
    <mergeCell ref="A125:B125"/>
    <mergeCell ref="C125:D125"/>
    <mergeCell ref="E125:F125"/>
    <mergeCell ref="A127:B127"/>
    <mergeCell ref="C127:D127"/>
  </mergeCells>
  <hyperlinks>
    <hyperlink ref="C123" r:id="rId1" display="Kim@sbinvest.kz"/>
  </hyperlinks>
  <printOptions/>
  <pageMargins left="0.75" right="0.75" top="1" bottom="1" header="0.5" footer="0.5"/>
  <pageSetup fitToHeight="0" fitToWidth="1"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59">
      <selection activeCell="M82" sqref="M82"/>
    </sheetView>
  </sheetViews>
  <sheetFormatPr defaultColWidth="9.33203125" defaultRowHeight="11.25"/>
  <cols>
    <col min="1" max="1" width="2.33203125" style="1" customWidth="1"/>
    <col min="2" max="2" width="42.66015625" style="1" customWidth="1"/>
    <col min="3" max="3" width="11.16015625" style="30" customWidth="1"/>
    <col min="4" max="4" width="5.33203125" style="30" customWidth="1"/>
    <col min="5" max="5" width="6.66015625" style="30" customWidth="1"/>
    <col min="6" max="6" width="7.83203125" style="30" customWidth="1"/>
    <col min="7" max="7" width="7.33203125" style="30" customWidth="1"/>
    <col min="8" max="8" width="12" style="30" customWidth="1"/>
    <col min="9" max="9" width="14" style="48" customWidth="1"/>
    <col min="10" max="10" width="14" style="46" customWidth="1"/>
    <col min="11" max="12" width="14" style="1" customWidth="1"/>
    <col min="13" max="247" width="10.66015625" style="0" customWidth="1"/>
  </cols>
  <sheetData>
    <row r="1" spans="2:12" s="1" customFormat="1" ht="51.75" customHeight="1">
      <c r="B1" s="29"/>
      <c r="G1" s="73" t="s">
        <v>142</v>
      </c>
      <c r="H1" s="73"/>
      <c r="I1" s="73"/>
      <c r="J1" s="73"/>
      <c r="K1" s="73"/>
      <c r="L1" s="73"/>
    </row>
    <row r="2" ht="11.25" customHeight="1"/>
    <row r="3" spans="2:12" ht="11.25" customHeight="1">
      <c r="B3" s="74" t="s">
        <v>143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1.25" customHeight="1">
      <c r="B4" s="75" t="s">
        <v>144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11.25" customHeight="1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3:12" ht="11.25" customHeight="1">
      <c r="C6" s="31"/>
      <c r="D6" s="31"/>
      <c r="E6" s="31"/>
      <c r="F6" s="31"/>
      <c r="G6" s="31"/>
      <c r="H6" s="31"/>
      <c r="I6" s="49"/>
      <c r="J6" s="7"/>
      <c r="L6" s="32" t="s">
        <v>4</v>
      </c>
    </row>
    <row r="7" spans="2:12" s="1" customFormat="1" ht="91.5" customHeight="1">
      <c r="B7" s="76" t="s">
        <v>5</v>
      </c>
      <c r="C7" s="76"/>
      <c r="D7" s="76"/>
      <c r="E7" s="76"/>
      <c r="F7" s="76"/>
      <c r="G7" s="76"/>
      <c r="H7" s="33" t="s">
        <v>145</v>
      </c>
      <c r="I7" s="50" t="s">
        <v>146</v>
      </c>
      <c r="J7" s="34" t="s">
        <v>147</v>
      </c>
      <c r="K7" s="34" t="s">
        <v>148</v>
      </c>
      <c r="L7" s="34" t="s">
        <v>149</v>
      </c>
    </row>
    <row r="8" spans="2:12" ht="11.25" customHeight="1">
      <c r="B8" s="72">
        <v>1</v>
      </c>
      <c r="C8" s="72"/>
      <c r="D8" s="72"/>
      <c r="E8" s="72"/>
      <c r="F8" s="72"/>
      <c r="G8" s="72"/>
      <c r="H8" s="10">
        <v>2</v>
      </c>
      <c r="I8" s="51">
        <v>3</v>
      </c>
      <c r="J8" s="10">
        <v>4</v>
      </c>
      <c r="K8" s="10">
        <v>5</v>
      </c>
      <c r="L8" s="10">
        <v>6</v>
      </c>
    </row>
    <row r="9" spans="2:12" s="1" customFormat="1" ht="11.25" customHeight="1">
      <c r="B9" s="77" t="s">
        <v>150</v>
      </c>
      <c r="C9" s="78"/>
      <c r="D9" s="78"/>
      <c r="E9" s="78"/>
      <c r="F9" s="78"/>
      <c r="G9" s="78"/>
      <c r="H9" s="35">
        <v>1</v>
      </c>
      <c r="I9" s="52">
        <f>I14+I27+I28</f>
        <v>5488</v>
      </c>
      <c r="J9" s="24">
        <f>J14+J27+J28</f>
        <v>20553</v>
      </c>
      <c r="K9" s="24">
        <v>1948</v>
      </c>
      <c r="L9" s="24">
        <v>11433</v>
      </c>
    </row>
    <row r="10" spans="2:12" ht="11.25" customHeight="1">
      <c r="B10" s="79" t="s">
        <v>11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2:12" ht="11.25" customHeight="1">
      <c r="B11" s="80" t="s">
        <v>151</v>
      </c>
      <c r="C11" s="81"/>
      <c r="D11" s="81"/>
      <c r="E11" s="81"/>
      <c r="F11" s="81"/>
      <c r="G11" s="82"/>
      <c r="H11" s="39" t="s">
        <v>13</v>
      </c>
      <c r="I11" s="53" t="s">
        <v>19</v>
      </c>
      <c r="J11" s="47" t="s">
        <v>19</v>
      </c>
      <c r="K11" s="40" t="s">
        <v>19</v>
      </c>
      <c r="L11" s="40" t="s">
        <v>19</v>
      </c>
    </row>
    <row r="12" spans="2:12" s="1" customFormat="1" ht="11.25" customHeight="1" hidden="1">
      <c r="B12" s="80" t="s">
        <v>152</v>
      </c>
      <c r="C12" s="81"/>
      <c r="D12" s="81"/>
      <c r="E12" s="81"/>
      <c r="F12" s="81"/>
      <c r="G12" s="82"/>
      <c r="H12" s="39" t="s">
        <v>17</v>
      </c>
      <c r="I12" s="53" t="s">
        <v>19</v>
      </c>
      <c r="J12" s="47" t="s">
        <v>19</v>
      </c>
      <c r="K12" s="40" t="s">
        <v>19</v>
      </c>
      <c r="L12" s="40" t="s">
        <v>19</v>
      </c>
    </row>
    <row r="13" spans="2:12" s="1" customFormat="1" ht="11.25" customHeight="1" hidden="1">
      <c r="B13" s="80" t="s">
        <v>153</v>
      </c>
      <c r="C13" s="81"/>
      <c r="D13" s="81"/>
      <c r="E13" s="81"/>
      <c r="F13" s="81"/>
      <c r="G13" s="82"/>
      <c r="H13" s="39" t="s">
        <v>154</v>
      </c>
      <c r="I13" s="53" t="s">
        <v>19</v>
      </c>
      <c r="J13" s="47" t="s">
        <v>19</v>
      </c>
      <c r="K13" s="40" t="s">
        <v>19</v>
      </c>
      <c r="L13" s="40" t="s">
        <v>19</v>
      </c>
    </row>
    <row r="14" spans="2:12" ht="11.25" customHeight="1">
      <c r="B14" s="80" t="s">
        <v>155</v>
      </c>
      <c r="C14" s="81"/>
      <c r="D14" s="81"/>
      <c r="E14" s="81"/>
      <c r="F14" s="81"/>
      <c r="G14" s="82"/>
      <c r="H14" s="39" t="s">
        <v>15</v>
      </c>
      <c r="I14" s="54">
        <f>I16+I20</f>
        <v>3155</v>
      </c>
      <c r="J14" s="16">
        <f>J16+J20</f>
        <v>9468</v>
      </c>
      <c r="K14" s="41">
        <v>1827</v>
      </c>
      <c r="L14" s="41">
        <v>10991</v>
      </c>
    </row>
    <row r="15" spans="2:12" ht="11.25" customHeight="1">
      <c r="B15" s="80" t="s">
        <v>156</v>
      </c>
      <c r="C15" s="81"/>
      <c r="D15" s="81"/>
      <c r="E15" s="81"/>
      <c r="F15" s="81"/>
      <c r="G15" s="82"/>
      <c r="H15" s="39"/>
      <c r="I15" s="53"/>
      <c r="J15" s="47"/>
      <c r="K15" s="40"/>
      <c r="L15" s="40"/>
    </row>
    <row r="16" spans="2:12" ht="21.75" customHeight="1">
      <c r="B16" s="80" t="s">
        <v>157</v>
      </c>
      <c r="C16" s="81"/>
      <c r="D16" s="81"/>
      <c r="E16" s="81"/>
      <c r="F16" s="81"/>
      <c r="G16" s="82"/>
      <c r="H16" s="39" t="s">
        <v>158</v>
      </c>
      <c r="I16" s="54">
        <f>1206+5</f>
        <v>1211</v>
      </c>
      <c r="J16" s="16">
        <v>7280</v>
      </c>
      <c r="K16" s="41">
        <v>1701</v>
      </c>
      <c r="L16" s="41">
        <v>10153</v>
      </c>
    </row>
    <row r="17" spans="2:12" ht="11.25" customHeight="1">
      <c r="B17" s="80" t="s">
        <v>156</v>
      </c>
      <c r="C17" s="81"/>
      <c r="D17" s="81"/>
      <c r="E17" s="81"/>
      <c r="F17" s="81"/>
      <c r="G17" s="82"/>
      <c r="H17" s="39"/>
      <c r="I17" s="53"/>
      <c r="J17" s="47"/>
      <c r="K17" s="40"/>
      <c r="L17" s="40"/>
    </row>
    <row r="18" spans="2:12" ht="21.75" customHeight="1">
      <c r="B18" s="79" t="s">
        <v>159</v>
      </c>
      <c r="C18" s="79"/>
      <c r="D18" s="79"/>
      <c r="E18" s="79"/>
      <c r="F18" s="79"/>
      <c r="G18" s="79"/>
      <c r="H18" s="39" t="s">
        <v>160</v>
      </c>
      <c r="I18" s="53"/>
      <c r="J18" s="47"/>
      <c r="K18" s="40"/>
      <c r="L18" s="40"/>
    </row>
    <row r="19" spans="2:12" ht="21.75" customHeight="1">
      <c r="B19" s="79" t="s">
        <v>161</v>
      </c>
      <c r="C19" s="79"/>
      <c r="D19" s="79"/>
      <c r="E19" s="79"/>
      <c r="F19" s="79"/>
      <c r="G19" s="79"/>
      <c r="H19" s="39" t="s">
        <v>162</v>
      </c>
      <c r="I19" s="55">
        <v>5</v>
      </c>
      <c r="J19" s="19">
        <v>49</v>
      </c>
      <c r="K19" s="29">
        <v>2</v>
      </c>
      <c r="L19" s="29">
        <v>10</v>
      </c>
    </row>
    <row r="20" spans="2:12" ht="21.75" customHeight="1">
      <c r="B20" s="79" t="s">
        <v>163</v>
      </c>
      <c r="C20" s="79"/>
      <c r="D20" s="79"/>
      <c r="E20" s="79"/>
      <c r="F20" s="79"/>
      <c r="G20" s="79"/>
      <c r="H20" s="39" t="s">
        <v>164</v>
      </c>
      <c r="I20" s="54">
        <v>1944</v>
      </c>
      <c r="J20" s="16">
        <v>2188</v>
      </c>
      <c r="K20" s="29">
        <v>126</v>
      </c>
      <c r="L20" s="29">
        <v>838</v>
      </c>
    </row>
    <row r="21" spans="2:12" ht="11.25" customHeight="1">
      <c r="B21" s="80" t="s">
        <v>156</v>
      </c>
      <c r="C21" s="81"/>
      <c r="D21" s="81"/>
      <c r="E21" s="81"/>
      <c r="F21" s="81"/>
      <c r="G21" s="82"/>
      <c r="H21" s="39"/>
      <c r="I21" s="53"/>
      <c r="J21" s="47"/>
      <c r="K21" s="40"/>
      <c r="L21" s="40"/>
    </row>
    <row r="22" spans="2:12" ht="32.25" customHeight="1">
      <c r="B22" s="79" t="s">
        <v>165</v>
      </c>
      <c r="C22" s="79"/>
      <c r="D22" s="79"/>
      <c r="E22" s="79"/>
      <c r="F22" s="79"/>
      <c r="G22" s="79"/>
      <c r="H22" s="39" t="s">
        <v>166</v>
      </c>
      <c r="I22" s="54">
        <v>1944</v>
      </c>
      <c r="J22" s="16">
        <v>2188</v>
      </c>
      <c r="K22" s="29">
        <v>126</v>
      </c>
      <c r="L22" s="29">
        <v>838</v>
      </c>
    </row>
    <row r="23" spans="2:12" ht="21.75" customHeight="1">
      <c r="B23" s="79" t="s">
        <v>167</v>
      </c>
      <c r="C23" s="79"/>
      <c r="D23" s="79"/>
      <c r="E23" s="79"/>
      <c r="F23" s="79"/>
      <c r="G23" s="79"/>
      <c r="H23" s="39" t="s">
        <v>168</v>
      </c>
      <c r="I23" s="53"/>
      <c r="J23" s="47"/>
      <c r="K23" s="40"/>
      <c r="L23" s="40"/>
    </row>
    <row r="24" spans="2:12" ht="21.75" customHeight="1">
      <c r="B24" s="79" t="s">
        <v>169</v>
      </c>
      <c r="C24" s="79"/>
      <c r="D24" s="79"/>
      <c r="E24" s="79"/>
      <c r="F24" s="79"/>
      <c r="G24" s="79"/>
      <c r="H24" s="39" t="s">
        <v>170</v>
      </c>
      <c r="I24" s="53" t="s">
        <v>19</v>
      </c>
      <c r="J24" s="47" t="s">
        <v>19</v>
      </c>
      <c r="K24" s="40" t="s">
        <v>19</v>
      </c>
      <c r="L24" s="40" t="s">
        <v>19</v>
      </c>
    </row>
    <row r="25" spans="2:12" ht="11.25" customHeight="1">
      <c r="B25" s="80" t="s">
        <v>156</v>
      </c>
      <c r="C25" s="81"/>
      <c r="D25" s="81"/>
      <c r="E25" s="81"/>
      <c r="F25" s="81"/>
      <c r="G25" s="82"/>
      <c r="H25" s="39"/>
      <c r="I25" s="53"/>
      <c r="J25" s="47"/>
      <c r="K25" s="40"/>
      <c r="L25" s="40"/>
    </row>
    <row r="26" spans="2:12" ht="21.75" customHeight="1">
      <c r="B26" s="79" t="s">
        <v>171</v>
      </c>
      <c r="C26" s="79"/>
      <c r="D26" s="79"/>
      <c r="E26" s="79"/>
      <c r="F26" s="79"/>
      <c r="G26" s="79"/>
      <c r="H26" s="39" t="s">
        <v>172</v>
      </c>
      <c r="I26" s="53"/>
      <c r="J26" s="47"/>
      <c r="K26" s="40"/>
      <c r="L26" s="40"/>
    </row>
    <row r="27" spans="2:12" ht="11.25" customHeight="1">
      <c r="B27" s="80" t="s">
        <v>173</v>
      </c>
      <c r="C27" s="81"/>
      <c r="D27" s="81"/>
      <c r="E27" s="81"/>
      <c r="F27" s="81"/>
      <c r="G27" s="82"/>
      <c r="H27" s="39" t="s">
        <v>17</v>
      </c>
      <c r="I27" s="52">
        <v>2103</v>
      </c>
      <c r="J27" s="16">
        <v>9322</v>
      </c>
      <c r="K27" s="40" t="s">
        <v>19</v>
      </c>
      <c r="L27" s="40" t="s">
        <v>19</v>
      </c>
    </row>
    <row r="28" spans="2:12" ht="11.25" customHeight="1">
      <c r="B28" s="80" t="s">
        <v>174</v>
      </c>
      <c r="C28" s="81"/>
      <c r="D28" s="81"/>
      <c r="E28" s="81"/>
      <c r="F28" s="81"/>
      <c r="G28" s="81"/>
      <c r="H28" s="39" t="s">
        <v>154</v>
      </c>
      <c r="I28" s="56">
        <v>230</v>
      </c>
      <c r="J28" s="16">
        <v>1763</v>
      </c>
      <c r="K28" s="29">
        <v>121</v>
      </c>
      <c r="L28" s="29">
        <v>442</v>
      </c>
    </row>
    <row r="29" spans="2:12" ht="11.25" customHeight="1">
      <c r="B29" s="80" t="s">
        <v>175</v>
      </c>
      <c r="C29" s="81"/>
      <c r="D29" s="81"/>
      <c r="E29" s="81"/>
      <c r="F29" s="81"/>
      <c r="G29" s="82"/>
      <c r="H29" s="42">
        <v>2</v>
      </c>
      <c r="I29" s="54">
        <f>I31+I37+I38+I39+I40</f>
        <v>51260</v>
      </c>
      <c r="J29" s="16">
        <f>J31+J37+J38+J39+J40+J36</f>
        <v>463437</v>
      </c>
      <c r="K29" s="41">
        <v>18804</v>
      </c>
      <c r="L29" s="41">
        <v>92937</v>
      </c>
    </row>
    <row r="30" spans="2:12" ht="11.25" customHeight="1">
      <c r="B30" s="80" t="s">
        <v>156</v>
      </c>
      <c r="C30" s="81"/>
      <c r="D30" s="81"/>
      <c r="E30" s="81"/>
      <c r="F30" s="81"/>
      <c r="G30" s="82"/>
      <c r="H30" s="39"/>
      <c r="I30" s="53"/>
      <c r="J30" s="47"/>
      <c r="K30" s="40"/>
      <c r="L30" s="40"/>
    </row>
    <row r="31" spans="2:12" ht="11.25" customHeight="1">
      <c r="B31" s="80" t="s">
        <v>176</v>
      </c>
      <c r="C31" s="81"/>
      <c r="D31" s="81"/>
      <c r="E31" s="81"/>
      <c r="F31" s="81"/>
      <c r="G31" s="82"/>
      <c r="H31" s="39" t="s">
        <v>177</v>
      </c>
      <c r="I31" s="54">
        <v>1779</v>
      </c>
      <c r="J31" s="16">
        <v>20625</v>
      </c>
      <c r="K31" s="41">
        <v>3886</v>
      </c>
      <c r="L31" s="41">
        <v>21326</v>
      </c>
    </row>
    <row r="32" spans="2:12" ht="11.25" customHeight="1">
      <c r="B32" s="80" t="s">
        <v>156</v>
      </c>
      <c r="C32" s="81"/>
      <c r="D32" s="81"/>
      <c r="E32" s="81"/>
      <c r="F32" s="81"/>
      <c r="G32" s="82"/>
      <c r="H32" s="39"/>
      <c r="I32" s="53"/>
      <c r="J32" s="47"/>
      <c r="K32" s="40"/>
      <c r="L32" s="40"/>
    </row>
    <row r="33" spans="2:12" ht="11.25" customHeight="1">
      <c r="B33" s="80" t="s">
        <v>178</v>
      </c>
      <c r="C33" s="81"/>
      <c r="D33" s="81"/>
      <c r="E33" s="81"/>
      <c r="F33" s="81"/>
      <c r="G33" s="82"/>
      <c r="H33" s="39" t="s">
        <v>179</v>
      </c>
      <c r="I33" s="53" t="s">
        <v>19</v>
      </c>
      <c r="J33" s="47" t="s">
        <v>19</v>
      </c>
      <c r="K33" s="40" t="s">
        <v>19</v>
      </c>
      <c r="L33" s="40" t="s">
        <v>19</v>
      </c>
    </row>
    <row r="34" spans="2:12" ht="11.25" customHeight="1">
      <c r="B34" s="80" t="s">
        <v>180</v>
      </c>
      <c r="C34" s="81"/>
      <c r="D34" s="81"/>
      <c r="E34" s="81"/>
      <c r="F34" s="81"/>
      <c r="G34" s="82"/>
      <c r="H34" s="39" t="s">
        <v>181</v>
      </c>
      <c r="I34" s="54">
        <v>1779</v>
      </c>
      <c r="J34" s="16">
        <v>20625</v>
      </c>
      <c r="K34" s="41">
        <v>3886</v>
      </c>
      <c r="L34" s="41">
        <v>21326</v>
      </c>
    </row>
    <row r="35" spans="2:12" ht="11.25" customHeight="1">
      <c r="B35" s="80" t="s">
        <v>182</v>
      </c>
      <c r="C35" s="81"/>
      <c r="D35" s="81"/>
      <c r="E35" s="81"/>
      <c r="F35" s="81"/>
      <c r="G35" s="82"/>
      <c r="H35" s="39" t="s">
        <v>183</v>
      </c>
      <c r="I35" s="53" t="s">
        <v>19</v>
      </c>
      <c r="J35" s="47" t="s">
        <v>19</v>
      </c>
      <c r="K35" s="40" t="s">
        <v>19</v>
      </c>
      <c r="L35" s="40" t="s">
        <v>19</v>
      </c>
    </row>
    <row r="36" spans="2:12" ht="11.25" customHeight="1">
      <c r="B36" s="80" t="s">
        <v>184</v>
      </c>
      <c r="C36" s="81"/>
      <c r="D36" s="81"/>
      <c r="E36" s="81"/>
      <c r="F36" s="81"/>
      <c r="G36" s="82"/>
      <c r="H36" s="39" t="s">
        <v>185</v>
      </c>
      <c r="I36" s="53" t="s">
        <v>19</v>
      </c>
      <c r="J36" s="16">
        <v>15200</v>
      </c>
      <c r="K36" s="40" t="s">
        <v>19</v>
      </c>
      <c r="L36" s="40" t="s">
        <v>19</v>
      </c>
    </row>
    <row r="37" spans="2:12" ht="11.25" customHeight="1">
      <c r="B37" s="80" t="s">
        <v>186</v>
      </c>
      <c r="C37" s="81"/>
      <c r="D37" s="81"/>
      <c r="E37" s="81"/>
      <c r="F37" s="81"/>
      <c r="G37" s="82"/>
      <c r="H37" s="39" t="s">
        <v>187</v>
      </c>
      <c r="I37" s="54">
        <v>13948</v>
      </c>
      <c r="J37" s="16">
        <v>83894</v>
      </c>
      <c r="K37" s="41">
        <v>12375</v>
      </c>
      <c r="L37" s="41">
        <v>52679</v>
      </c>
    </row>
    <row r="38" spans="2:12" ht="11.25" customHeight="1">
      <c r="B38" s="80" t="s">
        <v>188</v>
      </c>
      <c r="C38" s="81"/>
      <c r="D38" s="81"/>
      <c r="E38" s="81"/>
      <c r="F38" s="81"/>
      <c r="G38" s="82"/>
      <c r="H38" s="39" t="s">
        <v>189</v>
      </c>
      <c r="I38" s="54">
        <v>4092</v>
      </c>
      <c r="J38" s="16">
        <v>184865</v>
      </c>
      <c r="K38" s="29">
        <v>486</v>
      </c>
      <c r="L38" s="41">
        <v>4057</v>
      </c>
    </row>
    <row r="39" spans="2:12" ht="11.25" customHeight="1">
      <c r="B39" s="80" t="s">
        <v>190</v>
      </c>
      <c r="C39" s="81"/>
      <c r="D39" s="81"/>
      <c r="E39" s="81"/>
      <c r="F39" s="81"/>
      <c r="G39" s="82"/>
      <c r="H39" s="39" t="s">
        <v>191</v>
      </c>
      <c r="I39" s="54">
        <f>2200+2000</f>
        <v>4200</v>
      </c>
      <c r="J39" s="16">
        <v>25100</v>
      </c>
      <c r="K39" s="29">
        <v>450</v>
      </c>
      <c r="L39" s="41">
        <v>2668</v>
      </c>
    </row>
    <row r="40" spans="2:12" ht="11.25" customHeight="1">
      <c r="B40" s="80" t="s">
        <v>192</v>
      </c>
      <c r="C40" s="81"/>
      <c r="D40" s="81"/>
      <c r="E40" s="81"/>
      <c r="F40" s="81"/>
      <c r="G40" s="82"/>
      <c r="H40" s="39" t="s">
        <v>193</v>
      </c>
      <c r="I40" s="54">
        <v>27241</v>
      </c>
      <c r="J40" s="16">
        <v>133753</v>
      </c>
      <c r="K40" s="41">
        <v>1607</v>
      </c>
      <c r="L40" s="41">
        <v>12207</v>
      </c>
    </row>
    <row r="41" spans="2:12" ht="11.25" customHeight="1">
      <c r="B41" s="80" t="s">
        <v>194</v>
      </c>
      <c r="C41" s="81"/>
      <c r="D41" s="81"/>
      <c r="E41" s="81"/>
      <c r="F41" s="81"/>
      <c r="G41" s="82"/>
      <c r="H41" s="39" t="s">
        <v>195</v>
      </c>
      <c r="I41" s="53" t="s">
        <v>19</v>
      </c>
      <c r="J41" s="47" t="s">
        <v>19</v>
      </c>
      <c r="K41" s="40" t="s">
        <v>19</v>
      </c>
      <c r="L41" s="40" t="s">
        <v>19</v>
      </c>
    </row>
    <row r="42" spans="2:12" ht="11.25" customHeight="1">
      <c r="B42" s="80" t="s">
        <v>58</v>
      </c>
      <c r="C42" s="81"/>
      <c r="D42" s="81"/>
      <c r="E42" s="81"/>
      <c r="F42" s="81"/>
      <c r="G42" s="82"/>
      <c r="H42" s="39" t="s">
        <v>196</v>
      </c>
      <c r="I42" s="53" t="s">
        <v>19</v>
      </c>
      <c r="J42" s="47" t="s">
        <v>19</v>
      </c>
      <c r="K42" s="40" t="s">
        <v>19</v>
      </c>
      <c r="L42" s="40" t="s">
        <v>19</v>
      </c>
    </row>
    <row r="43" spans="2:12" ht="11.25" customHeight="1">
      <c r="B43" s="79" t="s">
        <v>197</v>
      </c>
      <c r="C43" s="79"/>
      <c r="D43" s="79"/>
      <c r="E43" s="79"/>
      <c r="F43" s="79"/>
      <c r="G43" s="79"/>
      <c r="H43" s="42">
        <v>3</v>
      </c>
      <c r="I43" s="54">
        <v>1805</v>
      </c>
      <c r="J43" s="16">
        <v>27578</v>
      </c>
      <c r="K43" s="41">
        <v>1089</v>
      </c>
      <c r="L43" s="41">
        <v>44304</v>
      </c>
    </row>
    <row r="44" spans="2:12" ht="32.25" customHeight="1">
      <c r="B44" s="79" t="s">
        <v>198</v>
      </c>
      <c r="C44" s="79"/>
      <c r="D44" s="79"/>
      <c r="E44" s="79"/>
      <c r="F44" s="79"/>
      <c r="G44" s="79"/>
      <c r="H44" s="42">
        <v>4</v>
      </c>
      <c r="I44" s="54">
        <v>19612</v>
      </c>
      <c r="J44" s="16">
        <v>149389</v>
      </c>
      <c r="K44" s="41">
        <v>38046</v>
      </c>
      <c r="L44" s="41">
        <v>413825</v>
      </c>
    </row>
    <row r="45" spans="2:12" ht="11.25" customHeight="1">
      <c r="B45" s="80" t="s">
        <v>199</v>
      </c>
      <c r="C45" s="81"/>
      <c r="D45" s="81"/>
      <c r="E45" s="81"/>
      <c r="F45" s="81"/>
      <c r="G45" s="81"/>
      <c r="H45" s="42">
        <v>5</v>
      </c>
      <c r="I45" s="56">
        <v>79</v>
      </c>
      <c r="J45" s="19">
        <v>79</v>
      </c>
      <c r="K45" s="40" t="s">
        <v>19</v>
      </c>
      <c r="L45" s="29">
        <v>413</v>
      </c>
    </row>
    <row r="46" spans="2:12" ht="11.25" customHeight="1">
      <c r="B46" s="80" t="s">
        <v>200</v>
      </c>
      <c r="C46" s="81"/>
      <c r="D46" s="81"/>
      <c r="E46" s="81"/>
      <c r="F46" s="81"/>
      <c r="G46" s="81"/>
      <c r="H46" s="42">
        <v>6</v>
      </c>
      <c r="I46" s="54">
        <v>22124</v>
      </c>
      <c r="J46" s="16">
        <v>164340</v>
      </c>
      <c r="K46" s="41">
        <v>130755</v>
      </c>
      <c r="L46" s="41">
        <v>501130</v>
      </c>
    </row>
    <row r="47" spans="2:12" ht="11.25" customHeight="1">
      <c r="B47" s="80" t="s">
        <v>201</v>
      </c>
      <c r="C47" s="81"/>
      <c r="D47" s="81"/>
      <c r="E47" s="81"/>
      <c r="F47" s="81"/>
      <c r="G47" s="81"/>
      <c r="H47" s="42">
        <v>7</v>
      </c>
      <c r="I47" s="53" t="s">
        <v>19</v>
      </c>
      <c r="J47" s="47" t="s">
        <v>19</v>
      </c>
      <c r="K47" s="40" t="s">
        <v>19</v>
      </c>
      <c r="L47" s="40" t="s">
        <v>19</v>
      </c>
    </row>
    <row r="48" spans="2:12" ht="11.25" customHeight="1">
      <c r="B48" s="80" t="s">
        <v>202</v>
      </c>
      <c r="C48" s="81"/>
      <c r="D48" s="81"/>
      <c r="E48" s="81"/>
      <c r="F48" s="81"/>
      <c r="G48" s="81"/>
      <c r="H48" s="42">
        <v>8</v>
      </c>
      <c r="I48" s="53" t="s">
        <v>19</v>
      </c>
      <c r="J48" s="47" t="s">
        <v>19</v>
      </c>
      <c r="K48" s="40" t="s">
        <v>19</v>
      </c>
      <c r="L48" s="41">
        <v>3987</v>
      </c>
    </row>
    <row r="49" spans="2:12" ht="11.25" customHeight="1">
      <c r="B49" s="80" t="s">
        <v>203</v>
      </c>
      <c r="C49" s="81"/>
      <c r="D49" s="81"/>
      <c r="E49" s="81"/>
      <c r="F49" s="81"/>
      <c r="G49" s="82"/>
      <c r="H49" s="42">
        <v>9</v>
      </c>
      <c r="I49" s="53" t="s">
        <v>19</v>
      </c>
      <c r="J49" s="47" t="s">
        <v>19</v>
      </c>
      <c r="K49" s="40" t="s">
        <v>19</v>
      </c>
      <c r="L49" s="40" t="s">
        <v>19</v>
      </c>
    </row>
    <row r="50" spans="2:12" ht="11.25" customHeight="1">
      <c r="B50" s="79" t="s">
        <v>204</v>
      </c>
      <c r="C50" s="79"/>
      <c r="D50" s="79"/>
      <c r="E50" s="79"/>
      <c r="F50" s="79"/>
      <c r="G50" s="79"/>
      <c r="H50" s="42">
        <v>10</v>
      </c>
      <c r="I50" s="53" t="s">
        <v>19</v>
      </c>
      <c r="J50" s="47" t="s">
        <v>19</v>
      </c>
      <c r="K50" s="40" t="s">
        <v>19</v>
      </c>
      <c r="L50" s="40" t="s">
        <v>19</v>
      </c>
    </row>
    <row r="51" spans="2:12" ht="11.25" customHeight="1">
      <c r="B51" s="80" t="s">
        <v>156</v>
      </c>
      <c r="C51" s="81"/>
      <c r="D51" s="81"/>
      <c r="E51" s="81"/>
      <c r="F51" s="81"/>
      <c r="G51" s="82"/>
      <c r="H51" s="39"/>
      <c r="I51" s="53"/>
      <c r="J51" s="47"/>
      <c r="K51" s="40"/>
      <c r="L51" s="40"/>
    </row>
    <row r="52" spans="2:12" ht="11.25" customHeight="1">
      <c r="B52" s="79" t="s">
        <v>205</v>
      </c>
      <c r="C52" s="79"/>
      <c r="D52" s="79"/>
      <c r="E52" s="79"/>
      <c r="F52" s="79"/>
      <c r="G52" s="79"/>
      <c r="H52" s="39" t="s">
        <v>206</v>
      </c>
      <c r="I52" s="53"/>
      <c r="J52" s="47"/>
      <c r="K52" s="40"/>
      <c r="L52" s="40"/>
    </row>
    <row r="53" spans="2:12" ht="11.25" customHeight="1">
      <c r="B53" s="79" t="s">
        <v>207</v>
      </c>
      <c r="C53" s="79"/>
      <c r="D53" s="79"/>
      <c r="E53" s="79"/>
      <c r="F53" s="79"/>
      <c r="G53" s="79"/>
      <c r="H53" s="39" t="s">
        <v>208</v>
      </c>
      <c r="I53" s="53"/>
      <c r="J53" s="47"/>
      <c r="K53" s="40"/>
      <c r="L53" s="40"/>
    </row>
    <row r="54" spans="2:12" ht="11.25" customHeight="1">
      <c r="B54" s="79" t="s">
        <v>209</v>
      </c>
      <c r="C54" s="79"/>
      <c r="D54" s="79"/>
      <c r="E54" s="79"/>
      <c r="F54" s="79"/>
      <c r="G54" s="79"/>
      <c r="H54" s="39" t="s">
        <v>210</v>
      </c>
      <c r="I54" s="53"/>
      <c r="J54" s="47"/>
      <c r="K54" s="40"/>
      <c r="L54" s="40"/>
    </row>
    <row r="55" spans="2:12" ht="11.25" customHeight="1">
      <c r="B55" s="79" t="s">
        <v>211</v>
      </c>
      <c r="C55" s="79"/>
      <c r="D55" s="79"/>
      <c r="E55" s="79"/>
      <c r="F55" s="79"/>
      <c r="G55" s="79"/>
      <c r="H55" s="39" t="s">
        <v>212</v>
      </c>
      <c r="I55" s="53"/>
      <c r="J55" s="47"/>
      <c r="K55" s="40"/>
      <c r="L55" s="40"/>
    </row>
    <row r="56" spans="2:12" ht="21.75" customHeight="1">
      <c r="B56" s="80" t="s">
        <v>213</v>
      </c>
      <c r="C56" s="81"/>
      <c r="D56" s="81"/>
      <c r="E56" s="81"/>
      <c r="F56" s="81"/>
      <c r="G56" s="82"/>
      <c r="H56" s="42">
        <v>11</v>
      </c>
      <c r="I56" s="54">
        <v>30235</v>
      </c>
      <c r="J56" s="16">
        <v>148245</v>
      </c>
      <c r="K56" s="41">
        <v>16509</v>
      </c>
      <c r="L56" s="41">
        <v>29445</v>
      </c>
    </row>
    <row r="57" spans="2:12" ht="11.25" customHeight="1">
      <c r="B57" s="80" t="s">
        <v>214</v>
      </c>
      <c r="C57" s="81"/>
      <c r="D57" s="81"/>
      <c r="E57" s="81"/>
      <c r="F57" s="81"/>
      <c r="G57" s="82"/>
      <c r="H57" s="42">
        <v>12</v>
      </c>
      <c r="I57" s="53" t="s">
        <v>19</v>
      </c>
      <c r="J57" s="16">
        <v>5461</v>
      </c>
      <c r="K57" s="40" t="s">
        <v>19</v>
      </c>
      <c r="L57" s="41">
        <v>1350</v>
      </c>
    </row>
    <row r="58" spans="2:12" ht="11.25" customHeight="1">
      <c r="B58" s="77" t="s">
        <v>215</v>
      </c>
      <c r="C58" s="78"/>
      <c r="D58" s="78"/>
      <c r="E58" s="78"/>
      <c r="F58" s="78"/>
      <c r="G58" s="83"/>
      <c r="H58" s="10">
        <v>13</v>
      </c>
      <c r="I58" s="52">
        <f>I9+I29+I43+I44+I45+I46+I56</f>
        <v>130603</v>
      </c>
      <c r="J58" s="24">
        <f>J9+J29+J43+J44+J45+J46+J56+J57</f>
        <v>979082</v>
      </c>
      <c r="K58" s="24">
        <v>207151</v>
      </c>
      <c r="L58" s="24">
        <v>1098824</v>
      </c>
    </row>
    <row r="59" spans="2:12" s="1" customFormat="1" ht="6.75" customHeight="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 ht="11.25" customHeight="1">
      <c r="B60" s="80" t="s">
        <v>216</v>
      </c>
      <c r="C60" s="81"/>
      <c r="D60" s="81"/>
      <c r="E60" s="81"/>
      <c r="F60" s="81"/>
      <c r="G60" s="82"/>
      <c r="H60" s="42">
        <v>14</v>
      </c>
      <c r="I60" s="56">
        <f>I65</f>
        <v>191</v>
      </c>
      <c r="J60" s="19">
        <f>J65</f>
        <v>1726</v>
      </c>
      <c r="K60" s="29">
        <v>651</v>
      </c>
      <c r="L60" s="41">
        <v>4411</v>
      </c>
    </row>
    <row r="61" spans="2:12" ht="11.25" customHeight="1">
      <c r="B61" s="79" t="s">
        <v>11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 ht="11.25" customHeight="1">
      <c r="B62" s="80" t="s">
        <v>217</v>
      </c>
      <c r="C62" s="81"/>
      <c r="D62" s="81"/>
      <c r="E62" s="81"/>
      <c r="F62" s="81"/>
      <c r="G62" s="82"/>
      <c r="H62" s="39" t="s">
        <v>218</v>
      </c>
      <c r="I62" s="53" t="s">
        <v>19</v>
      </c>
      <c r="J62" s="47" t="s">
        <v>19</v>
      </c>
      <c r="K62" s="40" t="s">
        <v>19</v>
      </c>
      <c r="L62" s="40" t="s">
        <v>19</v>
      </c>
    </row>
    <row r="63" spans="2:12" ht="11.25" customHeight="1">
      <c r="B63" s="80" t="s">
        <v>219</v>
      </c>
      <c r="C63" s="81"/>
      <c r="D63" s="81"/>
      <c r="E63" s="81"/>
      <c r="F63" s="81"/>
      <c r="G63" s="82"/>
      <c r="H63" s="39" t="s">
        <v>220</v>
      </c>
      <c r="I63" s="53" t="s">
        <v>19</v>
      </c>
      <c r="J63" s="47" t="s">
        <v>19</v>
      </c>
      <c r="K63" s="40" t="s">
        <v>19</v>
      </c>
      <c r="L63" s="40" t="s">
        <v>19</v>
      </c>
    </row>
    <row r="64" spans="2:12" ht="11.25" customHeight="1">
      <c r="B64" s="80" t="s">
        <v>221</v>
      </c>
      <c r="C64" s="81"/>
      <c r="D64" s="81"/>
      <c r="E64" s="81"/>
      <c r="F64" s="81"/>
      <c r="G64" s="82"/>
      <c r="H64" s="39" t="s">
        <v>222</v>
      </c>
      <c r="I64" s="53" t="s">
        <v>19</v>
      </c>
      <c r="J64" s="47" t="s">
        <v>19</v>
      </c>
      <c r="K64" s="40" t="s">
        <v>19</v>
      </c>
      <c r="L64" s="40" t="s">
        <v>19</v>
      </c>
    </row>
    <row r="65" spans="2:12" ht="11.25" customHeight="1">
      <c r="B65" s="80" t="s">
        <v>223</v>
      </c>
      <c r="C65" s="81"/>
      <c r="D65" s="81"/>
      <c r="E65" s="81"/>
      <c r="F65" s="81"/>
      <c r="G65" s="82"/>
      <c r="H65" s="39" t="s">
        <v>224</v>
      </c>
      <c r="I65" s="56">
        <v>191</v>
      </c>
      <c r="J65" s="16">
        <v>1726</v>
      </c>
      <c r="K65" s="29">
        <v>651</v>
      </c>
      <c r="L65" s="41">
        <v>4411</v>
      </c>
    </row>
    <row r="66" spans="2:12" ht="11.25" customHeight="1">
      <c r="B66" s="80" t="s">
        <v>225</v>
      </c>
      <c r="C66" s="81"/>
      <c r="D66" s="81"/>
      <c r="E66" s="81"/>
      <c r="F66" s="81"/>
      <c r="G66" s="82"/>
      <c r="H66" s="42">
        <v>15</v>
      </c>
      <c r="I66" s="54">
        <f>I69+I70+I71+I72</f>
        <v>24640</v>
      </c>
      <c r="J66" s="16">
        <f>J69+J70+J71+J72</f>
        <v>134940</v>
      </c>
      <c r="K66" s="41">
        <v>2292</v>
      </c>
      <c r="L66" s="41">
        <v>13829</v>
      </c>
    </row>
    <row r="67" spans="2:12" ht="11.25" customHeight="1">
      <c r="B67" s="79" t="s">
        <v>11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 ht="11.25" customHeight="1">
      <c r="B68" s="36" t="s">
        <v>226</v>
      </c>
      <c r="C68" s="37"/>
      <c r="D68" s="37"/>
      <c r="E68" s="37"/>
      <c r="F68" s="37"/>
      <c r="G68" s="38"/>
      <c r="H68" s="39" t="s">
        <v>227</v>
      </c>
      <c r="I68" s="53" t="s">
        <v>19</v>
      </c>
      <c r="J68" s="47" t="s">
        <v>19</v>
      </c>
      <c r="K68" s="40" t="s">
        <v>19</v>
      </c>
      <c r="L68" s="40" t="s">
        <v>19</v>
      </c>
    </row>
    <row r="69" spans="2:12" ht="11.25" customHeight="1">
      <c r="B69" s="80" t="s">
        <v>228</v>
      </c>
      <c r="C69" s="81"/>
      <c r="D69" s="81"/>
      <c r="E69" s="81"/>
      <c r="F69" s="81"/>
      <c r="G69" s="82"/>
      <c r="H69" s="39" t="s">
        <v>229</v>
      </c>
      <c r="I69" s="54">
        <v>4591</v>
      </c>
      <c r="J69" s="16">
        <v>35154</v>
      </c>
      <c r="K69" s="41">
        <v>1215</v>
      </c>
      <c r="L69" s="41">
        <v>5851</v>
      </c>
    </row>
    <row r="70" spans="2:12" ht="11.25" customHeight="1">
      <c r="B70" s="36" t="s">
        <v>230</v>
      </c>
      <c r="C70" s="37"/>
      <c r="D70" s="37"/>
      <c r="E70" s="37"/>
      <c r="F70" s="37"/>
      <c r="G70" s="38"/>
      <c r="H70" s="39" t="s">
        <v>231</v>
      </c>
      <c r="I70" s="54">
        <v>18612</v>
      </c>
      <c r="J70" s="16">
        <v>89400</v>
      </c>
      <c r="K70" s="29">
        <v>12</v>
      </c>
      <c r="L70" s="41">
        <v>1118</v>
      </c>
    </row>
    <row r="71" spans="2:12" ht="11.25" customHeight="1">
      <c r="B71" s="36" t="s">
        <v>232</v>
      </c>
      <c r="C71" s="37"/>
      <c r="D71" s="37"/>
      <c r="E71" s="37"/>
      <c r="F71" s="37"/>
      <c r="G71" s="38"/>
      <c r="H71" s="39" t="s">
        <v>233</v>
      </c>
      <c r="I71" s="54">
        <v>1355</v>
      </c>
      <c r="J71" s="16">
        <v>9829</v>
      </c>
      <c r="K71" s="29">
        <v>955</v>
      </c>
      <c r="L71" s="41">
        <v>5904</v>
      </c>
    </row>
    <row r="72" spans="2:12" ht="11.25" customHeight="1">
      <c r="B72" s="80" t="s">
        <v>234</v>
      </c>
      <c r="C72" s="81"/>
      <c r="D72" s="81"/>
      <c r="E72" s="81"/>
      <c r="F72" s="81"/>
      <c r="G72" s="82"/>
      <c r="H72" s="39" t="s">
        <v>235</v>
      </c>
      <c r="I72" s="56">
        <v>82</v>
      </c>
      <c r="J72" s="19">
        <v>557</v>
      </c>
      <c r="K72" s="29">
        <v>110</v>
      </c>
      <c r="L72" s="29">
        <v>956</v>
      </c>
    </row>
    <row r="73" spans="2:12" ht="11.25" customHeight="1">
      <c r="B73" s="36" t="s">
        <v>236</v>
      </c>
      <c r="C73" s="37"/>
      <c r="D73" s="37"/>
      <c r="E73" s="37"/>
      <c r="F73" s="37"/>
      <c r="G73" s="38"/>
      <c r="H73" s="39" t="s">
        <v>237</v>
      </c>
      <c r="I73" s="53" t="s">
        <v>19</v>
      </c>
      <c r="J73" s="47" t="s">
        <v>19</v>
      </c>
      <c r="K73" s="40" t="s">
        <v>19</v>
      </c>
      <c r="L73" s="40" t="s">
        <v>19</v>
      </c>
    </row>
    <row r="74" spans="2:12" ht="11.25" customHeight="1">
      <c r="B74" s="80" t="s">
        <v>238</v>
      </c>
      <c r="C74" s="81"/>
      <c r="D74" s="81"/>
      <c r="E74" s="81"/>
      <c r="F74" s="81"/>
      <c r="G74" s="81"/>
      <c r="H74" s="42">
        <v>16</v>
      </c>
      <c r="I74" s="53"/>
      <c r="J74" s="47"/>
      <c r="K74" s="40"/>
      <c r="L74" s="40"/>
    </row>
    <row r="75" spans="2:12" ht="11.25" customHeight="1">
      <c r="B75" s="79" t="s">
        <v>11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 ht="11.25" customHeight="1">
      <c r="B76" s="80" t="s">
        <v>239</v>
      </c>
      <c r="C76" s="81"/>
      <c r="D76" s="81"/>
      <c r="E76" s="81"/>
      <c r="F76" s="81"/>
      <c r="G76" s="82"/>
      <c r="H76" s="39" t="s">
        <v>41</v>
      </c>
      <c r="I76" s="53"/>
      <c r="J76" s="47"/>
      <c r="K76" s="40"/>
      <c r="L76" s="40"/>
    </row>
    <row r="77" spans="2:12" ht="11.25" customHeight="1">
      <c r="B77" s="80" t="s">
        <v>240</v>
      </c>
      <c r="C77" s="81"/>
      <c r="D77" s="81"/>
      <c r="E77" s="81"/>
      <c r="F77" s="81"/>
      <c r="G77" s="81"/>
      <c r="H77" s="39" t="s">
        <v>47</v>
      </c>
      <c r="I77" s="53" t="s">
        <v>19</v>
      </c>
      <c r="J77" s="47" t="s">
        <v>19</v>
      </c>
      <c r="K77" s="40" t="s">
        <v>19</v>
      </c>
      <c r="L77" s="40" t="s">
        <v>19</v>
      </c>
    </row>
    <row r="78" spans="2:12" ht="11.25" customHeight="1">
      <c r="B78" s="80" t="s">
        <v>241</v>
      </c>
      <c r="C78" s="81"/>
      <c r="D78" s="81"/>
      <c r="E78" s="81"/>
      <c r="F78" s="81"/>
      <c r="G78" s="82"/>
      <c r="H78" s="39" t="s">
        <v>49</v>
      </c>
      <c r="I78" s="53" t="s">
        <v>19</v>
      </c>
      <c r="J78" s="47" t="s">
        <v>19</v>
      </c>
      <c r="K78" s="40" t="s">
        <v>19</v>
      </c>
      <c r="L78" s="40" t="s">
        <v>19</v>
      </c>
    </row>
    <row r="79" spans="2:12" ht="11.25" customHeight="1">
      <c r="B79" s="80" t="s">
        <v>242</v>
      </c>
      <c r="C79" s="81"/>
      <c r="D79" s="81"/>
      <c r="E79" s="81"/>
      <c r="F79" s="81"/>
      <c r="G79" s="82"/>
      <c r="H79" s="39" t="s">
        <v>51</v>
      </c>
      <c r="I79" s="53" t="s">
        <v>19</v>
      </c>
      <c r="J79" s="47" t="s">
        <v>19</v>
      </c>
      <c r="K79" s="40" t="s">
        <v>19</v>
      </c>
      <c r="L79" s="40" t="s">
        <v>19</v>
      </c>
    </row>
    <row r="80" spans="2:12" ht="11.25" customHeight="1">
      <c r="B80" s="36" t="s">
        <v>243</v>
      </c>
      <c r="C80" s="37"/>
      <c r="D80" s="37"/>
      <c r="E80" s="37"/>
      <c r="F80" s="37"/>
      <c r="G80" s="38"/>
      <c r="H80" s="39" t="s">
        <v>53</v>
      </c>
      <c r="I80" s="53" t="s">
        <v>19</v>
      </c>
      <c r="J80" s="47" t="s">
        <v>19</v>
      </c>
      <c r="K80" s="40" t="s">
        <v>19</v>
      </c>
      <c r="L80" s="40" t="s">
        <v>19</v>
      </c>
    </row>
    <row r="81" spans="2:12" ht="11.25" customHeight="1">
      <c r="B81" s="79" t="s">
        <v>244</v>
      </c>
      <c r="C81" s="79"/>
      <c r="D81" s="79"/>
      <c r="E81" s="79"/>
      <c r="F81" s="79"/>
      <c r="G81" s="79"/>
      <c r="H81" s="42">
        <v>17</v>
      </c>
      <c r="I81" s="54">
        <v>1268</v>
      </c>
      <c r="J81" s="16">
        <v>40251</v>
      </c>
      <c r="K81" s="41">
        <v>1373</v>
      </c>
      <c r="L81" s="41">
        <v>16433</v>
      </c>
    </row>
    <row r="82" spans="2:12" ht="32.25" customHeight="1">
      <c r="B82" s="79" t="s">
        <v>245</v>
      </c>
      <c r="C82" s="79"/>
      <c r="D82" s="79"/>
      <c r="E82" s="79"/>
      <c r="F82" s="79"/>
      <c r="G82" s="79"/>
      <c r="H82" s="42">
        <v>18</v>
      </c>
      <c r="I82" s="54">
        <v>11002</v>
      </c>
      <c r="J82" s="16">
        <v>129080</v>
      </c>
      <c r="K82" s="41">
        <v>58611</v>
      </c>
      <c r="L82" s="41">
        <v>537686</v>
      </c>
    </row>
    <row r="83" spans="2:12" ht="11.25" customHeight="1">
      <c r="B83" s="79" t="s">
        <v>246</v>
      </c>
      <c r="C83" s="79"/>
      <c r="D83" s="79"/>
      <c r="E83" s="79"/>
      <c r="F83" s="79"/>
      <c r="G83" s="79"/>
      <c r="H83" s="42">
        <v>19</v>
      </c>
      <c r="I83" s="56">
        <v>84</v>
      </c>
      <c r="J83" s="16">
        <v>1427</v>
      </c>
      <c r="K83" s="29">
        <v>278</v>
      </c>
      <c r="L83" s="41">
        <v>1159</v>
      </c>
    </row>
    <row r="84" spans="2:12" ht="11.25" customHeight="1">
      <c r="B84" s="79" t="s">
        <v>247</v>
      </c>
      <c r="C84" s="79"/>
      <c r="D84" s="79"/>
      <c r="E84" s="79"/>
      <c r="F84" s="79"/>
      <c r="G84" s="79"/>
      <c r="H84" s="42">
        <v>20</v>
      </c>
      <c r="I84" s="54">
        <v>16589</v>
      </c>
      <c r="J84" s="16">
        <v>181173</v>
      </c>
      <c r="K84" s="41">
        <v>47818</v>
      </c>
      <c r="L84" s="41">
        <v>444551</v>
      </c>
    </row>
    <row r="85" spans="2:12" ht="11.25" customHeight="1">
      <c r="B85" s="79" t="s">
        <v>248</v>
      </c>
      <c r="C85" s="79"/>
      <c r="D85" s="79"/>
      <c r="E85" s="79"/>
      <c r="F85" s="79"/>
      <c r="G85" s="79"/>
      <c r="H85" s="42">
        <v>21</v>
      </c>
      <c r="I85" s="53"/>
      <c r="J85" s="47"/>
      <c r="K85" s="40"/>
      <c r="L85" s="40"/>
    </row>
    <row r="86" spans="2:12" ht="11.25" customHeight="1">
      <c r="B86" s="79" t="s">
        <v>249</v>
      </c>
      <c r="C86" s="79"/>
      <c r="D86" s="79"/>
      <c r="E86" s="79"/>
      <c r="F86" s="79"/>
      <c r="G86" s="79"/>
      <c r="H86" s="42">
        <v>22</v>
      </c>
      <c r="I86" s="53" t="s">
        <v>19</v>
      </c>
      <c r="J86" s="47">
        <v>0</v>
      </c>
      <c r="K86" s="40"/>
      <c r="L86" s="41">
        <v>2531</v>
      </c>
    </row>
    <row r="87" spans="2:12" ht="11.25" customHeight="1">
      <c r="B87" s="79" t="s">
        <v>250</v>
      </c>
      <c r="C87" s="79"/>
      <c r="D87" s="79"/>
      <c r="E87" s="79"/>
      <c r="F87" s="79"/>
      <c r="G87" s="79"/>
      <c r="H87" s="42">
        <v>23</v>
      </c>
      <c r="I87" s="53"/>
      <c r="J87" s="47"/>
      <c r="K87" s="40"/>
      <c r="L87" s="40"/>
    </row>
    <row r="88" spans="2:12" ht="11.25" customHeight="1">
      <c r="B88" s="79" t="s">
        <v>251</v>
      </c>
      <c r="C88" s="79"/>
      <c r="D88" s="79"/>
      <c r="E88" s="79"/>
      <c r="F88" s="79"/>
      <c r="G88" s="79"/>
      <c r="H88" s="42">
        <v>24</v>
      </c>
      <c r="I88" s="53"/>
      <c r="J88" s="47"/>
      <c r="K88" s="40"/>
      <c r="L88" s="40"/>
    </row>
    <row r="89" spans="2:12" ht="11.25" customHeight="1">
      <c r="B89" s="79" t="s">
        <v>11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 ht="11.25" customHeight="1">
      <c r="B90" s="79" t="s">
        <v>205</v>
      </c>
      <c r="C90" s="79"/>
      <c r="D90" s="79"/>
      <c r="E90" s="79"/>
      <c r="F90" s="79"/>
      <c r="G90" s="79"/>
      <c r="H90" s="39" t="s">
        <v>252</v>
      </c>
      <c r="I90" s="53"/>
      <c r="J90" s="47"/>
      <c r="K90" s="40"/>
      <c r="L90" s="40"/>
    </row>
    <row r="91" spans="2:12" ht="11.25" customHeight="1">
      <c r="B91" s="79" t="s">
        <v>207</v>
      </c>
      <c r="C91" s="79"/>
      <c r="D91" s="79"/>
      <c r="E91" s="79"/>
      <c r="F91" s="79"/>
      <c r="G91" s="79"/>
      <c r="H91" s="39" t="s">
        <v>253</v>
      </c>
      <c r="I91" s="53"/>
      <c r="J91" s="47"/>
      <c r="K91" s="40"/>
      <c r="L91" s="40"/>
    </row>
    <row r="92" spans="2:12" ht="11.25" customHeight="1">
      <c r="B92" s="79" t="s">
        <v>209</v>
      </c>
      <c r="C92" s="79"/>
      <c r="D92" s="79"/>
      <c r="E92" s="79"/>
      <c r="F92" s="79"/>
      <c r="G92" s="79"/>
      <c r="H92" s="39" t="s">
        <v>254</v>
      </c>
      <c r="I92" s="53"/>
      <c r="J92" s="47"/>
      <c r="K92" s="40"/>
      <c r="L92" s="40"/>
    </row>
    <row r="93" spans="2:12" ht="11.25" customHeight="1">
      <c r="B93" s="79" t="s">
        <v>211</v>
      </c>
      <c r="C93" s="79"/>
      <c r="D93" s="79"/>
      <c r="E93" s="79"/>
      <c r="F93" s="79"/>
      <c r="G93" s="79"/>
      <c r="H93" s="39" t="s">
        <v>255</v>
      </c>
      <c r="I93" s="53"/>
      <c r="J93" s="47"/>
      <c r="K93" s="40"/>
      <c r="L93" s="40"/>
    </row>
    <row r="94" spans="2:12" ht="21.75" customHeight="1">
      <c r="B94" s="79" t="s">
        <v>256</v>
      </c>
      <c r="C94" s="79"/>
      <c r="D94" s="79"/>
      <c r="E94" s="79"/>
      <c r="F94" s="79"/>
      <c r="G94" s="79"/>
      <c r="H94" s="42">
        <v>25</v>
      </c>
      <c r="I94" s="54">
        <v>32485</v>
      </c>
      <c r="J94" s="16">
        <v>155323</v>
      </c>
      <c r="K94" s="41">
        <v>16055</v>
      </c>
      <c r="L94" s="41">
        <v>27632</v>
      </c>
    </row>
    <row r="95" spans="2:12" ht="11.25" customHeight="1">
      <c r="B95" s="79" t="s">
        <v>257</v>
      </c>
      <c r="C95" s="79"/>
      <c r="D95" s="79"/>
      <c r="E95" s="79"/>
      <c r="F95" s="79"/>
      <c r="G95" s="79"/>
      <c r="H95" s="42">
        <v>26</v>
      </c>
      <c r="I95" s="54">
        <f>I97+I98+I99+I100+I101</f>
        <v>66621</v>
      </c>
      <c r="J95" s="16">
        <f>J97+J98+J99+J100+J101</f>
        <v>524679</v>
      </c>
      <c r="K95" s="41">
        <f>K97+K98+K99+K100+K101</f>
        <v>61773</v>
      </c>
      <c r="L95" s="41">
        <f>L97+L98+L99+L100+L101</f>
        <v>334102</v>
      </c>
    </row>
    <row r="96" spans="2:12" ht="11.25" customHeight="1">
      <c r="B96" s="79" t="s">
        <v>11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 ht="11.25" customHeight="1">
      <c r="B97" s="80" t="s">
        <v>258</v>
      </c>
      <c r="C97" s="81"/>
      <c r="D97" s="81"/>
      <c r="E97" s="81"/>
      <c r="F97" s="81"/>
      <c r="G97" s="82"/>
      <c r="H97" s="39" t="s">
        <v>259</v>
      </c>
      <c r="I97" s="54">
        <v>37446</v>
      </c>
      <c r="J97" s="16">
        <v>330252</v>
      </c>
      <c r="K97" s="41">
        <v>34861</v>
      </c>
      <c r="L97" s="41">
        <v>178370</v>
      </c>
    </row>
    <row r="98" spans="2:12" ht="11.25" customHeight="1">
      <c r="B98" s="80" t="s">
        <v>260</v>
      </c>
      <c r="C98" s="81"/>
      <c r="D98" s="81"/>
      <c r="E98" s="81"/>
      <c r="F98" s="81"/>
      <c r="G98" s="82"/>
      <c r="H98" s="39" t="s">
        <v>261</v>
      </c>
      <c r="I98" s="56">
        <v>724</v>
      </c>
      <c r="J98" s="16">
        <v>5654</v>
      </c>
      <c r="K98" s="41">
        <v>1296</v>
      </c>
      <c r="L98" s="41">
        <v>8030</v>
      </c>
    </row>
    <row r="99" spans="2:12" ht="11.25" customHeight="1">
      <c r="B99" s="80" t="s">
        <v>262</v>
      </c>
      <c r="C99" s="81"/>
      <c r="D99" s="81"/>
      <c r="E99" s="81"/>
      <c r="F99" s="81"/>
      <c r="G99" s="81"/>
      <c r="H99" s="39" t="s">
        <v>263</v>
      </c>
      <c r="I99" s="54">
        <f>17959+433</f>
        <v>18392</v>
      </c>
      <c r="J99" s="16">
        <v>111088</v>
      </c>
      <c r="K99" s="41">
        <v>11018</v>
      </c>
      <c r="L99" s="41">
        <v>87555</v>
      </c>
    </row>
    <row r="100" spans="2:12" ht="11.25" customHeight="1">
      <c r="B100" s="36" t="s">
        <v>264</v>
      </c>
      <c r="C100" s="37"/>
      <c r="D100" s="37"/>
      <c r="E100" s="37"/>
      <c r="F100" s="37"/>
      <c r="G100" s="38"/>
      <c r="H100" s="39" t="s">
        <v>265</v>
      </c>
      <c r="I100" s="54">
        <v>5830</v>
      </c>
      <c r="J100" s="16">
        <v>34065</v>
      </c>
      <c r="K100" s="41">
        <v>5269</v>
      </c>
      <c r="L100" s="41">
        <v>30522</v>
      </c>
    </row>
    <row r="101" spans="2:12" ht="21.75" customHeight="1">
      <c r="B101" s="80" t="s">
        <v>266</v>
      </c>
      <c r="C101" s="81"/>
      <c r="D101" s="81"/>
      <c r="E101" s="81"/>
      <c r="F101" s="81"/>
      <c r="G101" s="82"/>
      <c r="H101" s="39" t="s">
        <v>267</v>
      </c>
      <c r="I101" s="54">
        <v>4229</v>
      </c>
      <c r="J101" s="16">
        <v>43620</v>
      </c>
      <c r="K101" s="41">
        <v>9329</v>
      </c>
      <c r="L101" s="41">
        <v>29625</v>
      </c>
    </row>
    <row r="102" spans="2:12" ht="11.25" customHeight="1">
      <c r="B102" s="36" t="s">
        <v>268</v>
      </c>
      <c r="C102" s="37"/>
      <c r="D102" s="37"/>
      <c r="E102" s="37"/>
      <c r="F102" s="37"/>
      <c r="G102" s="38"/>
      <c r="H102" s="39" t="s">
        <v>269</v>
      </c>
      <c r="I102" s="53"/>
      <c r="J102" s="47"/>
      <c r="K102" s="40"/>
      <c r="L102" s="40"/>
    </row>
    <row r="103" spans="2:15" ht="11.25" customHeight="1">
      <c r="B103" s="80" t="s">
        <v>270</v>
      </c>
      <c r="C103" s="81"/>
      <c r="D103" s="81"/>
      <c r="E103" s="81"/>
      <c r="F103" s="81"/>
      <c r="G103" s="82"/>
      <c r="H103" s="42">
        <v>27</v>
      </c>
      <c r="I103" s="53">
        <v>0</v>
      </c>
      <c r="J103" s="19">
        <v>75</v>
      </c>
      <c r="K103" s="29">
        <v>120</v>
      </c>
      <c r="L103" s="29">
        <v>226</v>
      </c>
      <c r="O103" s="43"/>
    </row>
    <row r="104" spans="2:12" s="1" customFormat="1" ht="13.5" customHeight="1">
      <c r="B104" s="77" t="s">
        <v>271</v>
      </c>
      <c r="C104" s="78"/>
      <c r="D104" s="78"/>
      <c r="E104" s="78"/>
      <c r="F104" s="78"/>
      <c r="G104" s="83"/>
      <c r="H104" s="10">
        <v>28</v>
      </c>
      <c r="I104" s="52">
        <f>I60+I66+I81+I82+I83+I84+I94+I95+I103</f>
        <v>152880</v>
      </c>
      <c r="J104" s="24">
        <f>J60+J66+J81+J82+J83+J84+J94+J95+J103+J86</f>
        <v>1168674</v>
      </c>
      <c r="K104" s="24">
        <f>K60+K66+K81+K82+K83+K84+K94+K95+K103+K86</f>
        <v>188971</v>
      </c>
      <c r="L104" s="24">
        <f>L60+L66+L81+L82+L83+L84+L94+L95+L103+L86</f>
        <v>1382560</v>
      </c>
    </row>
    <row r="105" spans="2:12" ht="11.25" customHeight="1">
      <c r="B105" s="77" t="s">
        <v>272</v>
      </c>
      <c r="C105" s="78"/>
      <c r="D105" s="78"/>
      <c r="E105" s="78"/>
      <c r="F105" s="78"/>
      <c r="G105" s="83"/>
      <c r="H105" s="10">
        <v>29</v>
      </c>
      <c r="I105" s="52">
        <f>I58-I104</f>
        <v>-22277</v>
      </c>
      <c r="J105" s="24">
        <f>J58-J104</f>
        <v>-189592</v>
      </c>
      <c r="K105" s="24">
        <v>18180</v>
      </c>
      <c r="L105" s="44" t="s">
        <v>273</v>
      </c>
    </row>
    <row r="106" spans="2:12" s="1" customFormat="1" ht="3" customHeight="1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 ht="11.25" customHeight="1">
      <c r="B107" s="80" t="s">
        <v>274</v>
      </c>
      <c r="C107" s="81"/>
      <c r="D107" s="81"/>
      <c r="E107" s="81"/>
      <c r="F107" s="81"/>
      <c r="G107" s="82"/>
      <c r="H107" s="42">
        <v>30</v>
      </c>
      <c r="I107" s="56">
        <v>11</v>
      </c>
      <c r="J107" s="19">
        <v>47</v>
      </c>
      <c r="K107" s="29">
        <v>19</v>
      </c>
      <c r="L107" s="29">
        <v>137</v>
      </c>
    </row>
    <row r="108" spans="2:12" s="1" customFormat="1" ht="4.5" customHeight="1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 ht="11.25" customHeight="1">
      <c r="B109" s="84" t="s">
        <v>275</v>
      </c>
      <c r="C109" s="84"/>
      <c r="D109" s="84"/>
      <c r="E109" s="84"/>
      <c r="F109" s="84"/>
      <c r="G109" s="84"/>
      <c r="H109" s="10">
        <v>31</v>
      </c>
      <c r="I109" s="55">
        <f>I105-I107</f>
        <v>-22288</v>
      </c>
      <c r="J109" s="45">
        <f>J105-J107</f>
        <v>-189639</v>
      </c>
      <c r="K109" s="45">
        <f>K105-K107</f>
        <v>18161</v>
      </c>
      <c r="L109" s="45">
        <f>L105-L107</f>
        <v>-283873</v>
      </c>
    </row>
    <row r="110" spans="2:12" ht="11.25" customHeight="1">
      <c r="B110" s="79" t="s">
        <v>276</v>
      </c>
      <c r="C110" s="79"/>
      <c r="D110" s="79"/>
      <c r="E110" s="79"/>
      <c r="F110" s="79"/>
      <c r="G110" s="79"/>
      <c r="H110" s="42">
        <v>32</v>
      </c>
      <c r="I110" s="53" t="s">
        <v>19</v>
      </c>
      <c r="J110" s="47" t="s">
        <v>19</v>
      </c>
      <c r="K110" s="40" t="s">
        <v>19</v>
      </c>
      <c r="L110" s="40" t="s">
        <v>19</v>
      </c>
    </row>
    <row r="111" spans="2:12" s="1" customFormat="1" ht="3.75" customHeight="1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 ht="11.25" customHeight="1">
      <c r="B112" s="84" t="s">
        <v>277</v>
      </c>
      <c r="C112" s="84"/>
      <c r="D112" s="84"/>
      <c r="E112" s="84"/>
      <c r="F112" s="84"/>
      <c r="G112" s="84"/>
      <c r="H112" s="10">
        <v>33</v>
      </c>
      <c r="I112" s="55">
        <f>I109</f>
        <v>-22288</v>
      </c>
      <c r="J112" s="45">
        <f>J109</f>
        <v>-189639</v>
      </c>
      <c r="K112" s="45">
        <f>K109</f>
        <v>18161</v>
      </c>
      <c r="L112" s="45">
        <f>L109</f>
        <v>-283873</v>
      </c>
    </row>
    <row r="113" ht="11.25" customHeight="1"/>
    <row r="114" spans="1:256" ht="11.25" customHeight="1">
      <c r="A114" s="58" t="s">
        <v>278</v>
      </c>
      <c r="B114" s="60"/>
      <c r="C114" s="61" t="s">
        <v>279</v>
      </c>
      <c r="D114" s="66"/>
      <c r="E114" s="62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</row>
    <row r="115" spans="1:256" ht="12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  <c r="IT115" s="57"/>
      <c r="IU115" s="57"/>
      <c r="IV115" s="57"/>
    </row>
    <row r="116" spans="1:256" ht="54.75" customHeight="1">
      <c r="A116" s="58" t="s">
        <v>280</v>
      </c>
      <c r="B116" s="60"/>
      <c r="C116" s="61" t="s">
        <v>281</v>
      </c>
      <c r="D116" s="62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</row>
    <row r="117" spans="1:256" ht="12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  <c r="IT117" s="57"/>
      <c r="IU117" s="57"/>
      <c r="IV117" s="57"/>
    </row>
    <row r="118" spans="1:256" ht="11.25" customHeight="1">
      <c r="A118" s="58" t="s">
        <v>282</v>
      </c>
      <c r="B118" s="59"/>
      <c r="C118" s="58" t="s">
        <v>283</v>
      </c>
      <c r="D118" s="59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</row>
    <row r="119" spans="1:256" ht="12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  <c r="IT119" s="57"/>
      <c r="IU119" s="57"/>
      <c r="IV119" s="57"/>
    </row>
    <row r="120" spans="1:256" ht="11.25" customHeight="1">
      <c r="A120" s="58" t="s">
        <v>284</v>
      </c>
      <c r="B120" s="60"/>
      <c r="C120" s="63" t="s">
        <v>289</v>
      </c>
      <c r="D120" s="62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  <c r="IR120" s="57"/>
      <c r="IS120" s="57"/>
      <c r="IT120" s="57"/>
      <c r="IU120" s="57"/>
      <c r="IV120" s="57"/>
    </row>
    <row r="121" spans="1:256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  <c r="IU121" s="57"/>
      <c r="IV121" s="57"/>
    </row>
    <row r="122" spans="1:256" ht="11.25" customHeight="1">
      <c r="A122" s="58" t="s">
        <v>285</v>
      </c>
      <c r="B122" s="59"/>
      <c r="C122" s="58" t="s">
        <v>290</v>
      </c>
      <c r="D122" s="59"/>
      <c r="E122" s="58" t="s">
        <v>291</v>
      </c>
      <c r="F122" s="59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7"/>
      <c r="IS122" s="57"/>
      <c r="IT122" s="57"/>
      <c r="IU122" s="57"/>
      <c r="IV122" s="57"/>
    </row>
    <row r="123" spans="1:256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  <c r="IT123" s="57"/>
      <c r="IU123" s="57"/>
      <c r="IV123" s="57"/>
    </row>
    <row r="124" spans="1:256" ht="11.25">
      <c r="A124" s="58" t="s">
        <v>286</v>
      </c>
      <c r="B124" s="59"/>
      <c r="C124" s="58" t="s">
        <v>290</v>
      </c>
      <c r="D124" s="59"/>
      <c r="E124" s="58" t="s">
        <v>291</v>
      </c>
      <c r="F124" s="59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56" ht="11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  <c r="IU125" s="57"/>
      <c r="IV125" s="57"/>
    </row>
    <row r="126" spans="1:256" ht="11.25">
      <c r="A126" s="58" t="s">
        <v>287</v>
      </c>
      <c r="B126" s="59"/>
      <c r="C126" s="58" t="s">
        <v>288</v>
      </c>
      <c r="D126" s="59"/>
      <c r="E126" s="58" t="s">
        <v>283</v>
      </c>
      <c r="F126" s="59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  <c r="IU126" s="57"/>
      <c r="IV126" s="57"/>
    </row>
    <row r="127" spans="1:256" ht="11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  <c r="IU127" s="57"/>
      <c r="IV127" s="57"/>
    </row>
    <row r="128" spans="1:256" ht="32.25" customHeight="1">
      <c r="A128" s="58" t="s">
        <v>141</v>
      </c>
      <c r="B128" s="59"/>
      <c r="C128" s="58" t="s">
        <v>292</v>
      </c>
      <c r="D128" s="58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</row>
    <row r="129" spans="1:256" ht="32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  <c r="IT129" s="57"/>
      <c r="IU129" s="57"/>
      <c r="IV129" s="57"/>
    </row>
    <row r="130" ht="32.25" customHeight="1"/>
  </sheetData>
  <sheetProtection/>
  <mergeCells count="122">
    <mergeCell ref="B112:G112"/>
    <mergeCell ref="A114:B114"/>
    <mergeCell ref="C114:E114"/>
    <mergeCell ref="A116:B116"/>
    <mergeCell ref="C116:D116"/>
    <mergeCell ref="B106:L106"/>
    <mergeCell ref="B107:G107"/>
    <mergeCell ref="B108:L108"/>
    <mergeCell ref="B109:G109"/>
    <mergeCell ref="B110:G110"/>
    <mergeCell ref="B111:L111"/>
    <mergeCell ref="B98:G98"/>
    <mergeCell ref="B99:G99"/>
    <mergeCell ref="B101:G101"/>
    <mergeCell ref="B103:G103"/>
    <mergeCell ref="B104:G104"/>
    <mergeCell ref="B105:G105"/>
    <mergeCell ref="B92:G92"/>
    <mergeCell ref="B93:G93"/>
    <mergeCell ref="B94:G94"/>
    <mergeCell ref="B95:G95"/>
    <mergeCell ref="B96:L96"/>
    <mergeCell ref="B97:G97"/>
    <mergeCell ref="B86:G86"/>
    <mergeCell ref="B87:G87"/>
    <mergeCell ref="B88:G88"/>
    <mergeCell ref="B89:L89"/>
    <mergeCell ref="B90:G90"/>
    <mergeCell ref="B91:G91"/>
    <mergeCell ref="B79:G79"/>
    <mergeCell ref="B81:G81"/>
    <mergeCell ref="B82:G82"/>
    <mergeCell ref="B83:G83"/>
    <mergeCell ref="B84:G84"/>
    <mergeCell ref="B85:G85"/>
    <mergeCell ref="B72:G72"/>
    <mergeCell ref="B74:G74"/>
    <mergeCell ref="B75:L75"/>
    <mergeCell ref="B76:G76"/>
    <mergeCell ref="B77:G77"/>
    <mergeCell ref="B78:G78"/>
    <mergeCell ref="B63:G63"/>
    <mergeCell ref="B64:G64"/>
    <mergeCell ref="B65:G65"/>
    <mergeCell ref="B66:G66"/>
    <mergeCell ref="B67:L67"/>
    <mergeCell ref="B69:G69"/>
    <mergeCell ref="B57:G57"/>
    <mergeCell ref="B58:G58"/>
    <mergeCell ref="B59:L59"/>
    <mergeCell ref="B60:G60"/>
    <mergeCell ref="B61:L61"/>
    <mergeCell ref="B62:G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5:G15"/>
    <mergeCell ref="B16:G16"/>
    <mergeCell ref="B17:G17"/>
    <mergeCell ref="B18:G18"/>
    <mergeCell ref="B19:G19"/>
    <mergeCell ref="B20:G20"/>
    <mergeCell ref="B9:G9"/>
    <mergeCell ref="B10:L10"/>
    <mergeCell ref="B11:G11"/>
    <mergeCell ref="B12:G12"/>
    <mergeCell ref="B13:G13"/>
    <mergeCell ref="B14:G14"/>
    <mergeCell ref="G1:L1"/>
    <mergeCell ref="B3:L3"/>
    <mergeCell ref="B4:L4"/>
    <mergeCell ref="B5:L5"/>
    <mergeCell ref="B7:G7"/>
    <mergeCell ref="B8:G8"/>
    <mergeCell ref="A118:B118"/>
    <mergeCell ref="C118:D118"/>
    <mergeCell ref="A120:B120"/>
    <mergeCell ref="C120:D120"/>
    <mergeCell ref="A122:B122"/>
    <mergeCell ref="C122:D122"/>
    <mergeCell ref="A128:B128"/>
    <mergeCell ref="C128:D128"/>
    <mergeCell ref="E122:F122"/>
    <mergeCell ref="A124:B124"/>
    <mergeCell ref="C124:D124"/>
    <mergeCell ref="E124:F124"/>
    <mergeCell ref="A126:B126"/>
    <mergeCell ref="C126:D126"/>
    <mergeCell ref="E126:F126"/>
  </mergeCells>
  <hyperlinks>
    <hyperlink ref="C120" r:id="rId1" display="Kim@sbinvest.kz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Kim</cp:lastModifiedBy>
  <cp:lastPrinted>2023-07-10T12:12:15Z</cp:lastPrinted>
  <dcterms:created xsi:type="dcterms:W3CDTF">2023-07-10T09:52:55Z</dcterms:created>
  <dcterms:modified xsi:type="dcterms:W3CDTF">2023-07-14T08:21:42Z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