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15" windowWidth="11910" windowHeight="5625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конс'!$A$1:$C$88</definedName>
  </definedNames>
  <calcPr calcId="125725"/>
</workbook>
</file>

<file path=xl/calcChain.xml><?xml version="1.0" encoding="utf-8"?>
<calcChain xmlns="http://schemas.openxmlformats.org/spreadsheetml/2006/main">
  <c r="C66" i="11"/>
  <c r="C57"/>
  <c r="C27"/>
  <c r="C43" s="1"/>
  <c r="C47" s="1"/>
  <c r="J22" i="14" l="1"/>
  <c r="J8"/>
  <c r="J12" l="1"/>
  <c r="J11"/>
  <c r="J10"/>
  <c r="B66" i="11"/>
  <c r="C22" i="3"/>
  <c r="C14"/>
  <c r="B23" i="4"/>
  <c r="J16" i="14"/>
  <c r="J15"/>
  <c r="C23" i="3" l="1"/>
  <c r="C25" s="1"/>
  <c r="C27" s="1"/>
  <c r="C29" s="1"/>
  <c r="J29" i="14"/>
  <c r="I27"/>
  <c r="I30" s="1"/>
  <c r="H27"/>
  <c r="H30" s="1"/>
  <c r="G27"/>
  <c r="G30" s="1"/>
  <c r="F27"/>
  <c r="F30" s="1"/>
  <c r="E27"/>
  <c r="E30" s="1"/>
  <c r="D27"/>
  <c r="D30" s="1"/>
  <c r="C27"/>
  <c r="C30" s="1"/>
  <c r="B27"/>
  <c r="B30" s="1"/>
  <c r="J26"/>
  <c r="J28"/>
  <c r="J25"/>
  <c r="J24"/>
  <c r="I13"/>
  <c r="H13"/>
  <c r="G13"/>
  <c r="F13"/>
  <c r="E13"/>
  <c r="D13"/>
  <c r="C13"/>
  <c r="B13"/>
  <c r="J18"/>
  <c r="J14"/>
  <c r="B20" l="1"/>
  <c r="D20"/>
  <c r="F20"/>
  <c r="H20"/>
  <c r="C20"/>
  <c r="E20"/>
  <c r="G20"/>
  <c r="I20"/>
  <c r="J27"/>
  <c r="J13"/>
  <c r="J30" l="1"/>
  <c r="J20"/>
  <c r="B14" i="3"/>
  <c r="B33" i="4"/>
  <c r="C33"/>
  <c r="B57" i="11" l="1"/>
  <c r="B27" l="1"/>
  <c r="B43" s="1"/>
  <c r="B47" s="1"/>
  <c r="C41" i="4"/>
  <c r="B41"/>
  <c r="C23"/>
  <c r="B22" i="3"/>
  <c r="B70" i="11" l="1"/>
  <c r="C70"/>
  <c r="B23" i="3"/>
  <c r="B25" s="1"/>
  <c r="B27" s="1"/>
  <c r="B29" s="1"/>
  <c r="C42" i="4"/>
  <c r="B42"/>
</calcChain>
</file>

<file path=xl/sharedStrings.xml><?xml version="1.0" encoding="utf-8"?>
<sst xmlns="http://schemas.openxmlformats.org/spreadsheetml/2006/main" count="185" uniqueCount="143">
  <si>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</si>
  <si>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</si>
  <si>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</si>
  <si>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</si>
  <si>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</si>
  <si>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</si>
  <si>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</si>
  <si>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</si>
  <si>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</si>
  <si>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</si>
  <si>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</si>
  <si>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</si>
  <si>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</si>
  <si>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</si>
  <si>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</si>
  <si>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</si>
  <si>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</si>
  <si>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</si>
  <si>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</si>
  <si>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</si>
  <si>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</si>
  <si>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</si>
  <si>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</si>
  <si>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</si>
  <si>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</si>
  <si>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</si>
  <si>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</si>
  <si>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</si>
  <si>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</si>
  <si>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</si>
  <si>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</si>
  <si>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</si>
  <si>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</si>
  <si>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Чистый убыток по операциям с финансовыми активами и обязательствами, отражаемым по справедливой стоимости через прибыль или убыток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</si>
  <si>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</si>
  <si>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</si>
  <si>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</si>
  <si>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</si>
  <si>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</si>
  <si>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</si>
  <si>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Мосидзе Т.Б.</t>
  </si>
  <si>
    <t>Главный бухгалтер</t>
  </si>
  <si>
    <t>Уалибекова Н.А.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</si>
  <si>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</si>
  <si>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</si>
  <si>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</si>
  <si>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</si>
  <si>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</si>
  <si>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Исполнитель: Кабышева Ардак</t>
  </si>
  <si>
    <t>тел. 2923360, вн. 1296</t>
  </si>
  <si>
    <t>Страховая премия, за вычетом выплаченных претензий</t>
  </si>
  <si>
    <t>КОНСОЛИДИРОВАННЫЙ</t>
  </si>
  <si>
    <t xml:space="preserve">    простые акции</t>
  </si>
  <si>
    <t>Выкуп собственных акций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</si>
  <si>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</si>
  <si>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</si>
  <si>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</si>
  <si>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</si>
  <si>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</si>
  <si>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</si>
  <si>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</si>
  <si>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</si>
  <si>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</si>
  <si>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</si>
  <si>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</si>
  <si>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</si>
  <si>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</si>
  <si>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</si>
  <si>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</si>
  <si>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</si>
  <si>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</si>
  <si>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</si>
  <si>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</si>
  <si>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</si>
  <si>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</si>
  <si>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</si>
  <si>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</si>
  <si>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</si>
  <si>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</si>
  <si>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</si>
  <si>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</si>
  <si>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</si>
  <si>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</si>
  <si>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</si>
  <si>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</si>
  <si>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</si>
  <si>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финансовых активов, отражаемых по справедливой стоимости через прибыль или убыток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</si>
  <si>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</si>
  <si>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</si>
  <si>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</si>
  <si>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</si>
  <si>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</si>
  <si>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</si>
  <si>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</si>
  <si>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</si>
  <si>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</si>
  <si>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</si>
  <si>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Чистая прибыль по операциям с иностранной валютой</t>
  </si>
  <si>
    <t>Чистая прибыль/(убыток) от инвестиций, имеющихся в наличии для продажи</t>
  </si>
  <si>
    <t>Уставный капитал</t>
  </si>
  <si>
    <t>Приобретение инвестиций, удерживаемых до погашения</t>
  </si>
  <si>
    <t>Управляющий директор</t>
  </si>
  <si>
    <t>Расходы, уплаченные по обязательному страхованию депозитов физических лиц</t>
  </si>
  <si>
    <t>Чистая прибыль</t>
  </si>
  <si>
    <t>Чистый совокупный доход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</si>
  <si>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</si>
  <si>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</si>
  <si>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</si>
  <si>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</si>
  <si>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Исполнитель Кабышева Ардак</t>
  </si>
  <si>
    <t>Тел.292-33-60 вн.1296</t>
  </si>
  <si>
    <t>КОНСОЛИДИРОВАННЫЙ ОТЧЕТ ОБ ИЗМЕНЕНИЯХ В КАПИТАЛЕ АО "KASPI  BANK"</t>
  </si>
  <si>
    <t>31 декабря 2012 г.</t>
  </si>
  <si>
    <t>Специальный резерв</t>
  </si>
  <si>
    <t>Корректировка амортизации  фонда переоценки основных средств</t>
  </si>
  <si>
    <t xml:space="preserve">ВАЛОВАЯ ПРИБЫЛЬ ОТ ОПЕРАЦИОННОЙ ДЕЯТЕЛЬНОСТИ </t>
  </si>
  <si>
    <t>Формирование резерва под обесценение</t>
  </si>
  <si>
    <t>Расход по налогу на прибыль</t>
  </si>
  <si>
    <t>ЧИСТАЯ ПРИБЫЛЬ ДО НАЛОГООБЛОЖЕНИЯ</t>
  </si>
  <si>
    <t>Чистый процентный доход</t>
  </si>
  <si>
    <t>ЧИСТАЯ ПРИБЫЛЬ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</si>
  <si>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</si>
  <si>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</si>
  <si>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</si>
  <si>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По состоянию на 01.01.2014 г.</t>
  </si>
  <si>
    <t>Отложенные налоговые активы</t>
  </si>
  <si>
    <t>Отложенные налоговые обязательства</t>
  </si>
  <si>
    <t>Проценты, полученные от средств в банках</t>
  </si>
  <si>
    <t>Приток денежных средств от операционной деятельности до налогообложения</t>
  </si>
  <si>
    <t>Чистый приток денежных средств от операционной деятельности</t>
  </si>
  <si>
    <t>Чистый отток денежных средств от инвестиционной деятельности</t>
  </si>
  <si>
    <t xml:space="preserve">Выпуск долговых ценных бумаг </t>
  </si>
  <si>
    <t>Чистый приток денежных средств от финансовой деятельности</t>
  </si>
  <si>
    <t>ЧИСТОЕ УВЕЛИЧЕНИЕ ДЕНЕЖНЫХ СРЕДСТВ И ИХ ЭКВИВАЛЕНТОВ</t>
  </si>
  <si>
    <t>31 декабря 2013 г.</t>
  </si>
  <si>
    <t>Перевод в специальный  резерв</t>
  </si>
  <si>
    <t>по состоянию на 1 апреля  2014 года</t>
  </si>
  <si>
    <t>31 марта 2013 г.</t>
  </si>
  <si>
    <t>31 марта 2014 г.</t>
  </si>
  <si>
    <t>За 3 месяца, закончившихся 31.03.2013 года</t>
  </si>
  <si>
    <t>За 3 месяца, закончившихся 31.03.2014 года</t>
  </si>
  <si>
    <t>Погашение выпущенных долговых ценных бумаг</t>
  </si>
  <si>
    <t>По состоянию на 01.04.2014 г.</t>
  </si>
</sst>
</file>

<file path=xl/styles.xml><?xml version="1.0" encoding="utf-8"?>
<styleSheet xmlns="http://schemas.openxmlformats.org/spreadsheetml/2006/main">
  <numFmts count="31">
    <numFmt numFmtId="43" formatCode="_-* #,##0.00_р_._-;\-* #,##0.00_р_._-;_-* &quot;-&quot;??_р_._-;_-@_-"/>
    <numFmt numFmtId="164" formatCode="_-* #,##0_р_._-;* \(#,##0\)_р_._-;_-* &quot;-&quot;??_р_._-;_-@_-"/>
    <numFmt numFmtId="165" formatCode="_-* #,##0_р_._-;\-* #,##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i/>
      <sz val="9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8" fillId="0" borderId="4"/>
    <xf numFmtId="0" fontId="9" fillId="0" borderId="5">
      <alignment horizontal="center"/>
    </xf>
    <xf numFmtId="167" fontId="10" fillId="0" borderId="0" applyFill="0" applyBorder="0" applyProtection="0"/>
    <xf numFmtId="168" fontId="10" fillId="0" borderId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0" fillId="0" borderId="0" applyFont="0" applyFill="0" applyBorder="0" applyProtection="0"/>
    <xf numFmtId="171" fontId="12" fillId="0" borderId="0" applyFont="0" applyFill="0" applyBorder="0" applyProtection="0"/>
    <xf numFmtId="172" fontId="12" fillId="0" borderId="0" applyFont="0" applyFill="0" applyBorder="0" applyProtection="0"/>
    <xf numFmtId="4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0" fillId="0" borderId="0" applyFont="0" applyFill="0" applyBorder="0" applyProtection="0"/>
    <xf numFmtId="175" fontId="10" fillId="0" borderId="0" applyFont="0" applyFill="0" applyBorder="0" applyProtection="0"/>
    <xf numFmtId="0" fontId="13" fillId="0" borderId="0" applyFill="0" applyProtection="0">
      <protection locked="0"/>
    </xf>
    <xf numFmtId="176" fontId="14" fillId="0" borderId="0" applyFill="0" applyBorder="0" applyProtection="0"/>
    <xf numFmtId="176" fontId="14" fillId="0" borderId="6" applyFill="0" applyProtection="0"/>
    <xf numFmtId="176" fontId="14" fillId="0" borderId="7" applyFill="0" applyProtection="0"/>
    <xf numFmtId="177" fontId="10" fillId="0" borderId="0" applyFill="0" applyBorder="0" applyProtection="0"/>
    <xf numFmtId="178" fontId="10" fillId="0" borderId="0" applyFill="0" applyBorder="0" applyProtection="0"/>
    <xf numFmtId="177" fontId="10" fillId="0" borderId="0" applyFill="0" applyBorder="0" applyProtection="0"/>
    <xf numFmtId="179" fontId="10" fillId="0" borderId="0" applyFill="0" applyBorder="0" applyProtection="0"/>
    <xf numFmtId="180" fontId="12" fillId="0" borderId="0" applyFont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8" fillId="0" borderId="0"/>
    <xf numFmtId="184" fontId="8" fillId="0" borderId="0"/>
    <xf numFmtId="185" fontId="14" fillId="0" borderId="0" applyFill="0" applyBorder="0" applyProtection="0"/>
    <xf numFmtId="185" fontId="14" fillId="0" borderId="6" applyFill="0" applyProtection="0"/>
    <xf numFmtId="185" fontId="14" fillId="0" borderId="7" applyFill="0" applyProtection="0"/>
    <xf numFmtId="14" fontId="7" fillId="2" borderId="8">
      <alignment horizontal="center" vertical="center" wrapText="1"/>
    </xf>
    <xf numFmtId="186" fontId="15" fillId="0" borderId="0" applyFill="0" applyProtection="0">
      <alignment horizontal="left"/>
    </xf>
    <xf numFmtId="186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7" fontId="12" fillId="0" borderId="0" applyFont="0" applyFill="0" applyBorder="0" applyProtection="0"/>
    <xf numFmtId="188" fontId="16" fillId="0" borderId="0" applyFont="0" applyFill="0" applyBorder="0" applyAlignment="0" applyProtection="0"/>
    <xf numFmtId="189" fontId="10" fillId="0" borderId="0" applyFont="0" applyFill="0" applyBorder="0" applyProtection="0"/>
    <xf numFmtId="187" fontId="12" fillId="0" borderId="0" applyFont="0" applyFill="0" applyBorder="0" applyProtection="0"/>
    <xf numFmtId="190" fontId="12" fillId="0" borderId="0" applyFont="0" applyFill="0" applyBorder="0" applyProtection="0"/>
    <xf numFmtId="191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2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3" fontId="23" fillId="0" borderId="9" xfId="59" applyNumberFormat="1" applyFont="1" applyFill="1" applyBorder="1"/>
    <xf numFmtId="168" fontId="4" fillId="0" borderId="1" xfId="3" applyNumberFormat="1" applyFont="1" applyBorder="1"/>
    <xf numFmtId="168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5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168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0"/>
  <sheetViews>
    <sheetView tabSelected="1" zoomScaleNormal="100" workbookViewId="0">
      <selection activeCell="A11" sqref="A11:C11"/>
    </sheetView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>
      <c r="A3" s="60" t="s">
        <v>51</v>
      </c>
      <c r="B3" s="60"/>
      <c r="C3" s="60"/>
    </row>
    <row r="4" spans="1:3">
      <c r="A4" s="60" t="s">
        <v>43</v>
      </c>
      <c r="B4" s="60"/>
      <c r="C4" s="60"/>
    </row>
    <row r="5" spans="1:3">
      <c r="A5" s="60" t="s">
        <v>0</v>
      </c>
      <c r="B5" s="60"/>
      <c r="C5" s="60"/>
    </row>
    <row r="6" spans="1:3">
      <c r="A6" s="60" t="s">
        <v>136</v>
      </c>
      <c r="B6" s="60"/>
      <c r="C6" s="60"/>
    </row>
    <row r="7" spans="1:3">
      <c r="A7" s="60"/>
      <c r="B7" s="60"/>
      <c r="C7" s="60"/>
    </row>
    <row r="8" spans="1:3">
      <c r="A8" s="3"/>
      <c r="B8" s="3"/>
      <c r="C8" s="3"/>
    </row>
    <row r="9" spans="1:3">
      <c r="C9" s="4" t="s">
        <v>1</v>
      </c>
    </row>
    <row r="10" spans="1:3" ht="24">
      <c r="A10" s="5" t="s">
        <v>2</v>
      </c>
      <c r="B10" s="56" t="s">
        <v>142</v>
      </c>
      <c r="C10" s="55" t="s">
        <v>124</v>
      </c>
    </row>
    <row r="11" spans="1:3">
      <c r="A11" s="59" t="s">
        <v>3</v>
      </c>
      <c r="B11" s="59"/>
      <c r="C11" s="61"/>
    </row>
    <row r="12" spans="1:3">
      <c r="A12" s="2" t="s">
        <v>4</v>
      </c>
      <c r="B12" s="6">
        <v>128825720</v>
      </c>
      <c r="C12" s="6">
        <v>105289910</v>
      </c>
    </row>
    <row r="13" spans="1:3">
      <c r="A13" s="7" t="s">
        <v>5</v>
      </c>
      <c r="B13" s="6">
        <v>8069743</v>
      </c>
      <c r="C13" s="6">
        <v>9388194</v>
      </c>
    </row>
    <row r="14" spans="1:3" ht="24">
      <c r="A14" s="7" t="s">
        <v>6</v>
      </c>
      <c r="B14" s="6">
        <v>7859711</v>
      </c>
      <c r="C14" s="6">
        <v>69420</v>
      </c>
    </row>
    <row r="15" spans="1:3">
      <c r="A15" s="7" t="s">
        <v>7</v>
      </c>
      <c r="B15" s="6">
        <v>7545186</v>
      </c>
      <c r="C15" s="6">
        <v>8855902</v>
      </c>
    </row>
    <row r="16" spans="1:3">
      <c r="A16" s="7" t="s">
        <v>8</v>
      </c>
      <c r="B16" s="6">
        <v>664278041</v>
      </c>
      <c r="C16" s="6">
        <v>641907606</v>
      </c>
    </row>
    <row r="17" spans="1:3">
      <c r="A17" s="7" t="s">
        <v>9</v>
      </c>
      <c r="B17" s="6">
        <v>39351255</v>
      </c>
      <c r="C17" s="6">
        <v>39640678</v>
      </c>
    </row>
    <row r="18" spans="1:3">
      <c r="A18" s="7" t="s">
        <v>10</v>
      </c>
      <c r="B18" s="6">
        <v>35616553</v>
      </c>
      <c r="C18" s="6">
        <v>35944007</v>
      </c>
    </row>
    <row r="19" spans="1:3">
      <c r="A19" s="7" t="s">
        <v>11</v>
      </c>
      <c r="B19" s="6">
        <v>25004934</v>
      </c>
      <c r="C19" s="6">
        <v>23734239</v>
      </c>
    </row>
    <row r="20" spans="1:3">
      <c r="A20" s="7" t="s">
        <v>125</v>
      </c>
      <c r="B20" s="6">
        <v>2281374</v>
      </c>
      <c r="C20" s="6">
        <v>2230693</v>
      </c>
    </row>
    <row r="21" spans="1:3">
      <c r="A21" s="7" t="s">
        <v>45</v>
      </c>
      <c r="B21" s="6">
        <v>286826</v>
      </c>
      <c r="C21" s="6">
        <v>275041</v>
      </c>
    </row>
    <row r="22" spans="1:3">
      <c r="A22" s="7" t="s">
        <v>12</v>
      </c>
      <c r="B22" s="6">
        <v>7929430</v>
      </c>
      <c r="C22" s="6">
        <v>4227051</v>
      </c>
    </row>
    <row r="23" spans="1:3">
      <c r="A23" s="8" t="s">
        <v>13</v>
      </c>
      <c r="B23" s="10">
        <f>SUM(B12:B22)</f>
        <v>927048773</v>
      </c>
      <c r="C23" s="10">
        <f>SUM(C12:C22)</f>
        <v>871562741</v>
      </c>
    </row>
    <row r="24" spans="1:3" ht="15.75" customHeight="1">
      <c r="A24" s="57" t="s">
        <v>14</v>
      </c>
      <c r="B24" s="57"/>
      <c r="C24" s="58"/>
    </row>
    <row r="25" spans="1:3" ht="14.25" customHeight="1">
      <c r="A25" s="7" t="s">
        <v>15</v>
      </c>
      <c r="B25" s="6">
        <v>158265575</v>
      </c>
      <c r="C25" s="6">
        <v>55120249</v>
      </c>
    </row>
    <row r="26" spans="1:3" ht="14.25" customHeight="1">
      <c r="A26" s="7" t="s">
        <v>16</v>
      </c>
      <c r="B26" s="6">
        <v>515136949</v>
      </c>
      <c r="C26" s="6">
        <v>582822683</v>
      </c>
    </row>
    <row r="27" spans="1:3" ht="24">
      <c r="A27" s="7" t="s">
        <v>17</v>
      </c>
      <c r="B27" s="6">
        <v>0</v>
      </c>
      <c r="C27" s="6">
        <v>887000</v>
      </c>
    </row>
    <row r="28" spans="1:3">
      <c r="A28" s="7" t="s">
        <v>18</v>
      </c>
      <c r="B28" s="6">
        <v>67481672</v>
      </c>
      <c r="C28" s="6">
        <v>60553166</v>
      </c>
    </row>
    <row r="29" spans="1:3">
      <c r="A29" s="7" t="s">
        <v>126</v>
      </c>
      <c r="B29" s="6">
        <v>18933</v>
      </c>
      <c r="C29" s="6">
        <v>18933</v>
      </c>
    </row>
    <row r="30" spans="1:3">
      <c r="A30" s="7" t="s">
        <v>46</v>
      </c>
      <c r="B30" s="6">
        <v>36283080</v>
      </c>
      <c r="C30" s="6">
        <v>37559131</v>
      </c>
    </row>
    <row r="31" spans="1:3">
      <c r="A31" s="7" t="s">
        <v>19</v>
      </c>
      <c r="B31" s="6">
        <v>15807263</v>
      </c>
      <c r="C31" s="6">
        <v>13740147</v>
      </c>
    </row>
    <row r="32" spans="1:3">
      <c r="A32" s="7" t="s">
        <v>20</v>
      </c>
      <c r="B32" s="6">
        <v>30230924</v>
      </c>
      <c r="C32" s="6">
        <v>27870529</v>
      </c>
    </row>
    <row r="33" spans="1:6">
      <c r="A33" s="8" t="s">
        <v>21</v>
      </c>
      <c r="B33" s="9">
        <f>SUM(B25:B32)</f>
        <v>823224396</v>
      </c>
      <c r="C33" s="9">
        <f>SUM(C25:C32)</f>
        <v>778571838</v>
      </c>
    </row>
    <row r="34" spans="1:6">
      <c r="A34" s="59" t="s">
        <v>22</v>
      </c>
      <c r="B34" s="59"/>
      <c r="C34" s="58"/>
    </row>
    <row r="35" spans="1:6">
      <c r="A35" s="7" t="s">
        <v>23</v>
      </c>
      <c r="B35" s="6">
        <v>16983867</v>
      </c>
      <c r="C35" s="6">
        <v>16983867</v>
      </c>
    </row>
    <row r="36" spans="1:6">
      <c r="A36" s="7" t="s">
        <v>24</v>
      </c>
      <c r="B36" s="6">
        <v>1307509</v>
      </c>
      <c r="C36" s="6">
        <v>1307509</v>
      </c>
    </row>
    <row r="37" spans="1:6" ht="24">
      <c r="A37" s="7" t="s">
        <v>25</v>
      </c>
      <c r="B37" s="6">
        <v>-1236616</v>
      </c>
      <c r="C37" s="6">
        <v>-933521</v>
      </c>
    </row>
    <row r="38" spans="1:6">
      <c r="A38" s="7" t="s">
        <v>26</v>
      </c>
      <c r="B38" s="6">
        <v>1855393</v>
      </c>
      <c r="C38" s="6">
        <v>1866554</v>
      </c>
    </row>
    <row r="39" spans="1:6">
      <c r="A39" s="7" t="s">
        <v>47</v>
      </c>
      <c r="B39" s="6">
        <v>22412</v>
      </c>
      <c r="C39" s="6">
        <v>18606</v>
      </c>
    </row>
    <row r="40" spans="1:6">
      <c r="A40" s="7" t="s">
        <v>27</v>
      </c>
      <c r="B40" s="6">
        <v>84891812</v>
      </c>
      <c r="C40" s="6">
        <v>73747888</v>
      </c>
    </row>
    <row r="41" spans="1:6">
      <c r="A41" s="8" t="s">
        <v>28</v>
      </c>
      <c r="B41" s="9">
        <f>SUM(B35:B40)</f>
        <v>103824377</v>
      </c>
      <c r="C41" s="9">
        <f>SUM(C35:C40)</f>
        <v>92990903</v>
      </c>
    </row>
    <row r="42" spans="1:6">
      <c r="A42" s="8" t="s">
        <v>29</v>
      </c>
      <c r="B42" s="9">
        <f>B33+B41</f>
        <v>927048773</v>
      </c>
      <c r="C42" s="9">
        <f>C33+C41</f>
        <v>871562741</v>
      </c>
    </row>
    <row r="43" spans="1:6" s="53" customFormat="1" ht="12.75">
      <c r="A43" s="51"/>
      <c r="B43" s="52"/>
      <c r="C43" s="52"/>
      <c r="F43" s="54"/>
    </row>
    <row r="44" spans="1:6" s="53" customFormat="1" ht="12.75">
      <c r="A44" s="8" t="s">
        <v>121</v>
      </c>
      <c r="B44" s="9">
        <v>5299</v>
      </c>
      <c r="C44" s="9">
        <v>4740</v>
      </c>
      <c r="F44" s="54"/>
    </row>
    <row r="45" spans="1:6" s="53" customFormat="1" ht="12.75">
      <c r="A45" s="8" t="s">
        <v>122</v>
      </c>
      <c r="B45" s="9">
        <v>582</v>
      </c>
      <c r="C45" s="9">
        <v>582</v>
      </c>
      <c r="F45" s="54"/>
    </row>
    <row r="46" spans="1:6" s="16" customFormat="1">
      <c r="A46" s="13"/>
      <c r="B46" s="14"/>
      <c r="C46" s="15"/>
    </row>
    <row r="47" spans="1:6" s="16" customFormat="1">
      <c r="A47" s="13"/>
      <c r="B47" s="14"/>
      <c r="C47" s="15"/>
    </row>
    <row r="48" spans="1:6">
      <c r="A48" s="11"/>
      <c r="B48" s="12"/>
      <c r="C48" s="12"/>
    </row>
    <row r="51" spans="1:2" ht="15" customHeight="1">
      <c r="A51" s="21" t="s">
        <v>101</v>
      </c>
      <c r="B51" s="22" t="s">
        <v>40</v>
      </c>
    </row>
    <row r="52" spans="1:2">
      <c r="A52" s="23"/>
      <c r="B52" s="22"/>
    </row>
    <row r="53" spans="1:2">
      <c r="A53" s="23"/>
      <c r="B53" s="22"/>
    </row>
    <row r="54" spans="1:2">
      <c r="A54" s="21" t="s">
        <v>41</v>
      </c>
      <c r="B54" s="22" t="s">
        <v>42</v>
      </c>
    </row>
    <row r="59" spans="1:2">
      <c r="A59" s="24" t="s">
        <v>48</v>
      </c>
    </row>
    <row r="60" spans="1:2">
      <c r="A60" s="24" t="s">
        <v>49</v>
      </c>
    </row>
  </sheetData>
  <mergeCells count="8">
    <mergeCell ref="A24:C24"/>
    <mergeCell ref="A34:C34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Normal="100" workbookViewId="0"/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10.5703125" style="1" bestFit="1" customWidth="1"/>
    <col min="6" max="16384" width="9.140625" style="1"/>
  </cols>
  <sheetData>
    <row r="3" spans="1:5">
      <c r="A3" s="60" t="s">
        <v>51</v>
      </c>
      <c r="B3" s="60"/>
      <c r="C3" s="60"/>
    </row>
    <row r="4" spans="1:5" s="16" customFormat="1">
      <c r="A4" s="60" t="s">
        <v>44</v>
      </c>
      <c r="B4" s="60"/>
      <c r="C4" s="60"/>
    </row>
    <row r="5" spans="1:5">
      <c r="A5" s="60" t="s">
        <v>0</v>
      </c>
      <c r="B5" s="60"/>
      <c r="C5" s="60"/>
    </row>
    <row r="6" spans="1:5">
      <c r="A6" s="60" t="s">
        <v>136</v>
      </c>
      <c r="B6" s="60"/>
      <c r="C6" s="60"/>
    </row>
    <row r="7" spans="1:5">
      <c r="A7" s="60"/>
      <c r="B7" s="60"/>
      <c r="C7" s="60"/>
    </row>
    <row r="8" spans="1:5">
      <c r="A8" s="3"/>
      <c r="B8" s="3"/>
      <c r="C8" s="3"/>
    </row>
    <row r="9" spans="1:5">
      <c r="C9" s="4" t="s">
        <v>30</v>
      </c>
    </row>
    <row r="10" spans="1:5" ht="36">
      <c r="A10" s="5" t="s">
        <v>2</v>
      </c>
      <c r="B10" s="55" t="s">
        <v>140</v>
      </c>
      <c r="C10" s="55" t="s">
        <v>139</v>
      </c>
    </row>
    <row r="11" spans="1:5">
      <c r="A11" s="8"/>
      <c r="B11" s="9"/>
      <c r="C11" s="9"/>
    </row>
    <row r="12" spans="1:5">
      <c r="A12" s="7" t="s">
        <v>31</v>
      </c>
      <c r="B12" s="6">
        <v>31384123</v>
      </c>
      <c r="C12" s="6">
        <v>22805449</v>
      </c>
    </row>
    <row r="13" spans="1:5">
      <c r="A13" s="7" t="s">
        <v>32</v>
      </c>
      <c r="B13" s="6">
        <v>-14383136</v>
      </c>
      <c r="C13" s="6">
        <v>-9672771</v>
      </c>
      <c r="E13" s="25"/>
    </row>
    <row r="14" spans="1:5">
      <c r="A14" s="8" t="s">
        <v>119</v>
      </c>
      <c r="B14" s="17">
        <f>SUM(B12:B13)</f>
        <v>17000987</v>
      </c>
      <c r="C14" s="17">
        <f>SUM(C12:C13)</f>
        <v>13132678</v>
      </c>
    </row>
    <row r="15" spans="1:5" ht="36">
      <c r="A15" s="18" t="s">
        <v>33</v>
      </c>
      <c r="B15" s="6">
        <v>11932191</v>
      </c>
      <c r="C15" s="6">
        <v>-214840</v>
      </c>
    </row>
    <row r="16" spans="1:5">
      <c r="A16" s="18" t="s">
        <v>97</v>
      </c>
      <c r="B16" s="6">
        <v>-15340959</v>
      </c>
      <c r="C16" s="6">
        <v>-70036</v>
      </c>
    </row>
    <row r="17" spans="1:5">
      <c r="A17" s="18" t="s">
        <v>34</v>
      </c>
      <c r="B17" s="6">
        <v>17111985</v>
      </c>
      <c r="C17" s="6">
        <v>13449552</v>
      </c>
    </row>
    <row r="18" spans="1:5">
      <c r="A18" s="18" t="s">
        <v>35</v>
      </c>
      <c r="B18" s="6">
        <v>-352836</v>
      </c>
      <c r="C18" s="6">
        <v>-188914</v>
      </c>
      <c r="E18" s="25"/>
    </row>
    <row r="19" spans="1:5" ht="24">
      <c r="A19" s="18" t="s">
        <v>98</v>
      </c>
      <c r="B19" s="6">
        <v>193347</v>
      </c>
      <c r="C19" s="6">
        <v>23845</v>
      </c>
    </row>
    <row r="20" spans="1:5" ht="12" customHeight="1">
      <c r="A20" s="18" t="s">
        <v>50</v>
      </c>
      <c r="B20" s="6">
        <v>57774</v>
      </c>
      <c r="C20" s="6">
        <v>20574</v>
      </c>
    </row>
    <row r="21" spans="1:5">
      <c r="A21" s="18" t="s">
        <v>36</v>
      </c>
      <c r="B21" s="6">
        <v>47284</v>
      </c>
      <c r="C21" s="6">
        <v>102459</v>
      </c>
    </row>
    <row r="22" spans="1:5">
      <c r="A22" s="19" t="s">
        <v>37</v>
      </c>
      <c r="B22" s="17">
        <f>SUM(B15:B21)</f>
        <v>13648786</v>
      </c>
      <c r="C22" s="17">
        <f>SUM(C15:C21)</f>
        <v>13122640</v>
      </c>
    </row>
    <row r="23" spans="1:5">
      <c r="A23" s="19" t="s">
        <v>38</v>
      </c>
      <c r="B23" s="17">
        <f>B14+B22</f>
        <v>30649773</v>
      </c>
      <c r="C23" s="17">
        <f>C14+C22</f>
        <v>26255318</v>
      </c>
    </row>
    <row r="24" spans="1:5">
      <c r="A24" s="19" t="s">
        <v>39</v>
      </c>
      <c r="B24" s="17">
        <v>-9041598</v>
      </c>
      <c r="C24" s="17">
        <v>-7454907</v>
      </c>
    </row>
    <row r="25" spans="1:5">
      <c r="A25" s="20" t="s">
        <v>115</v>
      </c>
      <c r="B25" s="17">
        <f>SUM(B23:B24)</f>
        <v>21608175</v>
      </c>
      <c r="C25" s="17">
        <f>SUM(C23:C24)</f>
        <v>18800411</v>
      </c>
    </row>
    <row r="26" spans="1:5">
      <c r="A26" s="18" t="s">
        <v>116</v>
      </c>
      <c r="B26" s="6">
        <v>-7574107</v>
      </c>
      <c r="C26" s="6">
        <v>-8945718</v>
      </c>
    </row>
    <row r="27" spans="1:5">
      <c r="A27" s="19" t="s">
        <v>118</v>
      </c>
      <c r="B27" s="17">
        <f>SUM(B25:B26)</f>
        <v>14034068</v>
      </c>
      <c r="C27" s="17">
        <f>SUM(C25:C26)</f>
        <v>9854693</v>
      </c>
    </row>
    <row r="28" spans="1:5">
      <c r="A28" s="18" t="s">
        <v>117</v>
      </c>
      <c r="B28" s="6">
        <v>-2904096</v>
      </c>
      <c r="C28" s="6">
        <v>-1780949</v>
      </c>
    </row>
    <row r="29" spans="1:5">
      <c r="A29" s="8" t="s">
        <v>120</v>
      </c>
      <c r="B29" s="17">
        <f>SUM(B27:B28)</f>
        <v>11129972</v>
      </c>
      <c r="C29" s="17">
        <f>SUM(C27:C28)</f>
        <v>8073744</v>
      </c>
    </row>
    <row r="30" spans="1:5">
      <c r="A30" s="8"/>
      <c r="B30" s="17"/>
      <c r="C30" s="17"/>
    </row>
    <row r="31" spans="1:5">
      <c r="A31" s="8" t="s">
        <v>123</v>
      </c>
      <c r="B31" s="17">
        <v>575</v>
      </c>
      <c r="C31" s="17">
        <v>417</v>
      </c>
    </row>
    <row r="32" spans="1:5">
      <c r="A32" s="11"/>
      <c r="B32" s="12"/>
      <c r="C32" s="12"/>
    </row>
    <row r="35" spans="1:2" ht="15" customHeight="1">
      <c r="A35" s="21" t="s">
        <v>101</v>
      </c>
      <c r="B35" s="22" t="s">
        <v>40</v>
      </c>
    </row>
    <row r="36" spans="1:2">
      <c r="A36" s="23"/>
      <c r="B36" s="22"/>
    </row>
    <row r="37" spans="1:2">
      <c r="A37" s="23"/>
      <c r="B37" s="22"/>
    </row>
    <row r="38" spans="1:2">
      <c r="A38" s="21" t="s">
        <v>41</v>
      </c>
      <c r="B38" s="22" t="s">
        <v>42</v>
      </c>
    </row>
    <row r="43" spans="1:2">
      <c r="A43" s="24" t="s">
        <v>48</v>
      </c>
    </row>
    <row r="44" spans="1:2">
      <c r="A44" s="24" t="s">
        <v>49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C88"/>
  <sheetViews>
    <sheetView zoomScaleNormal="100" workbookViewId="0"/>
  </sheetViews>
  <sheetFormatPr defaultRowHeight="1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>
      <c r="A3" s="60" t="s">
        <v>51</v>
      </c>
      <c r="B3" s="60"/>
      <c r="C3" s="60"/>
    </row>
    <row r="4" spans="1:3" s="16" customFormat="1">
      <c r="A4" s="60" t="s">
        <v>61</v>
      </c>
      <c r="B4" s="60"/>
      <c r="C4" s="60"/>
    </row>
    <row r="5" spans="1:3">
      <c r="A5" s="60" t="s">
        <v>0</v>
      </c>
      <c r="B5" s="60"/>
      <c r="C5" s="60"/>
    </row>
    <row r="6" spans="1:3">
      <c r="A6" s="60" t="s">
        <v>136</v>
      </c>
      <c r="B6" s="60"/>
      <c r="C6" s="60"/>
    </row>
    <row r="7" spans="1:3">
      <c r="A7" s="60"/>
      <c r="B7" s="60"/>
      <c r="C7" s="60"/>
    </row>
    <row r="8" spans="1:3">
      <c r="A8" s="3"/>
      <c r="B8" s="3"/>
      <c r="C8" s="3"/>
    </row>
    <row r="9" spans="1:3">
      <c r="C9" s="4" t="s">
        <v>30</v>
      </c>
    </row>
    <row r="10" spans="1:3" ht="36">
      <c r="A10" s="5" t="s">
        <v>2</v>
      </c>
      <c r="B10" s="30" t="s">
        <v>140</v>
      </c>
      <c r="C10" s="55" t="s">
        <v>139</v>
      </c>
    </row>
    <row r="11" spans="1:3" ht="24">
      <c r="A11" s="8" t="s">
        <v>90</v>
      </c>
      <c r="B11" s="9"/>
      <c r="C11" s="9"/>
    </row>
    <row r="12" spans="1:3">
      <c r="A12" s="7"/>
      <c r="B12" s="6"/>
      <c r="C12" s="6"/>
    </row>
    <row r="13" spans="1:3">
      <c r="A13" s="29" t="s">
        <v>127</v>
      </c>
      <c r="B13" s="6">
        <v>53447</v>
      </c>
      <c r="C13" s="6">
        <v>13099</v>
      </c>
    </row>
    <row r="14" spans="1:3" ht="24">
      <c r="A14" s="29" t="s">
        <v>86</v>
      </c>
      <c r="B14" s="6">
        <v>0</v>
      </c>
      <c r="C14" s="6">
        <v>1772</v>
      </c>
    </row>
    <row r="15" spans="1:3">
      <c r="A15" s="29" t="s">
        <v>62</v>
      </c>
      <c r="B15" s="6">
        <v>27888733</v>
      </c>
      <c r="C15" s="6">
        <v>21401012</v>
      </c>
    </row>
    <row r="16" spans="1:3" ht="24">
      <c r="A16" s="29" t="s">
        <v>87</v>
      </c>
      <c r="B16" s="6">
        <v>695078</v>
      </c>
      <c r="C16" s="6">
        <v>413361</v>
      </c>
    </row>
    <row r="17" spans="1:3" ht="24">
      <c r="A17" s="27" t="s">
        <v>63</v>
      </c>
      <c r="B17" s="6">
        <v>474439</v>
      </c>
      <c r="C17" s="6">
        <v>95578</v>
      </c>
    </row>
    <row r="18" spans="1:3">
      <c r="A18" s="27" t="s">
        <v>64</v>
      </c>
      <c r="B18" s="6">
        <v>-997807</v>
      </c>
      <c r="C18" s="6">
        <v>-463576</v>
      </c>
    </row>
    <row r="19" spans="1:3">
      <c r="A19" s="27" t="s">
        <v>65</v>
      </c>
      <c r="B19" s="6">
        <v>-7711882</v>
      </c>
      <c r="C19" s="6">
        <v>-7974982</v>
      </c>
    </row>
    <row r="20" spans="1:3" ht="24">
      <c r="A20" s="27" t="s">
        <v>66</v>
      </c>
      <c r="B20" s="6">
        <v>-661874</v>
      </c>
      <c r="C20" s="6">
        <v>-155999</v>
      </c>
    </row>
    <row r="21" spans="1:3" ht="12" customHeight="1">
      <c r="A21" s="27" t="s">
        <v>67</v>
      </c>
      <c r="B21" s="6">
        <v>-502199</v>
      </c>
      <c r="C21" s="6">
        <v>-563049</v>
      </c>
    </row>
    <row r="22" spans="1:3" ht="24">
      <c r="A22" s="27" t="s">
        <v>102</v>
      </c>
      <c r="B22" s="6">
        <v>-399946</v>
      </c>
      <c r="C22" s="6">
        <v>-374571</v>
      </c>
    </row>
    <row r="23" spans="1:3" ht="12" customHeight="1">
      <c r="A23" s="27" t="s">
        <v>68</v>
      </c>
      <c r="B23" s="6">
        <v>17105752</v>
      </c>
      <c r="C23" s="6">
        <v>13438058</v>
      </c>
    </row>
    <row r="24" spans="1:3">
      <c r="A24" s="27" t="s">
        <v>69</v>
      </c>
      <c r="B24" s="6">
        <v>-323780</v>
      </c>
      <c r="C24" s="6">
        <v>-174784</v>
      </c>
    </row>
    <row r="25" spans="1:3">
      <c r="A25" s="27" t="s">
        <v>70</v>
      </c>
      <c r="B25" s="6">
        <v>-298562</v>
      </c>
      <c r="C25" s="6">
        <v>3170763</v>
      </c>
    </row>
    <row r="26" spans="1:3">
      <c r="A26" s="27" t="s">
        <v>71</v>
      </c>
      <c r="B26" s="6">
        <v>-7554447</v>
      </c>
      <c r="C26" s="6">
        <v>-4206686</v>
      </c>
    </row>
    <row r="27" spans="1:3" ht="24">
      <c r="A27" s="19" t="s">
        <v>72</v>
      </c>
      <c r="B27" s="17">
        <f>SUM(B13:B26)</f>
        <v>27766952</v>
      </c>
      <c r="C27" s="17">
        <f>SUM(C13:C26)</f>
        <v>24619996</v>
      </c>
    </row>
    <row r="28" spans="1:3">
      <c r="A28" s="26"/>
      <c r="B28" s="6"/>
      <c r="C28" s="6"/>
    </row>
    <row r="29" spans="1:3">
      <c r="A29" s="20" t="s">
        <v>73</v>
      </c>
      <c r="B29" s="6"/>
      <c r="C29" s="6"/>
    </row>
    <row r="30" spans="1:3">
      <c r="A30" s="20" t="s">
        <v>74</v>
      </c>
      <c r="B30" s="6"/>
      <c r="C30" s="6"/>
    </row>
    <row r="31" spans="1:3">
      <c r="A31" s="28" t="s">
        <v>5</v>
      </c>
      <c r="B31" s="6">
        <v>1318451</v>
      </c>
      <c r="C31" s="6">
        <v>570365</v>
      </c>
    </row>
    <row r="32" spans="1:3" ht="24">
      <c r="A32" s="28" t="s">
        <v>75</v>
      </c>
      <c r="B32" s="6">
        <v>-7790291</v>
      </c>
      <c r="C32" s="6">
        <v>129122</v>
      </c>
    </row>
    <row r="33" spans="1:3">
      <c r="A33" s="28" t="s">
        <v>7</v>
      </c>
      <c r="B33" s="6">
        <v>2150995</v>
      </c>
      <c r="C33" s="6">
        <v>-686599</v>
      </c>
    </row>
    <row r="34" spans="1:3">
      <c r="A34" s="28" t="s">
        <v>76</v>
      </c>
      <c r="B34" s="6">
        <v>-22621289</v>
      </c>
      <c r="C34" s="6">
        <v>-39342679</v>
      </c>
    </row>
    <row r="35" spans="1:3">
      <c r="A35" s="28" t="s">
        <v>45</v>
      </c>
      <c r="B35" s="6">
        <v>-13316</v>
      </c>
      <c r="C35" s="6">
        <v>-178229</v>
      </c>
    </row>
    <row r="36" spans="1:3">
      <c r="A36" s="28" t="s">
        <v>12</v>
      </c>
      <c r="B36" s="6">
        <v>-3162931</v>
      </c>
      <c r="C36" s="6">
        <v>-582754</v>
      </c>
    </row>
    <row r="37" spans="1:3">
      <c r="A37" s="20" t="s">
        <v>88</v>
      </c>
      <c r="B37" s="6"/>
      <c r="C37" s="6"/>
    </row>
    <row r="38" spans="1:3">
      <c r="A38" s="28" t="s">
        <v>77</v>
      </c>
      <c r="B38" s="6">
        <v>94064699</v>
      </c>
      <c r="C38" s="6">
        <v>-4560291</v>
      </c>
    </row>
    <row r="39" spans="1:3">
      <c r="A39" s="28" t="s">
        <v>78</v>
      </c>
      <c r="B39" s="6">
        <v>-99878546</v>
      </c>
      <c r="C39" s="6">
        <v>15479258</v>
      </c>
    </row>
    <row r="40" spans="1:3" ht="24">
      <c r="A40" s="28" t="s">
        <v>89</v>
      </c>
      <c r="B40" s="6">
        <v>11045191</v>
      </c>
      <c r="C40" s="6">
        <v>-126363</v>
      </c>
    </row>
    <row r="41" spans="1:3">
      <c r="A41" s="28" t="s">
        <v>19</v>
      </c>
      <c r="B41" s="6">
        <v>2809981</v>
      </c>
      <c r="C41" s="6">
        <v>-91809</v>
      </c>
    </row>
    <row r="42" spans="1:3">
      <c r="A42" s="26"/>
      <c r="B42" s="6"/>
      <c r="C42" s="6"/>
    </row>
    <row r="43" spans="1:3" ht="24">
      <c r="A43" s="19" t="s">
        <v>128</v>
      </c>
      <c r="B43" s="17">
        <f>SUM(B31:B41,B27)</f>
        <v>5689896</v>
      </c>
      <c r="C43" s="17">
        <f>SUM(C31:C41,C27)</f>
        <v>-4769983</v>
      </c>
    </row>
    <row r="44" spans="1:3">
      <c r="A44" s="26"/>
      <c r="B44" s="6"/>
      <c r="C44" s="6"/>
    </row>
    <row r="45" spans="1:3">
      <c r="A45" s="28" t="s">
        <v>79</v>
      </c>
      <c r="B45" s="6">
        <v>-3465000</v>
      </c>
      <c r="C45" s="6">
        <v>-1110000</v>
      </c>
    </row>
    <row r="46" spans="1:3">
      <c r="A46" s="26"/>
      <c r="B46" s="6"/>
      <c r="C46" s="6"/>
    </row>
    <row r="47" spans="1:3" ht="24">
      <c r="A47" s="20" t="s">
        <v>129</v>
      </c>
      <c r="B47" s="17">
        <f>SUM(B43:B45)</f>
        <v>2224896</v>
      </c>
      <c r="C47" s="17">
        <f>SUM(C43:C45)</f>
        <v>-5879983</v>
      </c>
    </row>
    <row r="48" spans="1:3">
      <c r="A48" s="26"/>
      <c r="B48" s="6"/>
      <c r="C48" s="6"/>
    </row>
    <row r="49" spans="1:3" ht="24">
      <c r="A49" s="20" t="s">
        <v>80</v>
      </c>
      <c r="B49" s="6"/>
      <c r="C49" s="6"/>
    </row>
    <row r="50" spans="1:3">
      <c r="A50" s="28" t="s">
        <v>91</v>
      </c>
      <c r="B50" s="6">
        <v>-2632612</v>
      </c>
      <c r="C50" s="6">
        <v>-1766674</v>
      </c>
    </row>
    <row r="51" spans="1:3">
      <c r="A51" s="28" t="s">
        <v>92</v>
      </c>
      <c r="B51" s="6">
        <v>4950</v>
      </c>
      <c r="C51" s="6">
        <v>72846</v>
      </c>
    </row>
    <row r="52" spans="1:3" ht="24">
      <c r="A52" s="28" t="s">
        <v>93</v>
      </c>
      <c r="B52" s="6">
        <v>31577173</v>
      </c>
      <c r="C52" s="6">
        <v>8222540</v>
      </c>
    </row>
    <row r="53" spans="1:3">
      <c r="A53" s="28" t="s">
        <v>94</v>
      </c>
      <c r="B53" s="6">
        <v>-28364958</v>
      </c>
      <c r="C53" s="6">
        <v>-4624125</v>
      </c>
    </row>
    <row r="54" spans="1:3" ht="24">
      <c r="A54" s="28" t="s">
        <v>81</v>
      </c>
      <c r="B54" s="6">
        <v>1650595</v>
      </c>
      <c r="C54" s="6">
        <v>434961</v>
      </c>
    </row>
    <row r="55" spans="1:3">
      <c r="A55" s="28" t="s">
        <v>100</v>
      </c>
      <c r="B55" s="6">
        <v>0</v>
      </c>
      <c r="C55" s="6">
        <v>-2984433</v>
      </c>
    </row>
    <row r="56" spans="1:3">
      <c r="A56" s="26"/>
      <c r="B56" s="6"/>
      <c r="C56" s="6"/>
    </row>
    <row r="57" spans="1:3" ht="24">
      <c r="A57" s="20" t="s">
        <v>130</v>
      </c>
      <c r="B57" s="17">
        <f>SUM(B50:B55)</f>
        <v>2235148</v>
      </c>
      <c r="C57" s="17">
        <f>SUM(C50:C55)</f>
        <v>-644885</v>
      </c>
    </row>
    <row r="58" spans="1:3">
      <c r="A58" s="26"/>
      <c r="B58" s="6"/>
      <c r="C58" s="6"/>
    </row>
    <row r="59" spans="1:3" ht="24">
      <c r="A59" s="20" t="s">
        <v>82</v>
      </c>
      <c r="B59" s="6"/>
      <c r="C59" s="6"/>
    </row>
    <row r="60" spans="1:3">
      <c r="A60" s="28" t="s">
        <v>141</v>
      </c>
      <c r="B60" s="6">
        <v>-101283</v>
      </c>
      <c r="C60" s="6">
        <v>0</v>
      </c>
    </row>
    <row r="61" spans="1:3">
      <c r="A61" s="28" t="s">
        <v>131</v>
      </c>
      <c r="B61" s="6">
        <v>608441</v>
      </c>
      <c r="C61" s="6">
        <v>0</v>
      </c>
    </row>
    <row r="62" spans="1:3">
      <c r="A62" s="28" t="s">
        <v>83</v>
      </c>
      <c r="B62" s="6">
        <v>2314116</v>
      </c>
      <c r="C62" s="6">
        <v>638659</v>
      </c>
    </row>
    <row r="63" spans="1:3">
      <c r="A63" s="28" t="s">
        <v>95</v>
      </c>
      <c r="B63" s="6">
        <v>-6722</v>
      </c>
      <c r="C63" s="6">
        <v>0</v>
      </c>
    </row>
    <row r="64" spans="1:3">
      <c r="A64" s="28" t="s">
        <v>53</v>
      </c>
      <c r="B64" s="6">
        <v>0</v>
      </c>
      <c r="C64" s="6">
        <v>-28</v>
      </c>
    </row>
    <row r="65" spans="1:3">
      <c r="A65" s="26"/>
      <c r="B65" s="6"/>
      <c r="C65" s="6"/>
    </row>
    <row r="66" spans="1:3">
      <c r="A66" s="20" t="s">
        <v>132</v>
      </c>
      <c r="B66" s="17">
        <f>SUM(B60:B64)</f>
        <v>2814552</v>
      </c>
      <c r="C66" s="17">
        <f>SUM(C60:C64)</f>
        <v>638631</v>
      </c>
    </row>
    <row r="67" spans="1:3">
      <c r="A67" s="26"/>
      <c r="B67" s="6"/>
      <c r="C67" s="6"/>
    </row>
    <row r="68" spans="1:3" ht="24">
      <c r="A68" s="28" t="s">
        <v>96</v>
      </c>
      <c r="B68" s="6">
        <v>16261214</v>
      </c>
      <c r="C68" s="6">
        <v>-221730</v>
      </c>
    </row>
    <row r="69" spans="1:3">
      <c r="A69" s="26"/>
      <c r="B69" s="6"/>
      <c r="C69" s="6"/>
    </row>
    <row r="70" spans="1:3" ht="24">
      <c r="A70" s="20" t="s">
        <v>133</v>
      </c>
      <c r="B70" s="17">
        <f>SUM(B47,B57,B66,B68)</f>
        <v>23535810</v>
      </c>
      <c r="C70" s="17">
        <f>SUM(C47,C57,C66,C68)</f>
        <v>-6107967</v>
      </c>
    </row>
    <row r="71" spans="1:3">
      <c r="A71" s="26"/>
      <c r="B71" s="6"/>
      <c r="C71" s="6"/>
    </row>
    <row r="72" spans="1:3">
      <c r="A72" s="20" t="s">
        <v>84</v>
      </c>
      <c r="B72" s="17">
        <v>105289910</v>
      </c>
      <c r="C72" s="17">
        <v>80047901</v>
      </c>
    </row>
    <row r="73" spans="1:3">
      <c r="A73" s="20" t="s">
        <v>85</v>
      </c>
      <c r="B73" s="17">
        <v>128825720</v>
      </c>
      <c r="C73" s="17">
        <v>73939934</v>
      </c>
    </row>
    <row r="74" spans="1:3">
      <c r="A74" s="11"/>
      <c r="B74" s="12"/>
      <c r="C74" s="12"/>
    </row>
    <row r="75" spans="1:3">
      <c r="A75" s="11"/>
      <c r="B75" s="12"/>
      <c r="C75" s="12"/>
    </row>
    <row r="76" spans="1:3">
      <c r="A76" s="11"/>
      <c r="B76" s="12"/>
      <c r="C76" s="12"/>
    </row>
    <row r="79" spans="1:3" ht="15" customHeight="1">
      <c r="A79" s="21" t="s">
        <v>101</v>
      </c>
      <c r="B79" s="22" t="s">
        <v>40</v>
      </c>
    </row>
    <row r="80" spans="1:3">
      <c r="A80" s="23"/>
      <c r="B80" s="22"/>
    </row>
    <row r="81" spans="1:2">
      <c r="A81" s="23"/>
      <c r="B81" s="22"/>
    </row>
    <row r="82" spans="1:2">
      <c r="A82" s="21" t="s">
        <v>41</v>
      </c>
      <c r="B82" s="22" t="s">
        <v>42</v>
      </c>
    </row>
    <row r="87" spans="1:2">
      <c r="A87" s="24" t="s">
        <v>48</v>
      </c>
    </row>
    <row r="88" spans="1:2">
      <c r="A88" s="24" t="s">
        <v>49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="90" zoomScaleNormal="90" workbookViewId="0"/>
  </sheetViews>
  <sheetFormatPr defaultRowHeight="12"/>
  <cols>
    <col min="1" max="1" width="34.7109375" style="31" customWidth="1"/>
    <col min="2" max="2" width="15" style="31" customWidth="1"/>
    <col min="3" max="4" width="17" style="33" customWidth="1"/>
    <col min="5" max="5" width="18" style="33" customWidth="1"/>
    <col min="6" max="8" width="16.7109375" style="33" customWidth="1"/>
    <col min="9" max="9" width="19.140625" style="33" customWidth="1"/>
    <col min="10" max="10" width="17" style="33" customWidth="1"/>
    <col min="11" max="16384" width="9.140625" style="31"/>
  </cols>
  <sheetData>
    <row r="2" spans="1:10" ht="18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" customHeight="1">
      <c r="A3" s="62" t="s">
        <v>136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8" customHeight="1">
      <c r="A5" s="32"/>
      <c r="B5" s="32"/>
      <c r="J5" s="34" t="s">
        <v>30</v>
      </c>
    </row>
    <row r="6" spans="1:10" s="36" customFormat="1" ht="60">
      <c r="A6" s="35"/>
      <c r="B6" s="63" t="s">
        <v>105</v>
      </c>
      <c r="C6" s="64" t="s">
        <v>99</v>
      </c>
      <c r="D6" s="50" t="s">
        <v>24</v>
      </c>
      <c r="E6" s="50" t="s">
        <v>106</v>
      </c>
      <c r="F6" s="50" t="s">
        <v>26</v>
      </c>
      <c r="G6" s="50" t="s">
        <v>107</v>
      </c>
      <c r="H6" s="50" t="s">
        <v>113</v>
      </c>
      <c r="I6" s="50" t="s">
        <v>108</v>
      </c>
      <c r="J6" s="50" t="s">
        <v>60</v>
      </c>
    </row>
    <row r="7" spans="1:10" ht="24">
      <c r="A7" s="37"/>
      <c r="B7" s="37" t="s">
        <v>59</v>
      </c>
      <c r="C7" s="38" t="s">
        <v>58</v>
      </c>
      <c r="D7" s="39"/>
      <c r="E7" s="39"/>
      <c r="F7" s="39"/>
      <c r="G7" s="39"/>
      <c r="H7" s="39"/>
      <c r="I7" s="39"/>
      <c r="J7" s="39"/>
    </row>
    <row r="8" spans="1:10" s="32" customFormat="1">
      <c r="A8" s="40" t="s">
        <v>112</v>
      </c>
      <c r="B8" s="41">
        <v>16236930</v>
      </c>
      <c r="C8" s="41">
        <v>240244</v>
      </c>
      <c r="D8" s="41">
        <v>1307509</v>
      </c>
      <c r="E8" s="41">
        <v>-766870</v>
      </c>
      <c r="F8" s="41">
        <v>1906925</v>
      </c>
      <c r="G8" s="41">
        <v>18119</v>
      </c>
      <c r="H8" s="41">
        <v>-237309</v>
      </c>
      <c r="I8" s="41">
        <v>49389962</v>
      </c>
      <c r="J8" s="41">
        <f>SUM(B8:I8)</f>
        <v>68095510</v>
      </c>
    </row>
    <row r="9" spans="1:10">
      <c r="A9" s="37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43" t="s">
        <v>103</v>
      </c>
      <c r="B10" s="42"/>
      <c r="C10" s="42"/>
      <c r="D10" s="42"/>
      <c r="E10" s="42"/>
      <c r="F10" s="42"/>
      <c r="G10" s="42"/>
      <c r="H10" s="42"/>
      <c r="I10" s="41">
        <v>8073744</v>
      </c>
      <c r="J10" s="41">
        <f t="shared" ref="J10:J12" si="0">SUM(B10:I10)</f>
        <v>8073744</v>
      </c>
    </row>
    <row r="11" spans="1:10" ht="24">
      <c r="A11" s="44" t="s">
        <v>57</v>
      </c>
      <c r="B11" s="42"/>
      <c r="C11" s="42"/>
      <c r="D11" s="42"/>
      <c r="E11" s="42">
        <v>82867</v>
      </c>
      <c r="F11" s="42"/>
      <c r="G11" s="42"/>
      <c r="H11" s="42"/>
      <c r="I11" s="42"/>
      <c r="J11" s="41">
        <f t="shared" si="0"/>
        <v>82867</v>
      </c>
    </row>
    <row r="12" spans="1:10" ht="24">
      <c r="A12" s="44" t="s">
        <v>54</v>
      </c>
      <c r="B12" s="42"/>
      <c r="C12" s="42"/>
      <c r="D12" s="42"/>
      <c r="E12" s="42"/>
      <c r="F12" s="42"/>
      <c r="G12" s="42">
        <v>16</v>
      </c>
      <c r="H12" s="42"/>
      <c r="I12" s="42"/>
      <c r="J12" s="41">
        <f t="shared" si="0"/>
        <v>16</v>
      </c>
    </row>
    <row r="13" spans="1:10">
      <c r="A13" s="43" t="s">
        <v>104</v>
      </c>
      <c r="B13" s="41">
        <f t="shared" ref="B13:I13" si="1">SUM(B10:B12)</f>
        <v>0</v>
      </c>
      <c r="C13" s="41">
        <f t="shared" si="1"/>
        <v>0</v>
      </c>
      <c r="D13" s="41">
        <f t="shared" si="1"/>
        <v>0</v>
      </c>
      <c r="E13" s="41">
        <f t="shared" si="1"/>
        <v>82867</v>
      </c>
      <c r="F13" s="41">
        <f t="shared" si="1"/>
        <v>0</v>
      </c>
      <c r="G13" s="41">
        <f t="shared" si="1"/>
        <v>16</v>
      </c>
      <c r="H13" s="41">
        <f t="shared" si="1"/>
        <v>0</v>
      </c>
      <c r="I13" s="41">
        <f t="shared" si="1"/>
        <v>8073744</v>
      </c>
      <c r="J13" s="41">
        <f t="shared" ref="J13" si="2">SUM(B13:I13)</f>
        <v>8156627</v>
      </c>
    </row>
    <row r="14" spans="1:10" ht="24">
      <c r="A14" s="44" t="s">
        <v>56</v>
      </c>
      <c r="B14" s="42"/>
      <c r="C14" s="42"/>
      <c r="D14" s="42"/>
      <c r="E14" s="42"/>
      <c r="F14" s="42">
        <v>-14121</v>
      </c>
      <c r="G14" s="42"/>
      <c r="H14" s="42"/>
      <c r="I14" s="42">
        <v>14121</v>
      </c>
      <c r="J14" s="41">
        <f>SUM(B14:I14)</f>
        <v>0</v>
      </c>
    </row>
    <row r="15" spans="1:10" ht="24">
      <c r="A15" s="44" t="s">
        <v>114</v>
      </c>
      <c r="B15" s="42"/>
      <c r="C15" s="42"/>
      <c r="D15" s="42"/>
      <c r="E15" s="42"/>
      <c r="F15" s="42">
        <v>2827</v>
      </c>
      <c r="G15" s="42"/>
      <c r="H15" s="42"/>
      <c r="I15" s="42"/>
      <c r="J15" s="41">
        <f>SUM(B15:I15)</f>
        <v>2827</v>
      </c>
    </row>
    <row r="16" spans="1:10">
      <c r="A16" s="44" t="s">
        <v>135</v>
      </c>
      <c r="B16" s="42"/>
      <c r="C16" s="42"/>
      <c r="D16" s="42"/>
      <c r="E16" s="42"/>
      <c r="F16" s="42"/>
      <c r="G16" s="42"/>
      <c r="H16" s="42">
        <v>1</v>
      </c>
      <c r="I16" s="42">
        <v>-1</v>
      </c>
      <c r="J16" s="41">
        <f>SUM(B16:I16)</f>
        <v>0</v>
      </c>
    </row>
    <row r="17" spans="1:10">
      <c r="A17" s="44" t="s">
        <v>53</v>
      </c>
      <c r="B17" s="42"/>
      <c r="C17" s="42"/>
      <c r="D17" s="42"/>
      <c r="E17" s="42"/>
      <c r="F17" s="42"/>
      <c r="G17" s="42"/>
      <c r="H17" s="42"/>
      <c r="I17" s="42"/>
      <c r="J17" s="41"/>
    </row>
    <row r="18" spans="1:10">
      <c r="A18" s="45" t="s">
        <v>52</v>
      </c>
      <c r="B18" s="42">
        <v>-28</v>
      </c>
      <c r="C18" s="42"/>
      <c r="D18" s="42"/>
      <c r="E18" s="42"/>
      <c r="F18" s="42"/>
      <c r="G18" s="42"/>
      <c r="H18" s="42"/>
      <c r="I18" s="42"/>
      <c r="J18" s="41">
        <f>SUM(B18:I18)</f>
        <v>-28</v>
      </c>
    </row>
    <row r="19" spans="1:10">
      <c r="A19" s="44"/>
      <c r="B19" s="42"/>
      <c r="C19" s="42"/>
      <c r="D19" s="42"/>
      <c r="E19" s="42"/>
      <c r="F19" s="42"/>
      <c r="G19" s="42"/>
      <c r="H19" s="42"/>
      <c r="I19" s="42"/>
      <c r="J19" s="41"/>
    </row>
    <row r="20" spans="1:10" s="32" customFormat="1">
      <c r="A20" s="40" t="s">
        <v>137</v>
      </c>
      <c r="B20" s="41">
        <f t="shared" ref="B20:I20" si="3">SUM(B8,B13:B18)</f>
        <v>16236902</v>
      </c>
      <c r="C20" s="41">
        <f t="shared" si="3"/>
        <v>240244</v>
      </c>
      <c r="D20" s="41">
        <f t="shared" si="3"/>
        <v>1307509</v>
      </c>
      <c r="E20" s="41">
        <f t="shared" si="3"/>
        <v>-684003</v>
      </c>
      <c r="F20" s="41">
        <f t="shared" si="3"/>
        <v>1895631</v>
      </c>
      <c r="G20" s="41">
        <f t="shared" si="3"/>
        <v>18135</v>
      </c>
      <c r="H20" s="41">
        <f t="shared" si="3"/>
        <v>-237308</v>
      </c>
      <c r="I20" s="41">
        <f t="shared" si="3"/>
        <v>57477826</v>
      </c>
      <c r="J20" s="41">
        <f>SUM(B20:I20)</f>
        <v>76254936</v>
      </c>
    </row>
    <row r="21" spans="1:10">
      <c r="A21" s="37"/>
      <c r="B21" s="42"/>
      <c r="C21" s="42"/>
      <c r="D21" s="42"/>
      <c r="E21" s="42"/>
      <c r="F21" s="42"/>
      <c r="G21" s="42"/>
      <c r="H21" s="42"/>
      <c r="I21" s="42"/>
      <c r="J21" s="42"/>
    </row>
    <row r="22" spans="1:10" s="32" customFormat="1">
      <c r="A22" s="40" t="s">
        <v>134</v>
      </c>
      <c r="B22" s="41">
        <v>16743623</v>
      </c>
      <c r="C22" s="41">
        <v>240244</v>
      </c>
      <c r="D22" s="41">
        <v>1307509</v>
      </c>
      <c r="E22" s="41">
        <v>-933521</v>
      </c>
      <c r="F22" s="41">
        <v>1866554</v>
      </c>
      <c r="G22" s="41">
        <v>18606</v>
      </c>
      <c r="H22" s="41">
        <v>0</v>
      </c>
      <c r="I22" s="41">
        <v>73747888</v>
      </c>
      <c r="J22" s="41">
        <f>SUM(B22:I22)</f>
        <v>92990903</v>
      </c>
    </row>
    <row r="23" spans="1:10">
      <c r="A23" s="37"/>
      <c r="B23" s="42"/>
      <c r="C23" s="42"/>
      <c r="D23" s="42"/>
      <c r="E23" s="42"/>
      <c r="F23" s="42"/>
      <c r="G23" s="42"/>
      <c r="H23" s="42"/>
      <c r="I23" s="42"/>
      <c r="J23" s="42"/>
    </row>
    <row r="24" spans="1:10">
      <c r="A24" s="43" t="s">
        <v>103</v>
      </c>
      <c r="B24" s="42"/>
      <c r="C24" s="42"/>
      <c r="D24" s="42"/>
      <c r="E24" s="42"/>
      <c r="F24" s="42"/>
      <c r="G24" s="42"/>
      <c r="H24" s="42"/>
      <c r="I24" s="41">
        <v>11129972</v>
      </c>
      <c r="J24" s="41">
        <f t="shared" ref="J24:J27" si="4">SUM(B24:I24)</f>
        <v>11129972</v>
      </c>
    </row>
    <row r="25" spans="1:10" ht="24">
      <c r="A25" s="44" t="s">
        <v>57</v>
      </c>
      <c r="B25" s="42"/>
      <c r="C25" s="42"/>
      <c r="D25" s="42"/>
      <c r="E25" s="42">
        <v>-303095</v>
      </c>
      <c r="F25" s="42"/>
      <c r="G25" s="42"/>
      <c r="H25" s="42"/>
      <c r="I25" s="42"/>
      <c r="J25" s="41">
        <f t="shared" si="4"/>
        <v>-303095</v>
      </c>
    </row>
    <row r="26" spans="1:10" ht="24">
      <c r="A26" s="44" t="s">
        <v>54</v>
      </c>
      <c r="B26" s="42"/>
      <c r="C26" s="42"/>
      <c r="D26" s="42"/>
      <c r="E26" s="42"/>
      <c r="F26" s="42"/>
      <c r="G26" s="42">
        <v>3806</v>
      </c>
      <c r="H26" s="42"/>
      <c r="I26" s="42"/>
      <c r="J26" s="41">
        <f t="shared" si="4"/>
        <v>3806</v>
      </c>
    </row>
    <row r="27" spans="1:10">
      <c r="A27" s="43" t="s">
        <v>104</v>
      </c>
      <c r="B27" s="41">
        <f t="shared" ref="B27:I27" si="5">SUM(B24:B26)</f>
        <v>0</v>
      </c>
      <c r="C27" s="41">
        <f t="shared" si="5"/>
        <v>0</v>
      </c>
      <c r="D27" s="41">
        <f t="shared" si="5"/>
        <v>0</v>
      </c>
      <c r="E27" s="41">
        <f t="shared" si="5"/>
        <v>-303095</v>
      </c>
      <c r="F27" s="41">
        <f t="shared" si="5"/>
        <v>0</v>
      </c>
      <c r="G27" s="41">
        <f t="shared" si="5"/>
        <v>3806</v>
      </c>
      <c r="H27" s="41">
        <f t="shared" si="5"/>
        <v>0</v>
      </c>
      <c r="I27" s="41">
        <f t="shared" si="5"/>
        <v>11129972</v>
      </c>
      <c r="J27" s="41">
        <f t="shared" si="4"/>
        <v>10830683</v>
      </c>
    </row>
    <row r="28" spans="1:10" ht="24">
      <c r="A28" s="44" t="s">
        <v>56</v>
      </c>
      <c r="B28" s="42"/>
      <c r="C28" s="42"/>
      <c r="D28" s="42"/>
      <c r="E28" s="42"/>
      <c r="F28" s="42">
        <v>-13952</v>
      </c>
      <c r="G28" s="42"/>
      <c r="H28" s="42"/>
      <c r="I28" s="42">
        <v>13952</v>
      </c>
      <c r="J28" s="41">
        <f>SUM(B28:I28)</f>
        <v>0</v>
      </c>
    </row>
    <row r="29" spans="1:10" ht="24">
      <c r="A29" s="44" t="s">
        <v>55</v>
      </c>
      <c r="B29" s="42"/>
      <c r="C29" s="42"/>
      <c r="D29" s="42"/>
      <c r="E29" s="42"/>
      <c r="F29" s="42">
        <v>2791</v>
      </c>
      <c r="G29" s="42"/>
      <c r="H29" s="42"/>
      <c r="I29" s="42"/>
      <c r="J29" s="41">
        <f>SUM(B29:I29)</f>
        <v>2791</v>
      </c>
    </row>
    <row r="30" spans="1:10">
      <c r="A30" s="40" t="s">
        <v>138</v>
      </c>
      <c r="B30" s="41">
        <f t="shared" ref="B30:I30" si="6">SUM(B22,B27:B29)</f>
        <v>16743623</v>
      </c>
      <c r="C30" s="41">
        <f t="shared" si="6"/>
        <v>240244</v>
      </c>
      <c r="D30" s="41">
        <f t="shared" si="6"/>
        <v>1307509</v>
      </c>
      <c r="E30" s="41">
        <f t="shared" si="6"/>
        <v>-1236616</v>
      </c>
      <c r="F30" s="41">
        <f t="shared" si="6"/>
        <v>1855393</v>
      </c>
      <c r="G30" s="41">
        <f t="shared" si="6"/>
        <v>22412</v>
      </c>
      <c r="H30" s="41">
        <f t="shared" si="6"/>
        <v>0</v>
      </c>
      <c r="I30" s="41">
        <f t="shared" si="6"/>
        <v>84891812</v>
      </c>
      <c r="J30" s="41">
        <f>SUM(B30:I30)</f>
        <v>103824377</v>
      </c>
    </row>
    <row r="34" spans="1:5">
      <c r="A34" s="21" t="s">
        <v>101</v>
      </c>
      <c r="B34" s="22"/>
      <c r="E34" s="22" t="s">
        <v>40</v>
      </c>
    </row>
    <row r="35" spans="1:5">
      <c r="A35" s="46"/>
      <c r="B35" s="22"/>
      <c r="E35" s="22"/>
    </row>
    <row r="36" spans="1:5">
      <c r="A36" s="22" t="s">
        <v>41</v>
      </c>
      <c r="B36" s="22"/>
      <c r="E36" s="22" t="s">
        <v>42</v>
      </c>
    </row>
    <row r="37" spans="1:5">
      <c r="A37" s="46"/>
      <c r="B37" s="47"/>
      <c r="C37" s="46"/>
    </row>
    <row r="38" spans="1:5">
      <c r="A38" s="46" t="s">
        <v>109</v>
      </c>
      <c r="B38" s="47"/>
      <c r="C38" s="46"/>
    </row>
    <row r="39" spans="1:5">
      <c r="A39" s="46" t="s">
        <v>110</v>
      </c>
      <c r="B39" s="47"/>
      <c r="C39" s="46"/>
    </row>
    <row r="40" spans="1:5">
      <c r="A40" s="48"/>
      <c r="B40" s="49"/>
      <c r="C40" s="31"/>
    </row>
  </sheetData>
  <mergeCells count="4">
    <mergeCell ref="A2:J2"/>
    <mergeCell ref="A3:J3"/>
    <mergeCell ref="A4:J4"/>
    <mergeCell ref="B6:C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Абдуллаева Ботагоз Сериковна</cp:lastModifiedBy>
  <cp:lastPrinted>2013-04-23T03:32:54Z</cp:lastPrinted>
  <dcterms:created xsi:type="dcterms:W3CDTF">2010-04-29T04:46:49Z</dcterms:created>
  <dcterms:modified xsi:type="dcterms:W3CDTF">2014-04-28T08:29:25Z</dcterms:modified>
</cp:coreProperties>
</file>