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5" windowWidth="11910" windowHeight="5625" activeTab="2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конс'!$A$1:$C$87</definedName>
  </definedNames>
  <calcPr calcId="125725"/>
</workbook>
</file>

<file path=xl/calcChain.xml><?xml version="1.0" encoding="utf-8"?>
<calcChain xmlns="http://schemas.openxmlformats.org/spreadsheetml/2006/main">
  <c r="G17" i="14"/>
  <c r="F17"/>
  <c r="E17"/>
  <c r="D17"/>
  <c r="C17"/>
  <c r="B17"/>
  <c r="B72" i="11"/>
  <c r="B65"/>
  <c r="C65"/>
  <c r="C46"/>
  <c r="B26"/>
  <c r="C26"/>
  <c r="B71" l="1"/>
  <c r="B42" i="4"/>
  <c r="C34"/>
  <c r="C56" i="11" l="1"/>
  <c r="C42"/>
  <c r="C69" l="1"/>
  <c r="C22" i="3"/>
  <c r="C14"/>
  <c r="C23" l="1"/>
  <c r="C25" s="1"/>
  <c r="C27" s="1"/>
  <c r="C29" s="1"/>
  <c r="I23" i="14"/>
  <c r="I22"/>
  <c r="I21"/>
  <c r="B24" i="4"/>
  <c r="I26" i="14"/>
  <c r="I15" l="1"/>
  <c r="H13"/>
  <c r="H17" s="1"/>
  <c r="G13"/>
  <c r="F13"/>
  <c r="E13"/>
  <c r="D13"/>
  <c r="C13"/>
  <c r="B13"/>
  <c r="I12"/>
  <c r="I14"/>
  <c r="I11"/>
  <c r="I10"/>
  <c r="H24"/>
  <c r="G24"/>
  <c r="F24"/>
  <c r="E24"/>
  <c r="D24"/>
  <c r="C24"/>
  <c r="B24"/>
  <c r="I25"/>
  <c r="I17" l="1"/>
  <c r="B28"/>
  <c r="D28"/>
  <c r="F28"/>
  <c r="C28"/>
  <c r="E28"/>
  <c r="G28"/>
  <c r="H28"/>
  <c r="I13"/>
  <c r="I24"/>
  <c r="I28" l="1"/>
  <c r="B14" i="3"/>
  <c r="B34" i="4"/>
  <c r="B56" i="11" l="1"/>
  <c r="B42" l="1"/>
  <c r="B46" s="1"/>
  <c r="C42" i="4"/>
  <c r="C24"/>
  <c r="B22" i="3"/>
  <c r="B69" i="11" l="1"/>
  <c r="B23" i="3"/>
  <c r="B25" s="1"/>
  <c r="B27" s="1"/>
  <c r="B29" s="1"/>
  <c r="C43" i="4"/>
  <c r="B43"/>
</calcChain>
</file>

<file path=xl/sharedStrings.xml><?xml version="1.0" encoding="utf-8"?>
<sst xmlns="http://schemas.openxmlformats.org/spreadsheetml/2006/main" count="182" uniqueCount="139">
  <si>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</si>
  <si>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</si>
  <si>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</si>
  <si>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</si>
  <si>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</si>
  <si>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</si>
  <si>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</si>
  <si>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</si>
  <si>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</si>
  <si>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</si>
  <si>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</si>
  <si>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</si>
  <si>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</si>
  <si>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</si>
  <si>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</si>
  <si>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</si>
  <si>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</si>
  <si>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</si>
  <si>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</si>
  <si>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</si>
  <si>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</si>
  <si>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</si>
  <si>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</si>
  <si>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</si>
  <si>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</si>
  <si>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</si>
  <si>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</si>
  <si>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</si>
  <si>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</si>
  <si>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</si>
  <si>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</si>
  <si>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</si>
  <si>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</si>
  <si>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</si>
  <si>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</si>
  <si>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</si>
  <si>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</si>
  <si>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</si>
  <si>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</si>
  <si>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</si>
  <si>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</si>
  <si>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</si>
  <si>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</si>
  <si>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</si>
  <si>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</si>
  <si>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</si>
  <si>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</si>
  <si>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Страховая премия, за вычетом выплаченных претензий</t>
  </si>
  <si>
    <t>КОНСОЛИДИРОВАННЫЙ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</si>
  <si>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</si>
  <si>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</si>
  <si>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</si>
  <si>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</si>
  <si>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</si>
  <si>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</si>
  <si>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</si>
  <si>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</si>
  <si>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</si>
  <si>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</si>
  <si>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</si>
  <si>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</si>
  <si>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</si>
  <si>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</si>
  <si>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</si>
  <si>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</si>
  <si>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</si>
  <si>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</si>
  <si>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</si>
  <si>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</si>
  <si>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</si>
  <si>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</si>
  <si>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</si>
  <si>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</si>
  <si>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</si>
  <si>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</si>
  <si>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</si>
  <si>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</si>
  <si>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</si>
  <si>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</si>
  <si>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</si>
  <si>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</si>
  <si>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</si>
  <si>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</si>
  <si>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</si>
  <si>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</si>
  <si>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</si>
  <si>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</si>
  <si>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</si>
  <si>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</si>
  <si>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</si>
  <si>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</si>
  <si>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</si>
  <si>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</si>
  <si>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</si>
  <si>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</si>
  <si>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</si>
  <si>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</si>
  <si>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</si>
  <si>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</si>
  <si>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</si>
  <si>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</si>
  <si>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</si>
  <si>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КОНСОЛИДИРОВАННЫЙ ОТЧЕТ ОБ ИЗМЕНЕНИЯХ В КАПИТАЛЕ АО "KASPI  BANK"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</si>
  <si>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</si>
  <si>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</si>
  <si>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</si>
  <si>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</si>
  <si>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</si>
  <si>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</si>
  <si>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</si>
  <si>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</si>
  <si>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</si>
  <si>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</si>
  <si>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</si>
  <si>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</si>
  <si>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</si>
  <si>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</si>
  <si>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</si>
  <si>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</si>
  <si>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</si>
  <si>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</si>
  <si>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</si>
  <si>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Погашение выпущенных долговых ценных бумаг</t>
  </si>
  <si>
    <t>31 декабря 2014 г.</t>
  </si>
  <si>
    <t>Требования по текущему налогу на прибыль</t>
  </si>
  <si>
    <t>Исполнитель: Бейсеуова Куралай</t>
  </si>
  <si>
    <t>Тел.25859-55 вн.3964</t>
  </si>
  <si>
    <t>По состоянию на 01.01.2016 г.</t>
  </si>
  <si>
    <t>31 декабря 2015 г.</t>
  </si>
  <si>
    <t>Чистая прибыль/(убыток) по операциям с иностранной валютой</t>
  </si>
  <si>
    <t>Чистая прибыль/(убыток) по операциям с финансовыми активами и обязательствами, отражаемым по справедливой стоимости через прибыль или убыток</t>
  </si>
  <si>
    <t>по состоянию на 1 июля  2016 года</t>
  </si>
  <si>
    <t>По состоянию на 01.07.2016 г.</t>
  </si>
  <si>
    <t>За 6 месяцев, закончившихся 30.06.2015 года</t>
  </si>
  <si>
    <t>За 6 месяцев, закончившихся 30.06.2016 года</t>
  </si>
  <si>
    <t>Дивиденды выплаченные</t>
  </si>
  <si>
    <t>30 июня 2015 г.</t>
  </si>
  <si>
    <t>30 июня 2016 г.</t>
  </si>
  <si>
    <t>Выплата дивидендов</t>
  </si>
</sst>
</file>

<file path=xl/styles.xml><?xml version="1.0" encoding="utf-8"?>
<styleSheet xmlns="http://schemas.openxmlformats.org/spreadsheetml/2006/main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22" fillId="0" borderId="0" xfId="3" applyNumberFormat="1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F61"/>
  <sheetViews>
    <sheetView topLeftCell="A43" zoomScaleNormal="100" workbookViewId="0">
      <selection activeCell="A49" sqref="A49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>
      <c r="A3" s="59" t="s">
        <v>48</v>
      </c>
      <c r="B3" s="59"/>
      <c r="C3" s="59"/>
    </row>
    <row r="4" spans="1:3">
      <c r="A4" s="59" t="s">
        <v>42</v>
      </c>
      <c r="B4" s="59"/>
      <c r="C4" s="59"/>
    </row>
    <row r="5" spans="1:3">
      <c r="A5" s="59" t="s">
        <v>0</v>
      </c>
      <c r="B5" s="59"/>
      <c r="C5" s="59"/>
    </row>
    <row r="6" spans="1:3">
      <c r="A6" s="59" t="s">
        <v>131</v>
      </c>
      <c r="B6" s="59"/>
      <c r="C6" s="59"/>
    </row>
    <row r="7" spans="1:3">
      <c r="A7" s="59"/>
      <c r="B7" s="59"/>
      <c r="C7" s="59"/>
    </row>
    <row r="8" spans="1:3">
      <c r="A8" s="3"/>
      <c r="B8" s="3"/>
      <c r="C8" s="3"/>
    </row>
    <row r="9" spans="1:3">
      <c r="C9" s="4" t="s">
        <v>1</v>
      </c>
    </row>
    <row r="10" spans="1:3" ht="24">
      <c r="A10" s="5" t="s">
        <v>2</v>
      </c>
      <c r="B10" s="54" t="s">
        <v>132</v>
      </c>
      <c r="C10" s="53" t="s">
        <v>127</v>
      </c>
    </row>
    <row r="11" spans="1:3">
      <c r="A11" s="58" t="s">
        <v>3</v>
      </c>
      <c r="B11" s="58"/>
      <c r="C11" s="60"/>
    </row>
    <row r="12" spans="1:3">
      <c r="A12" s="2" t="s">
        <v>4</v>
      </c>
      <c r="B12" s="6">
        <v>150899294</v>
      </c>
      <c r="C12" s="6">
        <v>284379666</v>
      </c>
    </row>
    <row r="13" spans="1:3">
      <c r="A13" s="7" t="s">
        <v>5</v>
      </c>
      <c r="B13" s="6">
        <v>7663888</v>
      </c>
      <c r="C13" s="6">
        <v>8428625</v>
      </c>
    </row>
    <row r="14" spans="1:3" ht="24">
      <c r="A14" s="7" t="s">
        <v>6</v>
      </c>
      <c r="B14" s="6">
        <v>90442102</v>
      </c>
      <c r="C14" s="6">
        <v>92167470</v>
      </c>
    </row>
    <row r="15" spans="1:3">
      <c r="A15" s="7" t="s">
        <v>7</v>
      </c>
      <c r="B15" s="6">
        <v>935172</v>
      </c>
      <c r="C15" s="6">
        <v>748522</v>
      </c>
    </row>
    <row r="16" spans="1:3">
      <c r="A16" s="7" t="s">
        <v>8</v>
      </c>
      <c r="B16" s="6">
        <v>713045550</v>
      </c>
      <c r="C16" s="6">
        <v>782985448</v>
      </c>
    </row>
    <row r="17" spans="1:3">
      <c r="A17" s="7" t="s">
        <v>9</v>
      </c>
      <c r="B17" s="6">
        <v>176711135</v>
      </c>
      <c r="C17" s="6">
        <v>34799429</v>
      </c>
    </row>
    <row r="18" spans="1:3">
      <c r="A18" s="7" t="s">
        <v>10</v>
      </c>
      <c r="B18" s="6">
        <v>25259227</v>
      </c>
      <c r="C18" s="6">
        <v>38276303</v>
      </c>
    </row>
    <row r="19" spans="1:3">
      <c r="A19" s="7" t="s">
        <v>11</v>
      </c>
      <c r="B19" s="6">
        <v>30734133</v>
      </c>
      <c r="C19" s="6">
        <v>30828441</v>
      </c>
    </row>
    <row r="20" spans="1:3">
      <c r="A20" s="7" t="s">
        <v>124</v>
      </c>
      <c r="B20" s="6">
        <v>3279122</v>
      </c>
      <c r="C20" s="6">
        <v>3797548</v>
      </c>
    </row>
    <row r="21" spans="1:3">
      <c r="A21" s="7" t="s">
        <v>113</v>
      </c>
      <c r="B21" s="6">
        <v>3738295</v>
      </c>
      <c r="C21" s="6">
        <v>3477471</v>
      </c>
    </row>
    <row r="22" spans="1:3">
      <c r="A22" s="7" t="s">
        <v>44</v>
      </c>
      <c r="B22" s="6">
        <v>89729</v>
      </c>
      <c r="C22" s="6">
        <v>160042</v>
      </c>
    </row>
    <row r="23" spans="1:3">
      <c r="A23" s="7" t="s">
        <v>12</v>
      </c>
      <c r="B23" s="6">
        <v>7448543</v>
      </c>
      <c r="C23" s="6">
        <v>6185384</v>
      </c>
    </row>
    <row r="24" spans="1:3">
      <c r="A24" s="8" t="s">
        <v>13</v>
      </c>
      <c r="B24" s="10">
        <f>SUM(B12:B23)</f>
        <v>1210246190</v>
      </c>
      <c r="C24" s="10">
        <f>SUM(C12:C23)</f>
        <v>1286234349</v>
      </c>
    </row>
    <row r="25" spans="1:3" ht="15.75" customHeight="1">
      <c r="A25" s="56" t="s">
        <v>14</v>
      </c>
      <c r="B25" s="56"/>
      <c r="C25" s="57"/>
    </row>
    <row r="26" spans="1:3" ht="14.25" customHeight="1">
      <c r="A26" s="7" t="s">
        <v>15</v>
      </c>
      <c r="B26" s="6">
        <v>40912160</v>
      </c>
      <c r="C26" s="6">
        <v>47575254</v>
      </c>
    </row>
    <row r="27" spans="1:3" ht="14.25" customHeight="1">
      <c r="A27" s="7" t="s">
        <v>16</v>
      </c>
      <c r="B27" s="6">
        <v>752751421</v>
      </c>
      <c r="C27" s="6">
        <v>818058634</v>
      </c>
    </row>
    <row r="28" spans="1:3" ht="24">
      <c r="A28" s="7" t="s">
        <v>17</v>
      </c>
      <c r="B28" s="6">
        <v>317</v>
      </c>
      <c r="C28" s="6">
        <v>0</v>
      </c>
    </row>
    <row r="29" spans="1:3">
      <c r="A29" s="7" t="s">
        <v>18</v>
      </c>
      <c r="B29" s="6">
        <v>165271913</v>
      </c>
      <c r="C29" s="6">
        <v>170201757</v>
      </c>
    </row>
    <row r="30" spans="1:3">
      <c r="A30" s="7" t="s">
        <v>114</v>
      </c>
      <c r="B30" s="6">
        <v>52404</v>
      </c>
      <c r="C30" s="6">
        <v>34995</v>
      </c>
    </row>
    <row r="31" spans="1:3">
      <c r="A31" s="7" t="s">
        <v>45</v>
      </c>
      <c r="B31" s="6">
        <v>10572659</v>
      </c>
      <c r="C31" s="6">
        <v>15493871</v>
      </c>
    </row>
    <row r="32" spans="1:3">
      <c r="A32" s="7" t="s">
        <v>19</v>
      </c>
      <c r="B32" s="6">
        <v>13562558</v>
      </c>
      <c r="C32" s="6">
        <v>10992212</v>
      </c>
    </row>
    <row r="33" spans="1:6">
      <c r="A33" s="7" t="s">
        <v>20</v>
      </c>
      <c r="B33" s="6">
        <v>90543308</v>
      </c>
      <c r="C33" s="6">
        <v>89462840</v>
      </c>
    </row>
    <row r="34" spans="1:6">
      <c r="A34" s="8" t="s">
        <v>21</v>
      </c>
      <c r="B34" s="9">
        <f>SUM(B26:B33)</f>
        <v>1073666740</v>
      </c>
      <c r="C34" s="9">
        <f>SUM(C26:C33)</f>
        <v>1151819563</v>
      </c>
    </row>
    <row r="35" spans="1:6">
      <c r="A35" s="58" t="s">
        <v>22</v>
      </c>
      <c r="B35" s="58"/>
      <c r="C35" s="57"/>
    </row>
    <row r="36" spans="1:6">
      <c r="A36" s="7" t="s">
        <v>23</v>
      </c>
      <c r="B36" s="6">
        <v>16983867</v>
      </c>
      <c r="C36" s="6">
        <v>16983867</v>
      </c>
    </row>
    <row r="37" spans="1:6">
      <c r="A37" s="7" t="s">
        <v>24</v>
      </c>
      <c r="B37" s="6">
        <v>1307509</v>
      </c>
      <c r="C37" s="6">
        <v>1307509</v>
      </c>
    </row>
    <row r="38" spans="1:6" ht="24">
      <c r="A38" s="7" t="s">
        <v>25</v>
      </c>
      <c r="B38" s="6">
        <v>-2652720</v>
      </c>
      <c r="C38" s="6">
        <v>-2899337</v>
      </c>
    </row>
    <row r="39" spans="1:6">
      <c r="A39" s="7" t="s">
        <v>26</v>
      </c>
      <c r="B39" s="6">
        <v>1770674</v>
      </c>
      <c r="C39" s="6">
        <v>1792966</v>
      </c>
    </row>
    <row r="40" spans="1:6">
      <c r="A40" s="7" t="s">
        <v>46</v>
      </c>
      <c r="B40" s="6">
        <v>39140</v>
      </c>
      <c r="C40" s="6">
        <v>39188</v>
      </c>
    </row>
    <row r="41" spans="1:6">
      <c r="A41" s="7" t="s">
        <v>27</v>
      </c>
      <c r="B41" s="6">
        <v>119130980</v>
      </c>
      <c r="C41" s="6">
        <v>117190593</v>
      </c>
    </row>
    <row r="42" spans="1:6">
      <c r="A42" s="8" t="s">
        <v>28</v>
      </c>
      <c r="B42" s="9">
        <f>SUM(B36:B41)</f>
        <v>136579450</v>
      </c>
      <c r="C42" s="9">
        <f>SUM(C36:C41)</f>
        <v>134414786</v>
      </c>
    </row>
    <row r="43" spans="1:6">
      <c r="A43" s="8" t="s">
        <v>29</v>
      </c>
      <c r="B43" s="9">
        <f>B34+B42</f>
        <v>1210246190</v>
      </c>
      <c r="C43" s="9">
        <f>C34+C42</f>
        <v>1286234349</v>
      </c>
    </row>
    <row r="44" spans="1:6" s="51" customFormat="1" ht="12.75">
      <c r="A44" s="49"/>
      <c r="B44" s="50"/>
      <c r="C44" s="50"/>
      <c r="F44" s="52"/>
    </row>
    <row r="45" spans="1:6" s="51" customFormat="1" ht="12.75">
      <c r="A45" s="8" t="s">
        <v>110</v>
      </c>
      <c r="B45" s="9">
        <v>6868</v>
      </c>
      <c r="C45" s="9">
        <v>6792</v>
      </c>
      <c r="F45" s="52"/>
    </row>
    <row r="46" spans="1:6" s="51" customFormat="1" ht="12.75">
      <c r="A46" s="8" t="s">
        <v>111</v>
      </c>
      <c r="B46" s="9">
        <v>582</v>
      </c>
      <c r="C46" s="9">
        <v>582</v>
      </c>
      <c r="F46" s="52"/>
    </row>
    <row r="47" spans="1:6" s="16" customFormat="1">
      <c r="A47" s="13"/>
      <c r="B47" s="14"/>
      <c r="C47" s="15"/>
    </row>
    <row r="48" spans="1:6" s="16" customFormat="1">
      <c r="A48" s="13"/>
      <c r="B48" s="14"/>
      <c r="C48" s="15"/>
    </row>
    <row r="49" spans="1:3">
      <c r="A49" s="11"/>
      <c r="B49" s="12"/>
      <c r="C49" s="12"/>
    </row>
    <row r="52" spans="1:3" ht="15" customHeight="1">
      <c r="A52" s="21" t="s">
        <v>94</v>
      </c>
      <c r="B52" s="22" t="s">
        <v>39</v>
      </c>
    </row>
    <row r="53" spans="1:3">
      <c r="A53" s="23"/>
      <c r="B53" s="22"/>
    </row>
    <row r="54" spans="1:3">
      <c r="A54" s="23"/>
      <c r="B54" s="22"/>
    </row>
    <row r="55" spans="1:3">
      <c r="A55" s="21" t="s">
        <v>40</v>
      </c>
      <c r="B55" s="22" t="s">
        <v>41</v>
      </c>
    </row>
    <row r="60" spans="1:3">
      <c r="A60" s="24" t="s">
        <v>125</v>
      </c>
    </row>
    <row r="61" spans="1:3">
      <c r="A61" s="24" t="s">
        <v>126</v>
      </c>
    </row>
  </sheetData>
  <mergeCells count="8">
    <mergeCell ref="A25:C25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44"/>
  <sheetViews>
    <sheetView topLeftCell="A10" zoomScaleNormal="100" workbookViewId="0">
      <selection activeCell="B31" sqref="B31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5">
      <c r="A3" s="59" t="s">
        <v>48</v>
      </c>
      <c r="B3" s="59"/>
      <c r="C3" s="59"/>
    </row>
    <row r="4" spans="1:5" s="16" customFormat="1">
      <c r="A4" s="59" t="s">
        <v>43</v>
      </c>
      <c r="B4" s="59"/>
      <c r="C4" s="59"/>
    </row>
    <row r="5" spans="1:5">
      <c r="A5" s="59" t="s">
        <v>0</v>
      </c>
      <c r="B5" s="59"/>
      <c r="C5" s="59"/>
    </row>
    <row r="6" spans="1:5">
      <c r="A6" s="59" t="s">
        <v>131</v>
      </c>
      <c r="B6" s="59"/>
      <c r="C6" s="59"/>
    </row>
    <row r="7" spans="1:5">
      <c r="A7" s="59"/>
      <c r="B7" s="59"/>
      <c r="C7" s="59"/>
    </row>
    <row r="8" spans="1:5">
      <c r="A8" s="3"/>
      <c r="B8" s="3"/>
      <c r="C8" s="3"/>
    </row>
    <row r="9" spans="1:5">
      <c r="C9" s="4" t="s">
        <v>30</v>
      </c>
    </row>
    <row r="10" spans="1:5" ht="36">
      <c r="A10" s="5" t="s">
        <v>2</v>
      </c>
      <c r="B10" s="54" t="s">
        <v>134</v>
      </c>
      <c r="C10" s="53" t="s">
        <v>133</v>
      </c>
    </row>
    <row r="11" spans="1:5">
      <c r="A11" s="8"/>
      <c r="B11" s="9"/>
      <c r="C11" s="9"/>
    </row>
    <row r="12" spans="1:5">
      <c r="A12" s="7" t="s">
        <v>31</v>
      </c>
      <c r="B12" s="6">
        <v>62770609</v>
      </c>
      <c r="C12" s="6">
        <v>65672222</v>
      </c>
    </row>
    <row r="13" spans="1:5">
      <c r="A13" s="7" t="s">
        <v>32</v>
      </c>
      <c r="B13" s="6">
        <v>-41187123</v>
      </c>
      <c r="C13" s="6">
        <v>-31517677</v>
      </c>
      <c r="E13" s="25"/>
    </row>
    <row r="14" spans="1:5">
      <c r="A14" s="8" t="s">
        <v>108</v>
      </c>
      <c r="B14" s="17">
        <f>SUM(B12:B13)</f>
        <v>21583486</v>
      </c>
      <c r="C14" s="17">
        <f>SUM(C12:C13)</f>
        <v>34154545</v>
      </c>
    </row>
    <row r="15" spans="1:5" ht="36">
      <c r="A15" s="18" t="s">
        <v>130</v>
      </c>
      <c r="B15" s="6">
        <v>-2947011</v>
      </c>
      <c r="C15" s="6">
        <v>-3051665</v>
      </c>
    </row>
    <row r="16" spans="1:5">
      <c r="A16" s="18" t="s">
        <v>129</v>
      </c>
      <c r="B16" s="6">
        <v>-166188</v>
      </c>
      <c r="C16" s="6">
        <v>-1827826</v>
      </c>
    </row>
    <row r="17" spans="1:5">
      <c r="A17" s="18" t="s">
        <v>33</v>
      </c>
      <c r="B17" s="6">
        <v>48313106</v>
      </c>
      <c r="C17" s="6">
        <v>46700742</v>
      </c>
    </row>
    <row r="18" spans="1:5">
      <c r="A18" s="18" t="s">
        <v>34</v>
      </c>
      <c r="B18" s="6">
        <v>-713707</v>
      </c>
      <c r="C18" s="6">
        <v>-487089</v>
      </c>
      <c r="E18" s="25"/>
    </row>
    <row r="19" spans="1:5" ht="24">
      <c r="A19" s="18" t="s">
        <v>91</v>
      </c>
      <c r="B19" s="6">
        <v>-108217</v>
      </c>
      <c r="C19" s="6">
        <v>-11594</v>
      </c>
    </row>
    <row r="20" spans="1:5" ht="12" customHeight="1">
      <c r="A20" s="18" t="s">
        <v>47</v>
      </c>
      <c r="B20" s="6">
        <v>-97276</v>
      </c>
      <c r="C20" s="6">
        <v>-61028</v>
      </c>
    </row>
    <row r="21" spans="1:5">
      <c r="A21" s="18" t="s">
        <v>35</v>
      </c>
      <c r="B21" s="6">
        <v>121566</v>
      </c>
      <c r="C21" s="6">
        <v>95114</v>
      </c>
    </row>
    <row r="22" spans="1:5">
      <c r="A22" s="19" t="s">
        <v>36</v>
      </c>
      <c r="B22" s="17">
        <f>SUM(B15:B21)</f>
        <v>44402273</v>
      </c>
      <c r="C22" s="17">
        <f>SUM(C15:C21)</f>
        <v>41356654</v>
      </c>
    </row>
    <row r="23" spans="1:5">
      <c r="A23" s="19" t="s">
        <v>37</v>
      </c>
      <c r="B23" s="17">
        <f>B14+B22</f>
        <v>65985759</v>
      </c>
      <c r="C23" s="17">
        <f>C14+C22</f>
        <v>75511199</v>
      </c>
    </row>
    <row r="24" spans="1:5">
      <c r="A24" s="19" t="s">
        <v>38</v>
      </c>
      <c r="B24" s="17">
        <v>-24577273</v>
      </c>
      <c r="C24" s="17">
        <v>-23727504</v>
      </c>
    </row>
    <row r="25" spans="1:5">
      <c r="A25" s="20" t="s">
        <v>104</v>
      </c>
      <c r="B25" s="17">
        <f>SUM(B23:B24)</f>
        <v>41408486</v>
      </c>
      <c r="C25" s="17">
        <f>SUM(C23:C24)</f>
        <v>51783695</v>
      </c>
    </row>
    <row r="26" spans="1:5">
      <c r="A26" s="18" t="s">
        <v>105</v>
      </c>
      <c r="B26" s="6">
        <v>-37771686</v>
      </c>
      <c r="C26" s="6">
        <v>-35351220</v>
      </c>
    </row>
    <row r="27" spans="1:5">
      <c r="A27" s="19" t="s">
        <v>107</v>
      </c>
      <c r="B27" s="17">
        <f>SUM(B25:B26)</f>
        <v>3636800</v>
      </c>
      <c r="C27" s="17">
        <f>SUM(C25:C26)</f>
        <v>16432475</v>
      </c>
    </row>
    <row r="28" spans="1:5">
      <c r="A28" s="18" t="s">
        <v>106</v>
      </c>
      <c r="B28" s="6">
        <v>-1718705</v>
      </c>
      <c r="C28" s="6">
        <v>-2589165</v>
      </c>
    </row>
    <row r="29" spans="1:5">
      <c r="A29" s="8" t="s">
        <v>109</v>
      </c>
      <c r="B29" s="17">
        <f>SUM(B27:B28)</f>
        <v>1918095</v>
      </c>
      <c r="C29" s="17">
        <f>SUM(C27:C28)</f>
        <v>13843310</v>
      </c>
    </row>
    <row r="30" spans="1:5">
      <c r="A30" s="8"/>
      <c r="B30" s="17"/>
      <c r="C30" s="17"/>
    </row>
    <row r="31" spans="1:5">
      <c r="A31" s="8" t="s">
        <v>112</v>
      </c>
      <c r="B31" s="17">
        <v>98</v>
      </c>
      <c r="C31" s="17">
        <v>704</v>
      </c>
    </row>
    <row r="32" spans="1:5">
      <c r="A32" s="11"/>
      <c r="B32" s="12"/>
      <c r="C32" s="12"/>
    </row>
    <row r="35" spans="1:2" ht="15" customHeight="1">
      <c r="A35" s="21" t="s">
        <v>94</v>
      </c>
      <c r="B35" s="22" t="s">
        <v>39</v>
      </c>
    </row>
    <row r="36" spans="1:2">
      <c r="A36" s="23"/>
      <c r="B36" s="22"/>
    </row>
    <row r="37" spans="1:2">
      <c r="A37" s="23"/>
      <c r="B37" s="22"/>
    </row>
    <row r="38" spans="1:2">
      <c r="A38" s="21" t="s">
        <v>40</v>
      </c>
      <c r="B38" s="22" t="s">
        <v>41</v>
      </c>
    </row>
    <row r="43" spans="1:2">
      <c r="A43" s="24" t="s">
        <v>125</v>
      </c>
    </row>
    <row r="44" spans="1:2">
      <c r="A44" s="24" t="s">
        <v>126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C87"/>
  <sheetViews>
    <sheetView tabSelected="1" zoomScaleNormal="100" workbookViewId="0">
      <selection activeCell="E74" sqref="E74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22.5703125" style="1" customWidth="1"/>
    <col min="6" max="16384" width="9.140625" style="1"/>
  </cols>
  <sheetData>
    <row r="3" spans="1:3">
      <c r="A3" s="59" t="s">
        <v>48</v>
      </c>
      <c r="B3" s="59"/>
      <c r="C3" s="59"/>
    </row>
    <row r="4" spans="1:3" s="16" customFormat="1">
      <c r="A4" s="59" t="s">
        <v>56</v>
      </c>
      <c r="B4" s="59"/>
      <c r="C4" s="59"/>
    </row>
    <row r="5" spans="1:3">
      <c r="A5" s="59" t="s">
        <v>0</v>
      </c>
      <c r="B5" s="59"/>
      <c r="C5" s="59"/>
    </row>
    <row r="6" spans="1:3">
      <c r="A6" s="59" t="s">
        <v>131</v>
      </c>
      <c r="B6" s="59"/>
      <c r="C6" s="59"/>
    </row>
    <row r="7" spans="1:3">
      <c r="A7" s="59"/>
      <c r="B7" s="59"/>
      <c r="C7" s="59"/>
    </row>
    <row r="8" spans="1:3">
      <c r="A8" s="3"/>
      <c r="B8" s="3"/>
      <c r="C8" s="3"/>
    </row>
    <row r="9" spans="1:3">
      <c r="C9" s="4" t="s">
        <v>30</v>
      </c>
    </row>
    <row r="10" spans="1:3" ht="36">
      <c r="A10" s="5" t="s">
        <v>2</v>
      </c>
      <c r="B10" s="53" t="s">
        <v>134</v>
      </c>
      <c r="C10" s="53" t="s">
        <v>133</v>
      </c>
    </row>
    <row r="11" spans="1:3" ht="24">
      <c r="A11" s="8" t="s">
        <v>84</v>
      </c>
      <c r="B11" s="9"/>
      <c r="C11" s="9"/>
    </row>
    <row r="12" spans="1:3">
      <c r="A12" s="7"/>
      <c r="B12" s="6"/>
      <c r="C12" s="6"/>
    </row>
    <row r="13" spans="1:3">
      <c r="A13" s="29" t="s">
        <v>115</v>
      </c>
      <c r="B13" s="6">
        <v>594297</v>
      </c>
      <c r="C13" s="6">
        <v>40097</v>
      </c>
    </row>
    <row r="14" spans="1:3">
      <c r="A14" s="29" t="s">
        <v>57</v>
      </c>
      <c r="B14" s="6">
        <v>49808626</v>
      </c>
      <c r="C14" s="6">
        <v>56904506</v>
      </c>
    </row>
    <row r="15" spans="1:3" ht="24">
      <c r="A15" s="29" t="s">
        <v>81</v>
      </c>
      <c r="B15" s="6">
        <v>1037584</v>
      </c>
      <c r="C15" s="6">
        <v>1217879</v>
      </c>
    </row>
    <row r="16" spans="1:3" ht="24">
      <c r="A16" s="27" t="s">
        <v>58</v>
      </c>
      <c r="B16" s="6">
        <v>804629</v>
      </c>
      <c r="C16" s="6">
        <v>963072</v>
      </c>
    </row>
    <row r="17" spans="1:3">
      <c r="A17" s="27" t="s">
        <v>59</v>
      </c>
      <c r="B17" s="6">
        <v>-1913947</v>
      </c>
      <c r="C17" s="6">
        <v>-1771785</v>
      </c>
    </row>
    <row r="18" spans="1:3">
      <c r="A18" s="27" t="s">
        <v>60</v>
      </c>
      <c r="B18" s="6">
        <v>-27674461</v>
      </c>
      <c r="C18" s="6">
        <v>-24027474</v>
      </c>
    </row>
    <row r="19" spans="1:3" ht="24">
      <c r="A19" s="27" t="s">
        <v>61</v>
      </c>
      <c r="B19" s="6">
        <v>-7947133</v>
      </c>
      <c r="C19" s="6">
        <v>-2139654</v>
      </c>
    </row>
    <row r="20" spans="1:3" ht="12" customHeight="1">
      <c r="A20" s="27" t="s">
        <v>62</v>
      </c>
      <c r="B20" s="6">
        <v>-3814032</v>
      </c>
      <c r="C20" s="6">
        <v>-817591</v>
      </c>
    </row>
    <row r="21" spans="1:3" ht="24">
      <c r="A21" s="27" t="s">
        <v>95</v>
      </c>
      <c r="B21" s="6">
        <v>-1200062</v>
      </c>
      <c r="C21" s="6">
        <v>-671190</v>
      </c>
    </row>
    <row r="22" spans="1:3" ht="12" customHeight="1">
      <c r="A22" s="27" t="s">
        <v>63</v>
      </c>
      <c r="B22" s="6">
        <v>48302386</v>
      </c>
      <c r="C22" s="6">
        <v>46650259</v>
      </c>
    </row>
    <row r="23" spans="1:3">
      <c r="A23" s="27" t="s">
        <v>64</v>
      </c>
      <c r="B23" s="6">
        <v>-707013</v>
      </c>
      <c r="C23" s="6">
        <v>-477430</v>
      </c>
    </row>
    <row r="24" spans="1:3">
      <c r="A24" s="27" t="s">
        <v>65</v>
      </c>
      <c r="B24" s="6">
        <v>1718043</v>
      </c>
      <c r="C24" s="6">
        <v>1015635</v>
      </c>
    </row>
    <row r="25" spans="1:3">
      <c r="A25" s="27" t="s">
        <v>66</v>
      </c>
      <c r="B25" s="6">
        <v>-21245962</v>
      </c>
      <c r="C25" s="6">
        <v>-18509173</v>
      </c>
    </row>
    <row r="26" spans="1:3" ht="24">
      <c r="A26" s="19" t="s">
        <v>67</v>
      </c>
      <c r="B26" s="17">
        <f>SUM(B13:B25)</f>
        <v>37762955</v>
      </c>
      <c r="C26" s="17">
        <f>SUM(C13:C25)</f>
        <v>58377151</v>
      </c>
    </row>
    <row r="27" spans="1:3">
      <c r="A27" s="26"/>
      <c r="B27" s="6"/>
      <c r="C27" s="6"/>
    </row>
    <row r="28" spans="1:3">
      <c r="A28" s="20" t="s">
        <v>68</v>
      </c>
      <c r="B28" s="6"/>
      <c r="C28" s="6"/>
    </row>
    <row r="29" spans="1:3">
      <c r="A29" s="20" t="s">
        <v>69</v>
      </c>
      <c r="B29" s="6"/>
      <c r="C29" s="6"/>
    </row>
    <row r="30" spans="1:3">
      <c r="A30" s="28" t="s">
        <v>5</v>
      </c>
      <c r="B30" s="6">
        <v>764737</v>
      </c>
      <c r="C30" s="6">
        <v>2921549</v>
      </c>
    </row>
    <row r="31" spans="1:3" ht="24">
      <c r="A31" s="28" t="s">
        <v>70</v>
      </c>
      <c r="B31" s="6">
        <v>-1221643</v>
      </c>
      <c r="C31" s="6">
        <v>-3213108</v>
      </c>
    </row>
    <row r="32" spans="1:3">
      <c r="A32" s="28" t="s">
        <v>7</v>
      </c>
      <c r="B32" s="6">
        <v>-180154</v>
      </c>
      <c r="C32" s="6">
        <v>42323</v>
      </c>
    </row>
    <row r="33" spans="1:3">
      <c r="A33" s="28" t="s">
        <v>71</v>
      </c>
      <c r="B33" s="6">
        <v>34182320</v>
      </c>
      <c r="C33" s="6">
        <v>-32238374</v>
      </c>
    </row>
    <row r="34" spans="1:3">
      <c r="A34" s="28" t="s">
        <v>44</v>
      </c>
      <c r="B34" s="6">
        <v>71611</v>
      </c>
      <c r="C34" s="6">
        <v>10691</v>
      </c>
    </row>
    <row r="35" spans="1:3">
      <c r="A35" s="28" t="s">
        <v>12</v>
      </c>
      <c r="B35" s="6">
        <v>-1391030</v>
      </c>
      <c r="C35" s="6">
        <v>320048</v>
      </c>
    </row>
    <row r="36" spans="1:3">
      <c r="A36" s="20" t="s">
        <v>82</v>
      </c>
      <c r="B36" s="6"/>
      <c r="C36" s="6">
        <v>0</v>
      </c>
    </row>
    <row r="37" spans="1:3">
      <c r="A37" s="28" t="s">
        <v>72</v>
      </c>
      <c r="B37" s="6">
        <v>-6498918</v>
      </c>
      <c r="C37" s="6">
        <v>-1437260</v>
      </c>
    </row>
    <row r="38" spans="1:3">
      <c r="A38" s="28" t="s">
        <v>73</v>
      </c>
      <c r="B38" s="6">
        <v>-64079356</v>
      </c>
      <c r="C38" s="6">
        <v>-25671837</v>
      </c>
    </row>
    <row r="39" spans="1:3" ht="24">
      <c r="A39" s="28" t="s">
        <v>83</v>
      </c>
      <c r="B39" s="6">
        <v>317</v>
      </c>
      <c r="C39" s="6">
        <v>-297500</v>
      </c>
    </row>
    <row r="40" spans="1:3">
      <c r="A40" s="28" t="s">
        <v>19</v>
      </c>
      <c r="B40" s="6">
        <v>1864893</v>
      </c>
      <c r="C40" s="6">
        <v>1054193</v>
      </c>
    </row>
    <row r="41" spans="1:3">
      <c r="A41" s="26"/>
      <c r="B41" s="6"/>
      <c r="C41" s="6"/>
    </row>
    <row r="42" spans="1:3" ht="24">
      <c r="A42" s="19" t="s">
        <v>116</v>
      </c>
      <c r="B42" s="17">
        <f>SUM(B30:B40,B26)</f>
        <v>1275732</v>
      </c>
      <c r="C42" s="17">
        <f>SUM(C30:C40,C26)</f>
        <v>-132124</v>
      </c>
    </row>
    <row r="43" spans="1:3">
      <c r="A43" s="26"/>
      <c r="B43" s="6"/>
      <c r="C43" s="6"/>
    </row>
    <row r="44" spans="1:3">
      <c r="A44" s="28" t="s">
        <v>74</v>
      </c>
      <c r="B44" s="6">
        <v>-1443694</v>
      </c>
      <c r="C44" s="6">
        <v>-3729651</v>
      </c>
    </row>
    <row r="45" spans="1:3">
      <c r="A45" s="26"/>
      <c r="B45" s="6"/>
      <c r="C45" s="6"/>
    </row>
    <row r="46" spans="1:3" ht="24">
      <c r="A46" s="20" t="s">
        <v>117</v>
      </c>
      <c r="B46" s="17">
        <f>SUM(B42:B44)</f>
        <v>-167962</v>
      </c>
      <c r="C46" s="17">
        <f>SUM(C42:C44)</f>
        <v>-3861775</v>
      </c>
    </row>
    <row r="47" spans="1:3">
      <c r="A47" s="26"/>
      <c r="B47" s="6"/>
      <c r="C47" s="6"/>
    </row>
    <row r="48" spans="1:3" ht="24">
      <c r="A48" s="20" t="s">
        <v>75</v>
      </c>
      <c r="B48" s="6"/>
      <c r="C48" s="6"/>
    </row>
    <row r="49" spans="1:3">
      <c r="A49" s="28" t="s">
        <v>85</v>
      </c>
      <c r="B49" s="6">
        <v>-2481965</v>
      </c>
      <c r="C49" s="6">
        <v>-2143416</v>
      </c>
    </row>
    <row r="50" spans="1:3">
      <c r="A50" s="28" t="s">
        <v>86</v>
      </c>
      <c r="B50" s="6">
        <v>235058</v>
      </c>
      <c r="C50" s="6">
        <v>163287</v>
      </c>
    </row>
    <row r="51" spans="1:3" ht="24">
      <c r="A51" s="28" t="s">
        <v>87</v>
      </c>
      <c r="B51" s="6">
        <v>664231418</v>
      </c>
      <c r="C51" s="6">
        <v>13121258</v>
      </c>
    </row>
    <row r="52" spans="1:3">
      <c r="A52" s="28" t="s">
        <v>88</v>
      </c>
      <c r="B52" s="6">
        <v>-790855079</v>
      </c>
      <c r="C52" s="6">
        <v>-11839832</v>
      </c>
    </row>
    <row r="53" spans="1:3" ht="24">
      <c r="A53" s="28" t="s">
        <v>76</v>
      </c>
      <c r="B53" s="6">
        <v>678000</v>
      </c>
      <c r="C53" s="6">
        <v>2597304</v>
      </c>
    </row>
    <row r="54" spans="1:3">
      <c r="A54" s="28" t="s">
        <v>93</v>
      </c>
      <c r="B54" s="6">
        <v>0</v>
      </c>
      <c r="C54" s="6">
        <v>0</v>
      </c>
    </row>
    <row r="55" spans="1:3">
      <c r="A55" s="26"/>
      <c r="B55" s="6"/>
      <c r="C55" s="6"/>
    </row>
    <row r="56" spans="1:3" ht="24">
      <c r="A56" s="20" t="s">
        <v>118</v>
      </c>
      <c r="B56" s="17">
        <f>SUM(B49:B54)</f>
        <v>-128192568</v>
      </c>
      <c r="C56" s="17">
        <f>SUM(C49:C54)</f>
        <v>1898601</v>
      </c>
    </row>
    <row r="57" spans="1:3">
      <c r="A57" s="26"/>
      <c r="B57" s="6"/>
      <c r="C57" s="6"/>
    </row>
    <row r="58" spans="1:3" ht="24">
      <c r="A58" s="20" t="s">
        <v>77</v>
      </c>
      <c r="B58" s="6"/>
      <c r="C58" s="6"/>
    </row>
    <row r="59" spans="1:3">
      <c r="A59" s="28" t="s">
        <v>122</v>
      </c>
      <c r="B59" s="6">
        <v>-4893010</v>
      </c>
      <c r="C59" s="6">
        <v>-9112324</v>
      </c>
    </row>
    <row r="60" spans="1:3">
      <c r="A60" s="28" t="s">
        <v>119</v>
      </c>
      <c r="B60" s="6">
        <v>0</v>
      </c>
      <c r="C60" s="6">
        <v>36992599</v>
      </c>
    </row>
    <row r="61" spans="1:3">
      <c r="A61" s="28" t="s">
        <v>78</v>
      </c>
      <c r="B61" s="6">
        <v>2126</v>
      </c>
      <c r="C61" s="6">
        <v>0</v>
      </c>
    </row>
    <row r="62" spans="1:3">
      <c r="A62" s="28" t="s">
        <v>89</v>
      </c>
      <c r="B62" s="6">
        <v>-6029</v>
      </c>
      <c r="C62" s="6">
        <v>-4831</v>
      </c>
    </row>
    <row r="63" spans="1:3">
      <c r="A63" s="28" t="s">
        <v>135</v>
      </c>
      <c r="B63" s="6">
        <v>0</v>
      </c>
      <c r="C63" s="6">
        <v>-3423733</v>
      </c>
    </row>
    <row r="64" spans="1:3">
      <c r="A64" s="26"/>
      <c r="B64" s="6"/>
      <c r="C64" s="6"/>
    </row>
    <row r="65" spans="1:3">
      <c r="A65" s="20" t="s">
        <v>120</v>
      </c>
      <c r="B65" s="17">
        <f>SUM(B59:B63)</f>
        <v>-4896913</v>
      </c>
      <c r="C65" s="17">
        <f>SUM(C59:C63)</f>
        <v>24451711</v>
      </c>
    </row>
    <row r="66" spans="1:3">
      <c r="A66" s="26"/>
      <c r="B66" s="6"/>
      <c r="C66" s="6"/>
    </row>
    <row r="67" spans="1:3" ht="24">
      <c r="A67" s="28" t="s">
        <v>90</v>
      </c>
      <c r="B67" s="6">
        <v>-222929</v>
      </c>
      <c r="C67" s="6">
        <v>699386</v>
      </c>
    </row>
    <row r="68" spans="1:3">
      <c r="A68" s="26"/>
      <c r="B68" s="6"/>
      <c r="C68" s="6"/>
    </row>
    <row r="69" spans="1:3" ht="24">
      <c r="A69" s="20" t="s">
        <v>121</v>
      </c>
      <c r="B69" s="17">
        <f>SUM(B46,B56,B65,B67)</f>
        <v>-133480372</v>
      </c>
      <c r="C69" s="17">
        <f>SUM(C46,C56,C65,C67)</f>
        <v>23187923</v>
      </c>
    </row>
    <row r="70" spans="1:3">
      <c r="A70" s="26"/>
      <c r="B70" s="6"/>
      <c r="C70" s="6"/>
    </row>
    <row r="71" spans="1:3">
      <c r="A71" s="20" t="s">
        <v>79</v>
      </c>
      <c r="B71" s="17">
        <f>'Ф1 конс'!C12</f>
        <v>284379666</v>
      </c>
      <c r="C71" s="17">
        <v>132054432</v>
      </c>
    </row>
    <row r="72" spans="1:3">
      <c r="A72" s="20" t="s">
        <v>80</v>
      </c>
      <c r="B72" s="17">
        <f>'Ф1 конс'!B12</f>
        <v>150899294</v>
      </c>
      <c r="C72" s="17">
        <v>155242355</v>
      </c>
    </row>
    <row r="73" spans="1:3">
      <c r="A73" s="11"/>
      <c r="B73" s="12"/>
      <c r="C73" s="12"/>
    </row>
    <row r="74" spans="1:3">
      <c r="A74" s="11"/>
      <c r="B74" s="12"/>
      <c r="C74" s="12"/>
    </row>
    <row r="75" spans="1:3">
      <c r="A75" s="11"/>
      <c r="B75" s="12"/>
      <c r="C75" s="12"/>
    </row>
    <row r="78" spans="1:3" ht="15" customHeight="1">
      <c r="A78" s="21" t="s">
        <v>94</v>
      </c>
      <c r="B78" s="22" t="s">
        <v>39</v>
      </c>
    </row>
    <row r="79" spans="1:3">
      <c r="A79" s="23"/>
      <c r="B79" s="22"/>
    </row>
    <row r="80" spans="1:3">
      <c r="A80" s="23"/>
      <c r="B80" s="22"/>
    </row>
    <row r="81" spans="1:2">
      <c r="A81" s="21" t="s">
        <v>40</v>
      </c>
      <c r="B81" s="22" t="s">
        <v>41</v>
      </c>
    </row>
    <row r="86" spans="1:2">
      <c r="A86" s="24" t="s">
        <v>125</v>
      </c>
    </row>
    <row r="87" spans="1:2">
      <c r="A87" s="24" t="s">
        <v>126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8"/>
  <sheetViews>
    <sheetView topLeftCell="A19" zoomScale="90" zoomScaleNormal="90" workbookViewId="0">
      <selection activeCell="B29" sqref="B29"/>
    </sheetView>
  </sheetViews>
  <sheetFormatPr defaultRowHeight="12"/>
  <cols>
    <col min="1" max="1" width="34.7109375" style="30" customWidth="1"/>
    <col min="2" max="2" width="15" style="30" customWidth="1"/>
    <col min="3" max="4" width="17" style="32" customWidth="1"/>
    <col min="5" max="5" width="18" style="32" customWidth="1"/>
    <col min="6" max="7" width="16.7109375" style="32" customWidth="1"/>
    <col min="8" max="8" width="19.140625" style="32" customWidth="1"/>
    <col min="9" max="9" width="17" style="32" customWidth="1"/>
    <col min="10" max="16384" width="9.140625" style="30"/>
  </cols>
  <sheetData>
    <row r="2" spans="1:9" ht="18" customHeight="1">
      <c r="A2" s="61" t="s">
        <v>102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61" t="s">
        <v>131</v>
      </c>
      <c r="B3" s="61"/>
      <c r="C3" s="61"/>
      <c r="D3" s="61"/>
      <c r="E3" s="61"/>
      <c r="F3" s="61"/>
      <c r="G3" s="61"/>
      <c r="H3" s="61"/>
      <c r="I3" s="61"/>
    </row>
    <row r="4" spans="1:9" ht="18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ht="18" customHeight="1">
      <c r="A5" s="31"/>
      <c r="B5" s="31"/>
      <c r="I5" s="33" t="s">
        <v>30</v>
      </c>
    </row>
    <row r="6" spans="1:9" s="35" customFormat="1" ht="60">
      <c r="A6" s="34"/>
      <c r="B6" s="62" t="s">
        <v>98</v>
      </c>
      <c r="C6" s="63" t="s">
        <v>92</v>
      </c>
      <c r="D6" s="48" t="s">
        <v>24</v>
      </c>
      <c r="E6" s="48" t="s">
        <v>99</v>
      </c>
      <c r="F6" s="48" t="s">
        <v>26</v>
      </c>
      <c r="G6" s="48" t="s">
        <v>100</v>
      </c>
      <c r="H6" s="48" t="s">
        <v>101</v>
      </c>
      <c r="I6" s="48" t="s">
        <v>55</v>
      </c>
    </row>
    <row r="7" spans="1:9" ht="24">
      <c r="A7" s="36"/>
      <c r="B7" s="36" t="s">
        <v>54</v>
      </c>
      <c r="C7" s="37" t="s">
        <v>53</v>
      </c>
      <c r="D7" s="38"/>
      <c r="E7" s="38"/>
      <c r="F7" s="38"/>
      <c r="G7" s="38"/>
      <c r="H7" s="38"/>
      <c r="I7" s="38"/>
    </row>
    <row r="8" spans="1:9" s="31" customFormat="1">
      <c r="A8" s="39" t="s">
        <v>123</v>
      </c>
      <c r="B8" s="40">
        <v>16743623</v>
      </c>
      <c r="C8" s="40">
        <v>240244</v>
      </c>
      <c r="D8" s="40">
        <v>1307509</v>
      </c>
      <c r="E8" s="40">
        <v>-1538192</v>
      </c>
      <c r="F8" s="40">
        <v>1826541</v>
      </c>
      <c r="G8" s="40">
        <v>22477</v>
      </c>
      <c r="H8" s="40">
        <v>114779007</v>
      </c>
      <c r="I8" s="40">
        <v>133381209</v>
      </c>
    </row>
    <row r="9" spans="1:9">
      <c r="A9" s="36"/>
      <c r="B9" s="41"/>
      <c r="C9" s="41"/>
      <c r="D9" s="41"/>
      <c r="E9" s="41"/>
      <c r="F9" s="41"/>
      <c r="G9" s="41"/>
      <c r="H9" s="41"/>
      <c r="I9" s="41"/>
    </row>
    <row r="10" spans="1:9">
      <c r="A10" s="42" t="s">
        <v>96</v>
      </c>
      <c r="B10" s="41"/>
      <c r="C10" s="41"/>
      <c r="D10" s="41"/>
      <c r="E10" s="41"/>
      <c r="F10" s="41"/>
      <c r="G10" s="41"/>
      <c r="H10" s="40">
        <v>13843310</v>
      </c>
      <c r="I10" s="40">
        <f t="shared" ref="I10:I15" si="0">SUM(B10:H10)</f>
        <v>13843310</v>
      </c>
    </row>
    <row r="11" spans="1:9" ht="24">
      <c r="A11" s="43" t="s">
        <v>52</v>
      </c>
      <c r="B11" s="41"/>
      <c r="C11" s="41"/>
      <c r="D11" s="41"/>
      <c r="E11" s="41">
        <v>599082</v>
      </c>
      <c r="F11" s="41"/>
      <c r="G11" s="41"/>
      <c r="H11" s="41"/>
      <c r="I11" s="40">
        <f t="shared" si="0"/>
        <v>599082</v>
      </c>
    </row>
    <row r="12" spans="1:9" ht="24">
      <c r="A12" s="43" t="s">
        <v>49</v>
      </c>
      <c r="B12" s="41"/>
      <c r="C12" s="41"/>
      <c r="D12" s="41"/>
      <c r="E12" s="41"/>
      <c r="F12" s="41"/>
      <c r="G12" s="41">
        <v>453</v>
      </c>
      <c r="H12" s="41"/>
      <c r="I12" s="40">
        <f t="shared" si="0"/>
        <v>453</v>
      </c>
    </row>
    <row r="13" spans="1:9">
      <c r="A13" s="42" t="s">
        <v>97</v>
      </c>
      <c r="B13" s="40">
        <f t="shared" ref="B13:H13" si="1">SUM(B10:B12)</f>
        <v>0</v>
      </c>
      <c r="C13" s="40">
        <f t="shared" si="1"/>
        <v>0</v>
      </c>
      <c r="D13" s="40">
        <f t="shared" si="1"/>
        <v>0</v>
      </c>
      <c r="E13" s="40">
        <f t="shared" si="1"/>
        <v>599082</v>
      </c>
      <c r="F13" s="40">
        <f t="shared" si="1"/>
        <v>0</v>
      </c>
      <c r="G13" s="40">
        <f t="shared" si="1"/>
        <v>453</v>
      </c>
      <c r="H13" s="40">
        <f t="shared" si="1"/>
        <v>13843310</v>
      </c>
      <c r="I13" s="40">
        <f t="shared" si="0"/>
        <v>14442845</v>
      </c>
    </row>
    <row r="14" spans="1:9" ht="24">
      <c r="A14" s="43" t="s">
        <v>51</v>
      </c>
      <c r="B14" s="41"/>
      <c r="C14" s="41"/>
      <c r="D14" s="41"/>
      <c r="E14" s="41"/>
      <c r="F14" s="41">
        <v>-20982</v>
      </c>
      <c r="G14" s="41"/>
      <c r="H14" s="41">
        <v>20982</v>
      </c>
      <c r="I14" s="40">
        <f t="shared" si="0"/>
        <v>0</v>
      </c>
    </row>
    <row r="15" spans="1:9" ht="24">
      <c r="A15" s="43" t="s">
        <v>50</v>
      </c>
      <c r="B15" s="41"/>
      <c r="C15" s="41"/>
      <c r="D15" s="41"/>
      <c r="E15" s="41"/>
      <c r="F15" s="41">
        <v>4195</v>
      </c>
      <c r="G15" s="41"/>
      <c r="H15" s="41">
        <v>-4195</v>
      </c>
      <c r="I15" s="40">
        <f t="shared" si="0"/>
        <v>0</v>
      </c>
    </row>
    <row r="16" spans="1:9">
      <c r="A16" s="43" t="s">
        <v>138</v>
      </c>
      <c r="B16" s="41"/>
      <c r="C16" s="41"/>
      <c r="D16" s="41"/>
      <c r="E16" s="41"/>
      <c r="F16" s="41"/>
      <c r="G16" s="41"/>
      <c r="H16" s="41">
        <v>-3442715</v>
      </c>
      <c r="I16" s="41">
        <v>-3442715</v>
      </c>
    </row>
    <row r="17" spans="1:9">
      <c r="A17" s="39" t="s">
        <v>136</v>
      </c>
      <c r="B17" s="40">
        <f t="shared" ref="B17:G17" si="2">SUM(B8,B13:B16)</f>
        <v>16743623</v>
      </c>
      <c r="C17" s="40">
        <f t="shared" si="2"/>
        <v>240244</v>
      </c>
      <c r="D17" s="40">
        <f t="shared" si="2"/>
        <v>1307509</v>
      </c>
      <c r="E17" s="40">
        <f t="shared" si="2"/>
        <v>-939110</v>
      </c>
      <c r="F17" s="40">
        <f t="shared" si="2"/>
        <v>1809754</v>
      </c>
      <c r="G17" s="40">
        <f t="shared" si="2"/>
        <v>22930</v>
      </c>
      <c r="H17" s="40">
        <f>SUM(H8,H13:H16)</f>
        <v>125196389</v>
      </c>
      <c r="I17" s="40">
        <f>SUM(B17:H17)</f>
        <v>144381339</v>
      </c>
    </row>
    <row r="18" spans="1:9">
      <c r="A18" s="36"/>
      <c r="B18" s="41"/>
      <c r="C18" s="41"/>
      <c r="D18" s="41"/>
      <c r="E18" s="41"/>
      <c r="F18" s="41"/>
      <c r="G18" s="41"/>
      <c r="H18" s="41"/>
      <c r="I18" s="41"/>
    </row>
    <row r="19" spans="1:9" s="31" customFormat="1">
      <c r="A19" s="39" t="s">
        <v>128</v>
      </c>
      <c r="B19" s="40">
        <v>16743623</v>
      </c>
      <c r="C19" s="40">
        <v>240244</v>
      </c>
      <c r="D19" s="40">
        <v>1307509</v>
      </c>
      <c r="E19" s="40">
        <v>-2899337</v>
      </c>
      <c r="F19" s="40">
        <v>1792966</v>
      </c>
      <c r="G19" s="40">
        <v>39188</v>
      </c>
      <c r="H19" s="40">
        <v>117190593</v>
      </c>
      <c r="I19" s="40">
        <v>134414786</v>
      </c>
    </row>
    <row r="20" spans="1:9">
      <c r="A20" s="36"/>
      <c r="B20" s="41"/>
      <c r="C20" s="41"/>
      <c r="D20" s="41"/>
      <c r="E20" s="41"/>
      <c r="F20" s="41"/>
      <c r="G20" s="41"/>
      <c r="H20" s="41"/>
      <c r="I20" s="41"/>
    </row>
    <row r="21" spans="1:9">
      <c r="A21" s="42" t="s">
        <v>96</v>
      </c>
      <c r="B21" s="41"/>
      <c r="C21" s="41"/>
      <c r="D21" s="41"/>
      <c r="E21" s="41"/>
      <c r="F21" s="41"/>
      <c r="G21" s="41"/>
      <c r="H21" s="40">
        <v>1918095</v>
      </c>
      <c r="I21" s="40">
        <f t="shared" ref="I21:I26" si="3">SUM(B21:H21)</f>
        <v>1918095</v>
      </c>
    </row>
    <row r="22" spans="1:9" ht="24">
      <c r="A22" s="43" t="s">
        <v>52</v>
      </c>
      <c r="B22" s="41"/>
      <c r="C22" s="41"/>
      <c r="D22" s="41"/>
      <c r="E22" s="41">
        <v>246617</v>
      </c>
      <c r="F22" s="41"/>
      <c r="G22" s="41"/>
      <c r="H22" s="41"/>
      <c r="I22" s="40">
        <f t="shared" si="3"/>
        <v>246617</v>
      </c>
    </row>
    <row r="23" spans="1:9" ht="24">
      <c r="A23" s="43" t="s">
        <v>49</v>
      </c>
      <c r="B23" s="41"/>
      <c r="C23" s="41"/>
      <c r="D23" s="41"/>
      <c r="E23" s="41"/>
      <c r="F23" s="41"/>
      <c r="G23" s="41">
        <v>-48</v>
      </c>
      <c r="H23" s="41"/>
      <c r="I23" s="40">
        <f t="shared" si="3"/>
        <v>-48</v>
      </c>
    </row>
    <row r="24" spans="1:9">
      <c r="A24" s="42" t="s">
        <v>97</v>
      </c>
      <c r="B24" s="40">
        <f t="shared" ref="B24:H24" si="4">SUM(B21:B23)</f>
        <v>0</v>
      </c>
      <c r="C24" s="40">
        <f t="shared" si="4"/>
        <v>0</v>
      </c>
      <c r="D24" s="40">
        <f t="shared" si="4"/>
        <v>0</v>
      </c>
      <c r="E24" s="40">
        <f t="shared" si="4"/>
        <v>246617</v>
      </c>
      <c r="F24" s="40">
        <f t="shared" si="4"/>
        <v>0</v>
      </c>
      <c r="G24" s="40">
        <f t="shared" si="4"/>
        <v>-48</v>
      </c>
      <c r="H24" s="40">
        <f t="shared" si="4"/>
        <v>1918095</v>
      </c>
      <c r="I24" s="40">
        <f t="shared" si="3"/>
        <v>2164664</v>
      </c>
    </row>
    <row r="25" spans="1:9" ht="24">
      <c r="A25" s="43" t="s">
        <v>51</v>
      </c>
      <c r="B25" s="41"/>
      <c r="C25" s="41"/>
      <c r="D25" s="41"/>
      <c r="E25" s="41"/>
      <c r="F25" s="41">
        <v>-27865</v>
      </c>
      <c r="G25" s="41"/>
      <c r="H25" s="41">
        <v>27865</v>
      </c>
      <c r="I25" s="40">
        <f t="shared" si="3"/>
        <v>0</v>
      </c>
    </row>
    <row r="26" spans="1:9" ht="24">
      <c r="A26" s="43" t="s">
        <v>103</v>
      </c>
      <c r="B26" s="41"/>
      <c r="C26" s="41"/>
      <c r="D26" s="41"/>
      <c r="E26" s="41"/>
      <c r="F26" s="41">
        <v>5573</v>
      </c>
      <c r="G26" s="41"/>
      <c r="H26" s="41">
        <v>-5573</v>
      </c>
      <c r="I26" s="40">
        <f t="shared" si="3"/>
        <v>0</v>
      </c>
    </row>
    <row r="27" spans="1:9">
      <c r="A27" s="43"/>
      <c r="B27" s="41"/>
      <c r="C27" s="41"/>
      <c r="D27" s="41"/>
      <c r="E27" s="41"/>
      <c r="F27" s="41"/>
      <c r="G27" s="41"/>
      <c r="H27" s="41"/>
      <c r="I27" s="40"/>
    </row>
    <row r="28" spans="1:9" s="31" customFormat="1">
      <c r="A28" s="39" t="s">
        <v>137</v>
      </c>
      <c r="B28" s="40">
        <f t="shared" ref="B28:H28" si="5">SUM(B19,B24:B26)</f>
        <v>16743623</v>
      </c>
      <c r="C28" s="40">
        <f t="shared" si="5"/>
        <v>240244</v>
      </c>
      <c r="D28" s="40">
        <f t="shared" si="5"/>
        <v>1307509</v>
      </c>
      <c r="E28" s="40">
        <f t="shared" si="5"/>
        <v>-2652720</v>
      </c>
      <c r="F28" s="40">
        <f t="shared" si="5"/>
        <v>1770674</v>
      </c>
      <c r="G28" s="40">
        <f t="shared" si="5"/>
        <v>39140</v>
      </c>
      <c r="H28" s="40">
        <f t="shared" si="5"/>
        <v>119130980</v>
      </c>
      <c r="I28" s="40">
        <f>SUM(B28:H28)</f>
        <v>136579450</v>
      </c>
    </row>
    <row r="31" spans="1:9">
      <c r="B31" s="55"/>
      <c r="C31" s="55"/>
      <c r="D31" s="55"/>
      <c r="E31" s="55"/>
      <c r="F31" s="55"/>
      <c r="G31" s="55"/>
      <c r="H31" s="55"/>
      <c r="I31" s="55"/>
    </row>
    <row r="32" spans="1:9">
      <c r="A32" s="21" t="s">
        <v>94</v>
      </c>
      <c r="B32" s="22"/>
      <c r="E32" s="22" t="s">
        <v>39</v>
      </c>
    </row>
    <row r="33" spans="1:5">
      <c r="A33" s="44"/>
      <c r="B33" s="22"/>
      <c r="E33" s="22"/>
    </row>
    <row r="34" spans="1:5">
      <c r="A34" s="22" t="s">
        <v>40</v>
      </c>
      <c r="B34" s="22"/>
      <c r="E34" s="22" t="s">
        <v>41</v>
      </c>
    </row>
    <row r="35" spans="1:5">
      <c r="A35" s="44"/>
      <c r="B35" s="45"/>
      <c r="C35" s="44"/>
    </row>
    <row r="36" spans="1:5">
      <c r="A36" s="44" t="s">
        <v>125</v>
      </c>
      <c r="B36" s="45"/>
      <c r="C36" s="44"/>
    </row>
    <row r="37" spans="1:5">
      <c r="A37" s="44" t="s">
        <v>126</v>
      </c>
      <c r="B37" s="45"/>
      <c r="C37" s="44"/>
    </row>
    <row r="38" spans="1:5">
      <c r="A38" s="46"/>
      <c r="B38" s="47"/>
      <c r="C38" s="30"/>
    </row>
  </sheetData>
  <mergeCells count="4">
    <mergeCell ref="A2:I2"/>
    <mergeCell ref="A3:I3"/>
    <mergeCell ref="A4:I4"/>
    <mergeCell ref="B6:C6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Бейсеуова Куралай Калиммулакызы</cp:lastModifiedBy>
  <cp:lastPrinted>2016-04-20T09:03:40Z</cp:lastPrinted>
  <dcterms:created xsi:type="dcterms:W3CDTF">2010-04-29T04:46:49Z</dcterms:created>
  <dcterms:modified xsi:type="dcterms:W3CDTF">2016-07-24T17:35:58Z</dcterms:modified>
</cp:coreProperties>
</file>