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tabRatio="872" activeTab="3"/>
  </bookViews>
  <sheets>
    <sheet name="Бух баланс" sheetId="1" r:id="rId1"/>
    <sheet name="ОПиУ" sheetId="2" r:id="rId2"/>
    <sheet name="ОДДС" sheetId="3" r:id="rId3"/>
    <sheet name="ОИСК" sheetId="4" r:id="rId4"/>
  </sheets>
  <definedNames>
    <definedName name="OLE_LINK3" localSheetId="1">'ОПиУ'!$A$44</definedName>
  </definedNames>
  <calcPr fullCalcOnLoad="1"/>
</workbook>
</file>

<file path=xl/sharedStrings.xml><?xml version="1.0" encoding="utf-8"?>
<sst xmlns="http://schemas.openxmlformats.org/spreadsheetml/2006/main" count="359" uniqueCount="257">
  <si>
    <t>тыс. тенге</t>
  </si>
  <si>
    <t>Запасы</t>
  </si>
  <si>
    <t>Прочие краткосрочные активы</t>
  </si>
  <si>
    <t>Биологические активы</t>
  </si>
  <si>
    <t>Разведочные и оценочные активы</t>
  </si>
  <si>
    <t>Нематериальные активы</t>
  </si>
  <si>
    <t>Выкупленные собственные долевые инструменты</t>
  </si>
  <si>
    <t>Резервы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</si>
  <si>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</si>
  <si>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</si>
  <si>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</si>
  <si>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</si>
  <si>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</si>
  <si>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</si>
  <si>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</si>
  <si>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Наименование показателей</t>
  </si>
  <si>
    <t>Прочие доходы</t>
  </si>
  <si>
    <t>Административные расходы</t>
  </si>
  <si>
    <t>Прочие расходы</t>
  </si>
  <si>
    <t>в том числе:</t>
  </si>
  <si>
    <t>Хеджирование денежных потоков</t>
  </si>
  <si>
    <t>Основные средства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</si>
  <si>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</si>
  <si>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</si>
  <si>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</si>
  <si>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</si>
  <si>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 xml:space="preserve">Сведения о реорганизации </t>
  </si>
  <si>
    <t>Субъект предпринимательства Крупного 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</si>
  <si>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</si>
  <si>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</si>
  <si>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</si>
  <si>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</si>
  <si>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</si>
  <si>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</si>
  <si>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</si>
  <si>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</si>
  <si>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</si>
  <si>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</si>
  <si>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</si>
  <si>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</si>
  <si>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</si>
  <si>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</si>
  <si>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</si>
  <si>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</si>
  <si>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</si>
  <si>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</si>
  <si>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</si>
  <si>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</si>
  <si>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</si>
  <si>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</si>
  <si>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</si>
  <si>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</si>
  <si>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</si>
  <si>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</si>
  <si>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</si>
  <si>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</si>
  <si>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</si>
  <si>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</si>
  <si>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</si>
  <si>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</si>
  <si>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</si>
  <si>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</si>
  <si>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</si>
  <si>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</si>
  <si>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</si>
  <si>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</si>
  <si>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</si>
  <si>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</si>
  <si>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</si>
  <si>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</si>
  <si>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Наименование организации: ТОО "CS Development LLP" (Си Эс Девелопмент ЛЛП)</t>
  </si>
  <si>
    <t>Организационно-правовая форма: Товарищество с ограниченной ответственностью</t>
  </si>
  <si>
    <t>Вид деятельности организации: строительство</t>
  </si>
  <si>
    <t>Юридический адрес (организации) Казахстан, 050000, г.Алматы, Алмалинская р.а., ул. Жибек Жолы пр.Достык 50/2/39, оф300/13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</si>
  <si>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</si>
  <si>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</si>
  <si>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</si>
  <si>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</si>
  <si>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</si>
  <si>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</si>
  <si>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</si>
  <si>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</si>
  <si>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</si>
  <si>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</si>
  <si>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</si>
  <si>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</si>
  <si>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</si>
  <si>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</si>
  <si>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</si>
  <si>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</si>
  <si>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</si>
  <si>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</si>
  <si>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</si>
  <si>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</si>
  <si>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</si>
  <si>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</si>
  <si>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</si>
  <si>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</si>
  <si>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</si>
  <si>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</si>
  <si>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</si>
  <si>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</si>
  <si>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</si>
  <si>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</si>
  <si>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</si>
  <si>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</si>
  <si>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</si>
  <si>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</si>
  <si>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</si>
  <si>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</si>
  <si>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</si>
  <si>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</si>
  <si>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</si>
  <si>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</si>
  <si>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</si>
  <si>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</si>
  <si>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</si>
  <si>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</si>
  <si>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</si>
  <si>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</si>
  <si>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</si>
  <si>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</si>
  <si>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strike/>
        <sz val="11"/>
        <color indexed="8"/>
        <rFont val="Arial"/>
        <family val="2"/>
      </rPr>
      <t>консолидированная</t>
    </r>
    <r>
      <rPr>
        <sz val="11"/>
        <color indexed="8"/>
        <rFont val="Arial"/>
        <family val="2"/>
      </rPr>
      <t>/неконсолидированная (не нужное зачеркнуть)</t>
    </r>
  </si>
  <si>
    <t>020</t>
  </si>
  <si>
    <t>021</t>
  </si>
  <si>
    <t>022</t>
  </si>
  <si>
    <t>023</t>
  </si>
  <si>
    <t>024</t>
  </si>
  <si>
    <t>025</t>
  </si>
  <si>
    <t>на конец отчетного периода</t>
  </si>
  <si>
    <t>на начало отчетного периода</t>
  </si>
  <si>
    <t>Руководитель ___________________________       </t>
  </si>
  <si>
    <t>                                          (подпись)               </t>
  </si>
  <si>
    <t>(фамилия, имя, отчество)                   </t>
  </si>
  <si>
    <t>Главный бухгалтер _______________________       </t>
  </si>
  <si>
    <t>Канаева Ж.Б.</t>
  </si>
  <si>
    <t>Место печати</t>
  </si>
  <si>
    <t>Ким В.О.</t>
  </si>
  <si>
    <t>Приложение 4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</si>
  <si>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</si>
  <si>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</si>
  <si>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</si>
  <si>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</si>
  <si>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</si>
  <si>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</si>
  <si>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</si>
  <si>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</si>
  <si>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</si>
  <si>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</si>
  <si>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</si>
  <si>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</si>
  <si>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</si>
  <si>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</si>
  <si>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</si>
  <si>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</si>
  <si>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</si>
  <si>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</si>
  <si>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</si>
  <si>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</si>
  <si>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</si>
  <si>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</si>
  <si>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</si>
  <si>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</si>
  <si>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</si>
  <si>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</si>
  <si>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</si>
  <si>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</si>
  <si>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</si>
  <si>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</si>
  <si>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</si>
  <si>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</si>
  <si>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</si>
  <si>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</si>
  <si>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</si>
  <si>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</si>
  <si>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погашение займов, предоставленных другим организациям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</si>
  <si>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</si>
  <si>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</si>
  <si>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</si>
  <si>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</si>
  <si>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</si>
  <si>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</si>
  <si>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</si>
  <si>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</si>
  <si>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</si>
  <si>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</si>
  <si>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</si>
  <si>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</si>
  <si>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</si>
  <si>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</si>
  <si>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</si>
  <si>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</si>
  <si>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</si>
  <si>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</si>
  <si>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</si>
  <si>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</si>
  <si>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</si>
  <si>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</si>
  <si>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</si>
  <si>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</si>
  <si>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</si>
  <si>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</si>
  <si>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</si>
  <si>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</si>
  <si>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</si>
  <si>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</si>
  <si>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</si>
  <si>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</si>
  <si>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</si>
  <si>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</si>
  <si>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</si>
  <si>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</si>
  <si>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</si>
  <si>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</si>
  <si>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</si>
  <si>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</si>
  <si>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</si>
  <si>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</si>
  <si>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</si>
  <si>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</si>
  <si>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</si>
  <si>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</si>
  <si>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</si>
  <si>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</si>
  <si>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</si>
  <si>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</si>
  <si>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</si>
  <si>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</si>
  <si>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</si>
  <si>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</si>
  <si>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</si>
  <si>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</si>
  <si>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</si>
  <si>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</si>
  <si>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</si>
  <si>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</si>
  <si>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</si>
  <si>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229):</t>
  </si>
  <si>
    <t>Операции с собственниками , всего (сумма строк с 310 по 318):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</si>
  <si>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</si>
  <si>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</si>
  <si>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</si>
  <si>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Прибыль / убыток от переоценки активов</t>
  </si>
  <si>
    <t>Операции с собственниками всего (сумма строк с 710 по 718)</t>
  </si>
  <si>
    <t>Сальдо на 1 января 2012 года</t>
  </si>
  <si>
    <t>Прибыль (убыток) за 2012 год</t>
  </si>
  <si>
    <t>Сальдо на 1 января 2013 года (строка 100 + строка 200 + строка 300)</t>
  </si>
  <si>
    <t>Среднегодовая численность работников 6 чел.</t>
  </si>
  <si>
    <t>за период с 01 января по 30 сентября 2013 года</t>
  </si>
  <si>
    <t>за 9 месяцев 2013 года</t>
  </si>
  <si>
    <t>за 9 месяцев 2012 года</t>
  </si>
  <si>
    <t>за период, с 1 января по 30 сентябряь 2013года</t>
  </si>
  <si>
    <t>За 9 месяцев 2013 года</t>
  </si>
  <si>
    <t>За 9 месяцев 2012 года</t>
  </si>
  <si>
    <t>за период, с 1 января по 30 сентября 2013года</t>
  </si>
  <si>
    <t>Прибыль (убыток) за 9 месяцев 2013 года</t>
  </si>
  <si>
    <t>Сальдо на 30 сентября 2013 года (строка 500 + строка 600 + строка 700)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</si>
</sst>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;[Red]\-0.00"/>
    <numFmt numFmtId="170" formatCode="0.0;[Red]\-0.0"/>
    <numFmt numFmtId="171" formatCode="0;[Red]\-0"/>
    <numFmt numFmtId="172" formatCode="#,##0.00;[Red]\-#,##0.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strike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46" fillId="0" borderId="0" xfId="0" applyNumberFormat="1" applyFont="1" applyAlignment="1">
      <alignment horizontal="right"/>
    </xf>
    <xf numFmtId="0" fontId="8" fillId="0" borderId="0" xfId="42" applyFont="1" applyAlignment="1" applyProtection="1">
      <alignment horizontal="right"/>
      <protection/>
    </xf>
    <xf numFmtId="3" fontId="9" fillId="0" borderId="0" xfId="42" applyNumberFormat="1" applyFont="1" applyAlignment="1" applyProtection="1">
      <alignment horizontal="right"/>
      <protection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3" fontId="47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3" fontId="8" fillId="0" borderId="0" xfId="42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49" fontId="7" fillId="0" borderId="11" xfId="0" applyNumberFormat="1" applyFont="1" applyFill="1" applyBorder="1" applyAlignment="1">
      <alignment/>
    </xf>
    <xf numFmtId="168" fontId="7" fillId="0" borderId="11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Alignment="1">
      <alignment horizontal="center"/>
    </xf>
    <xf numFmtId="168" fontId="7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0" fontId="46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9" fontId="47" fillId="0" borderId="10" xfId="0" applyNumberFormat="1" applyFont="1" applyBorder="1" applyAlignment="1">
      <alignment horizontal="center" vertical="top" wrapText="1"/>
    </xf>
    <xf numFmtId="0" fontId="46" fillId="34" borderId="10" xfId="0" applyFont="1" applyFill="1" applyBorder="1" applyAlignment="1">
      <alignment vertical="top" wrapText="1"/>
    </xf>
    <xf numFmtId="49" fontId="46" fillId="34" borderId="10" xfId="0" applyNumberFormat="1" applyFont="1" applyFill="1" applyBorder="1" applyAlignment="1">
      <alignment horizontal="center" vertical="top" wrapText="1"/>
    </xf>
    <xf numFmtId="3" fontId="46" fillId="34" borderId="10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justify"/>
    </xf>
    <xf numFmtId="0" fontId="2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0.25390625" style="2" customWidth="1"/>
    <col min="2" max="2" width="6.75390625" style="2" customWidth="1"/>
    <col min="3" max="4" width="15.125" style="3" customWidth="1"/>
    <col min="5" max="16384" width="9.125" style="2" customWidth="1"/>
  </cols>
  <sheetData>
    <row r="1" spans="1:4" ht="14.25">
      <c r="A1" s="1"/>
      <c r="D1" s="4" t="s">
        <v>22</v>
      </c>
    </row>
    <row r="2" spans="1:4" ht="14.25">
      <c r="A2" s="5"/>
      <c r="D2" s="6" t="s">
        <v>23</v>
      </c>
    </row>
    <row r="3" spans="1:4" ht="14.25">
      <c r="A3" s="1"/>
      <c r="D3" s="4" t="s">
        <v>24</v>
      </c>
    </row>
    <row r="4" spans="1:4" ht="14.25">
      <c r="A4" s="1"/>
      <c r="D4" s="4" t="s">
        <v>25</v>
      </c>
    </row>
    <row r="5" ht="14.25">
      <c r="A5" s="1"/>
    </row>
    <row r="6" ht="14.25">
      <c r="A6" s="1"/>
    </row>
    <row r="7" spans="1:4" ht="21" customHeight="1">
      <c r="A7" s="41" t="s">
        <v>70</v>
      </c>
      <c r="B7" s="42"/>
      <c r="C7" s="42"/>
      <c r="D7" s="42"/>
    </row>
    <row r="8" spans="1:4" ht="21" customHeight="1">
      <c r="A8" s="41" t="s">
        <v>26</v>
      </c>
      <c r="B8" s="42"/>
      <c r="C8" s="42"/>
      <c r="D8" s="42"/>
    </row>
    <row r="9" spans="1:4" ht="21" customHeight="1">
      <c r="A9" s="41" t="s">
        <v>72</v>
      </c>
      <c r="B9" s="42"/>
      <c r="C9" s="42"/>
      <c r="D9" s="42"/>
    </row>
    <row r="10" spans="1:4" ht="21" customHeight="1">
      <c r="A10" s="41" t="s">
        <v>71</v>
      </c>
      <c r="B10" s="42"/>
      <c r="C10" s="42"/>
      <c r="D10" s="42"/>
    </row>
    <row r="11" spans="1:4" ht="21" customHeight="1">
      <c r="A11" s="41" t="s">
        <v>122</v>
      </c>
      <c r="B11" s="42"/>
      <c r="C11" s="42"/>
      <c r="D11" s="42"/>
    </row>
    <row r="12" spans="1:4" ht="21" customHeight="1">
      <c r="A12" s="44" t="s">
        <v>247</v>
      </c>
      <c r="B12" s="45"/>
      <c r="C12" s="45"/>
      <c r="D12" s="45"/>
    </row>
    <row r="13" spans="1:4" ht="21" customHeight="1">
      <c r="A13" s="41" t="s">
        <v>27</v>
      </c>
      <c r="B13" s="42"/>
      <c r="C13" s="42"/>
      <c r="D13" s="42"/>
    </row>
    <row r="14" spans="1:4" ht="35.25" customHeight="1">
      <c r="A14" s="41" t="s">
        <v>73</v>
      </c>
      <c r="B14" s="42"/>
      <c r="C14" s="42"/>
      <c r="D14" s="42"/>
    </row>
    <row r="15" ht="14.25">
      <c r="A15" s="7"/>
    </row>
    <row r="16" spans="1:4" ht="15">
      <c r="A16" s="43" t="s">
        <v>28</v>
      </c>
      <c r="B16" s="42"/>
      <c r="C16" s="42"/>
      <c r="D16" s="42"/>
    </row>
    <row r="17" ht="15">
      <c r="A17" s="8"/>
    </row>
    <row r="18" ht="26.25" customHeight="1">
      <c r="A18" s="31" t="s">
        <v>248</v>
      </c>
    </row>
    <row r="19" spans="1:4" ht="14.25">
      <c r="A19" s="1"/>
      <c r="D19" s="9" t="s">
        <v>0</v>
      </c>
    </row>
    <row r="20" spans="1:4" s="10" customFormat="1" ht="45">
      <c r="A20" s="15" t="s">
        <v>29</v>
      </c>
      <c r="B20" s="15" t="s">
        <v>30</v>
      </c>
      <c r="C20" s="16" t="s">
        <v>129</v>
      </c>
      <c r="D20" s="16" t="s">
        <v>130</v>
      </c>
    </row>
    <row r="21" spans="1:4" ht="14.25">
      <c r="A21" s="12" t="s">
        <v>31</v>
      </c>
      <c r="B21" s="17"/>
      <c r="C21" s="14"/>
      <c r="D21" s="14"/>
    </row>
    <row r="22" spans="1:4" ht="14.25">
      <c r="A22" s="12" t="s">
        <v>8</v>
      </c>
      <c r="B22" s="13" t="s">
        <v>74</v>
      </c>
      <c r="C22" s="14">
        <v>4</v>
      </c>
      <c r="D22" s="14"/>
    </row>
    <row r="23" spans="1:4" ht="28.5">
      <c r="A23" s="12" t="s">
        <v>32</v>
      </c>
      <c r="B23" s="13" t="s">
        <v>75</v>
      </c>
      <c r="C23" s="14"/>
      <c r="D23" s="14"/>
    </row>
    <row r="24" spans="1:4" ht="14.25">
      <c r="A24" s="12" t="s">
        <v>33</v>
      </c>
      <c r="B24" s="13" t="s">
        <v>76</v>
      </c>
      <c r="C24" s="14"/>
      <c r="D24" s="14"/>
    </row>
    <row r="25" spans="1:4" ht="42.75">
      <c r="A25" s="12" t="s">
        <v>34</v>
      </c>
      <c r="B25" s="13" t="s">
        <v>77</v>
      </c>
      <c r="C25" s="14"/>
      <c r="D25" s="14"/>
    </row>
    <row r="26" spans="1:4" ht="28.5">
      <c r="A26" s="12" t="s">
        <v>35</v>
      </c>
      <c r="B26" s="13" t="s">
        <v>78</v>
      </c>
      <c r="C26" s="14"/>
      <c r="D26" s="14"/>
    </row>
    <row r="27" spans="1:4" ht="14.25">
      <c r="A27" s="12" t="s">
        <v>36</v>
      </c>
      <c r="B27" s="13" t="s">
        <v>79</v>
      </c>
      <c r="C27" s="14">
        <v>9000</v>
      </c>
      <c r="D27" s="14">
        <v>6600</v>
      </c>
    </row>
    <row r="28" spans="1:4" ht="28.5" customHeight="1">
      <c r="A28" s="12" t="s">
        <v>37</v>
      </c>
      <c r="B28" s="13" t="s">
        <v>80</v>
      </c>
      <c r="C28" s="14">
        <v>20727</v>
      </c>
      <c r="D28" s="14">
        <v>2822</v>
      </c>
    </row>
    <row r="29" spans="1:4" ht="14.25">
      <c r="A29" s="12" t="s">
        <v>38</v>
      </c>
      <c r="B29" s="13" t="s">
        <v>81</v>
      </c>
      <c r="C29" s="14"/>
      <c r="D29" s="14"/>
    </row>
    <row r="30" spans="1:4" ht="14.25">
      <c r="A30" s="12" t="s">
        <v>1</v>
      </c>
      <c r="B30" s="13" t="s">
        <v>82</v>
      </c>
      <c r="C30" s="14"/>
      <c r="D30" s="14"/>
    </row>
    <row r="31" spans="1:4" ht="14.25">
      <c r="A31" s="12" t="s">
        <v>2</v>
      </c>
      <c r="B31" s="13" t="s">
        <v>83</v>
      </c>
      <c r="C31" s="14">
        <v>26</v>
      </c>
      <c r="D31" s="14">
        <v>3577</v>
      </c>
    </row>
    <row r="32" spans="1:4" ht="30">
      <c r="A32" s="18" t="s">
        <v>39</v>
      </c>
      <c r="B32" s="19">
        <v>100</v>
      </c>
      <c r="C32" s="20">
        <f>SUM(C22:C31)</f>
        <v>29757</v>
      </c>
      <c r="D32" s="20">
        <f>SUM(D22:D31)</f>
        <v>12999</v>
      </c>
    </row>
    <row r="33" spans="1:4" ht="34.5" customHeight="1">
      <c r="A33" s="12" t="s">
        <v>40</v>
      </c>
      <c r="B33" s="17">
        <v>101</v>
      </c>
      <c r="C33" s="14"/>
      <c r="D33" s="14"/>
    </row>
    <row r="34" spans="1:4" ht="14.25">
      <c r="A34" s="12" t="s">
        <v>41</v>
      </c>
      <c r="B34" s="17"/>
      <c r="C34" s="14"/>
      <c r="D34" s="14"/>
    </row>
    <row r="35" spans="1:4" ht="28.5">
      <c r="A35" s="12" t="s">
        <v>32</v>
      </c>
      <c r="B35" s="17">
        <v>110</v>
      </c>
      <c r="C35" s="14"/>
      <c r="D35" s="14"/>
    </row>
    <row r="36" spans="1:4" ht="14.25">
      <c r="A36" s="12" t="s">
        <v>33</v>
      </c>
      <c r="B36" s="17">
        <v>111</v>
      </c>
      <c r="C36" s="14"/>
      <c r="D36" s="14"/>
    </row>
    <row r="37" spans="1:4" ht="42.75">
      <c r="A37" s="12" t="s">
        <v>34</v>
      </c>
      <c r="B37" s="17">
        <v>112</v>
      </c>
      <c r="C37" s="14"/>
      <c r="D37" s="14"/>
    </row>
    <row r="38" spans="1:4" ht="28.5">
      <c r="A38" s="12" t="s">
        <v>35</v>
      </c>
      <c r="B38" s="17">
        <v>113</v>
      </c>
      <c r="C38" s="14"/>
      <c r="D38" s="14"/>
    </row>
    <row r="39" spans="1:4" ht="14.25">
      <c r="A39" s="12" t="s">
        <v>42</v>
      </c>
      <c r="B39" s="17">
        <v>114</v>
      </c>
      <c r="C39" s="14"/>
      <c r="D39" s="14"/>
    </row>
    <row r="40" spans="1:4" ht="28.5">
      <c r="A40" s="12" t="s">
        <v>43</v>
      </c>
      <c r="B40" s="17">
        <v>115</v>
      </c>
      <c r="C40" s="14"/>
      <c r="D40" s="14"/>
    </row>
    <row r="41" spans="1:4" ht="30" customHeight="1">
      <c r="A41" s="12" t="s">
        <v>9</v>
      </c>
      <c r="B41" s="17">
        <v>116</v>
      </c>
      <c r="C41" s="14"/>
      <c r="D41" s="14"/>
    </row>
    <row r="42" spans="1:4" ht="14.25">
      <c r="A42" s="12" t="s">
        <v>44</v>
      </c>
      <c r="B42" s="17">
        <v>117</v>
      </c>
      <c r="C42" s="14"/>
      <c r="D42" s="14"/>
    </row>
    <row r="43" spans="1:4" ht="14.25">
      <c r="A43" s="12" t="s">
        <v>21</v>
      </c>
      <c r="B43" s="17">
        <v>118</v>
      </c>
      <c r="C43" s="14">
        <v>357</v>
      </c>
      <c r="D43" s="14">
        <v>407</v>
      </c>
    </row>
    <row r="44" spans="1:4" ht="14.25">
      <c r="A44" s="12" t="s">
        <v>3</v>
      </c>
      <c r="B44" s="17">
        <v>119</v>
      </c>
      <c r="C44" s="14"/>
      <c r="D44" s="14"/>
    </row>
    <row r="45" spans="1:4" ht="14.25">
      <c r="A45" s="12" t="s">
        <v>4</v>
      </c>
      <c r="B45" s="17">
        <v>120</v>
      </c>
      <c r="C45" s="14"/>
      <c r="D45" s="14"/>
    </row>
    <row r="46" spans="1:4" ht="14.25">
      <c r="A46" s="12" t="s">
        <v>5</v>
      </c>
      <c r="B46" s="17">
        <v>121</v>
      </c>
      <c r="C46" s="14"/>
      <c r="D46" s="14"/>
    </row>
    <row r="47" spans="1:4" ht="14.25">
      <c r="A47" s="12" t="s">
        <v>10</v>
      </c>
      <c r="B47" s="17">
        <v>122</v>
      </c>
      <c r="C47" s="14"/>
      <c r="D47" s="14"/>
    </row>
    <row r="48" spans="1:4" ht="14.25">
      <c r="A48" s="12" t="s">
        <v>11</v>
      </c>
      <c r="B48" s="17">
        <v>123</v>
      </c>
      <c r="C48" s="14"/>
      <c r="D48" s="14"/>
    </row>
    <row r="49" spans="1:4" ht="30">
      <c r="A49" s="18" t="s">
        <v>45</v>
      </c>
      <c r="B49" s="19">
        <v>200</v>
      </c>
      <c r="C49" s="20">
        <f>SUM(C35:C48)</f>
        <v>357</v>
      </c>
      <c r="D49" s="20">
        <f>SUM(D35:D48)</f>
        <v>407</v>
      </c>
    </row>
    <row r="50" spans="1:4" ht="15">
      <c r="A50" s="18" t="s">
        <v>46</v>
      </c>
      <c r="B50" s="19"/>
      <c r="C50" s="20">
        <f>C32+C33+C49</f>
        <v>30114</v>
      </c>
      <c r="D50" s="20">
        <f>D32+D33+D49</f>
        <v>13406</v>
      </c>
    </row>
    <row r="51" spans="1:4" s="10" customFormat="1" ht="45">
      <c r="A51" s="15" t="s">
        <v>47</v>
      </c>
      <c r="B51" s="15" t="s">
        <v>30</v>
      </c>
      <c r="C51" s="16" t="s">
        <v>129</v>
      </c>
      <c r="D51" s="16" t="s">
        <v>130</v>
      </c>
    </row>
    <row r="52" spans="1:4" ht="14.25">
      <c r="A52" s="12" t="s">
        <v>48</v>
      </c>
      <c r="B52" s="17"/>
      <c r="C52" s="14"/>
      <c r="D52" s="14"/>
    </row>
    <row r="53" spans="1:4" ht="14.25">
      <c r="A53" s="12" t="s">
        <v>49</v>
      </c>
      <c r="B53" s="17">
        <v>210</v>
      </c>
      <c r="C53" s="14"/>
      <c r="D53" s="14"/>
    </row>
    <row r="54" spans="1:4" ht="14.25">
      <c r="A54" s="12" t="s">
        <v>33</v>
      </c>
      <c r="B54" s="17">
        <v>211</v>
      </c>
      <c r="C54" s="14"/>
      <c r="D54" s="14"/>
    </row>
    <row r="55" spans="1:4" ht="28.5">
      <c r="A55" s="12" t="s">
        <v>50</v>
      </c>
      <c r="B55" s="17">
        <v>212</v>
      </c>
      <c r="C55" s="14"/>
      <c r="D55" s="14"/>
    </row>
    <row r="56" spans="1:4" ht="28.5">
      <c r="A56" s="12" t="s">
        <v>51</v>
      </c>
      <c r="B56" s="17">
        <v>213</v>
      </c>
      <c r="C56" s="14">
        <v>6461</v>
      </c>
      <c r="D56" s="14">
        <v>247</v>
      </c>
    </row>
    <row r="57" spans="1:4" ht="14.25">
      <c r="A57" s="12" t="s">
        <v>52</v>
      </c>
      <c r="B57" s="17">
        <v>214</v>
      </c>
      <c r="C57" s="14"/>
      <c r="D57" s="14"/>
    </row>
    <row r="58" spans="1:4" ht="28.5">
      <c r="A58" s="12" t="s">
        <v>53</v>
      </c>
      <c r="B58" s="17">
        <v>215</v>
      </c>
      <c r="C58" s="14"/>
      <c r="D58" s="14">
        <v>1198</v>
      </c>
    </row>
    <row r="59" spans="1:4" ht="14.25">
      <c r="A59" s="12" t="s">
        <v>54</v>
      </c>
      <c r="B59" s="17">
        <v>216</v>
      </c>
      <c r="C59" s="14"/>
      <c r="D59" s="14"/>
    </row>
    <row r="60" spans="1:4" ht="14.25">
      <c r="A60" s="12" t="s">
        <v>12</v>
      </c>
      <c r="B60" s="17">
        <v>217</v>
      </c>
      <c r="C60" s="14">
        <v>12601</v>
      </c>
      <c r="D60" s="14">
        <v>1068</v>
      </c>
    </row>
    <row r="61" spans="1:4" ht="30">
      <c r="A61" s="18" t="s">
        <v>55</v>
      </c>
      <c r="B61" s="19">
        <v>300</v>
      </c>
      <c r="C61" s="20">
        <f>SUM(C53:C60)</f>
        <v>19062</v>
      </c>
      <c r="D61" s="20">
        <f>SUM(D53:D60)</f>
        <v>2513</v>
      </c>
    </row>
    <row r="62" spans="1:4" ht="28.5">
      <c r="A62" s="12" t="s">
        <v>56</v>
      </c>
      <c r="B62" s="17">
        <v>301</v>
      </c>
      <c r="C62" s="14"/>
      <c r="D62" s="14"/>
    </row>
    <row r="63" spans="1:4" ht="14.25">
      <c r="A63" s="12" t="s">
        <v>57</v>
      </c>
      <c r="B63" s="17"/>
      <c r="C63" s="14"/>
      <c r="D63" s="14"/>
    </row>
    <row r="64" spans="1:4" ht="14.25">
      <c r="A64" s="12" t="s">
        <v>49</v>
      </c>
      <c r="B64" s="17">
        <v>310</v>
      </c>
      <c r="C64" s="14"/>
      <c r="D64" s="14"/>
    </row>
    <row r="65" spans="1:4" ht="14.25">
      <c r="A65" s="12" t="s">
        <v>33</v>
      </c>
      <c r="B65" s="17">
        <v>311</v>
      </c>
      <c r="C65" s="14"/>
      <c r="D65" s="14"/>
    </row>
    <row r="66" spans="1:4" ht="28.5">
      <c r="A66" s="12" t="s">
        <v>58</v>
      </c>
      <c r="B66" s="17">
        <v>312</v>
      </c>
      <c r="C66" s="14"/>
      <c r="D66" s="14"/>
    </row>
    <row r="67" spans="1:4" ht="28.5">
      <c r="A67" s="12" t="s">
        <v>59</v>
      </c>
      <c r="B67" s="17">
        <v>313</v>
      </c>
      <c r="C67" s="14"/>
      <c r="D67" s="14"/>
    </row>
    <row r="68" spans="1:4" ht="14.25">
      <c r="A68" s="12" t="s">
        <v>60</v>
      </c>
      <c r="B68" s="17">
        <v>314</v>
      </c>
      <c r="C68" s="14"/>
      <c r="D68" s="14"/>
    </row>
    <row r="69" spans="1:4" ht="14.25">
      <c r="A69" s="12" t="s">
        <v>13</v>
      </c>
      <c r="B69" s="17">
        <v>315</v>
      </c>
      <c r="C69" s="14">
        <v>7</v>
      </c>
      <c r="D69" s="14">
        <v>7</v>
      </c>
    </row>
    <row r="70" spans="1:4" ht="14.25">
      <c r="A70" s="12" t="s">
        <v>14</v>
      </c>
      <c r="B70" s="17">
        <v>316</v>
      </c>
      <c r="C70" s="14"/>
      <c r="D70" s="14"/>
    </row>
    <row r="71" spans="1:4" ht="30">
      <c r="A71" s="18" t="s">
        <v>61</v>
      </c>
      <c r="B71" s="19">
        <v>400</v>
      </c>
      <c r="C71" s="20">
        <f>SUM(C64:C70)</f>
        <v>7</v>
      </c>
      <c r="D71" s="20">
        <f>SUM(D64:D70)</f>
        <v>7</v>
      </c>
    </row>
    <row r="72" spans="1:4" ht="14.25">
      <c r="A72" s="12" t="s">
        <v>62</v>
      </c>
      <c r="B72" s="17"/>
      <c r="C72" s="14"/>
      <c r="D72" s="14"/>
    </row>
    <row r="73" spans="1:4" ht="14.25">
      <c r="A73" s="12" t="s">
        <v>63</v>
      </c>
      <c r="B73" s="17">
        <v>410</v>
      </c>
      <c r="C73" s="14">
        <v>173</v>
      </c>
      <c r="D73" s="14">
        <v>103</v>
      </c>
    </row>
    <row r="74" spans="1:4" ht="14.25">
      <c r="A74" s="12" t="s">
        <v>64</v>
      </c>
      <c r="B74" s="17">
        <v>411</v>
      </c>
      <c r="C74" s="14"/>
      <c r="D74" s="14"/>
    </row>
    <row r="75" spans="1:4" ht="28.5">
      <c r="A75" s="12" t="s">
        <v>6</v>
      </c>
      <c r="B75" s="17">
        <v>412</v>
      </c>
      <c r="C75" s="14"/>
      <c r="D75" s="14"/>
    </row>
    <row r="76" spans="1:4" ht="14.25">
      <c r="A76" s="12" t="s">
        <v>7</v>
      </c>
      <c r="B76" s="17">
        <v>413</v>
      </c>
      <c r="C76" s="14"/>
      <c r="D76" s="14"/>
    </row>
    <row r="77" spans="1:5" ht="28.5">
      <c r="A77" s="12" t="s">
        <v>65</v>
      </c>
      <c r="B77" s="17">
        <v>414</v>
      </c>
      <c r="C77" s="14">
        <v>10872</v>
      </c>
      <c r="D77" s="14">
        <v>10783</v>
      </c>
      <c r="E77" s="3">
        <f>C77-D77</f>
        <v>89</v>
      </c>
    </row>
    <row r="78" spans="1:4" ht="42.75">
      <c r="A78" s="12" t="s">
        <v>66</v>
      </c>
      <c r="B78" s="17">
        <v>420</v>
      </c>
      <c r="C78" s="14"/>
      <c r="D78" s="14"/>
    </row>
    <row r="79" spans="1:4" ht="14.25">
      <c r="A79" s="12" t="s">
        <v>67</v>
      </c>
      <c r="B79" s="17">
        <v>421</v>
      </c>
      <c r="C79" s="14"/>
      <c r="D79" s="14"/>
    </row>
    <row r="80" spans="1:4" ht="15">
      <c r="A80" s="18" t="s">
        <v>68</v>
      </c>
      <c r="B80" s="19">
        <v>500</v>
      </c>
      <c r="C80" s="20">
        <f>SUM(C73:C79)</f>
        <v>11045</v>
      </c>
      <c r="D80" s="20">
        <f>SUM(D73:D79)</f>
        <v>10886</v>
      </c>
    </row>
    <row r="81" spans="1:4" ht="30">
      <c r="A81" s="18" t="s">
        <v>69</v>
      </c>
      <c r="B81" s="19"/>
      <c r="C81" s="20">
        <f>C61+C71+C62+C80</f>
        <v>30114</v>
      </c>
      <c r="D81" s="20">
        <f>D61+D71+D62+D80</f>
        <v>13406</v>
      </c>
    </row>
    <row r="82" spans="3:4" ht="14.25">
      <c r="C82" s="3">
        <f>C50-C81</f>
        <v>0</v>
      </c>
      <c r="D82" s="3">
        <f>D50-D81</f>
        <v>0</v>
      </c>
    </row>
    <row r="83" spans="1:8" ht="14.25">
      <c r="A83" s="2" t="s">
        <v>131</v>
      </c>
      <c r="B83" s="24" t="s">
        <v>137</v>
      </c>
      <c r="C83" s="25"/>
      <c r="D83" s="26"/>
      <c r="E83" s="26"/>
      <c r="F83" s="26"/>
      <c r="G83" s="26"/>
      <c r="H83" s="26"/>
    </row>
    <row r="84" spans="1:8" s="22" customFormat="1" ht="11.25">
      <c r="A84" s="22" t="s">
        <v>132</v>
      </c>
      <c r="B84" s="23" t="s">
        <v>133</v>
      </c>
      <c r="C84" s="30"/>
      <c r="D84" s="30"/>
      <c r="E84" s="30"/>
      <c r="F84" s="30"/>
      <c r="G84" s="30"/>
      <c r="H84" s="30"/>
    </row>
    <row r="85" spans="1:8" ht="14.25">
      <c r="A85" s="2" t="s">
        <v>134</v>
      </c>
      <c r="B85" s="24" t="s">
        <v>135</v>
      </c>
      <c r="C85" s="25"/>
      <c r="D85" s="26"/>
      <c r="E85" s="26"/>
      <c r="F85" s="26"/>
      <c r="G85" s="26"/>
      <c r="H85" s="26"/>
    </row>
    <row r="86" spans="1:8" s="22" customFormat="1" ht="11.25">
      <c r="A86" s="22" t="s">
        <v>132</v>
      </c>
      <c r="B86" s="23" t="s">
        <v>133</v>
      </c>
      <c r="C86" s="30"/>
      <c r="D86" s="30"/>
      <c r="E86" s="30"/>
      <c r="F86" s="30"/>
      <c r="G86" s="30"/>
      <c r="H86" s="30"/>
    </row>
    <row r="87" spans="1:6" ht="14.25">
      <c r="A87" s="27" t="s">
        <v>136</v>
      </c>
      <c r="B87" s="28"/>
      <c r="C87" s="2"/>
      <c r="D87" s="2"/>
      <c r="E87" s="29"/>
      <c r="F87" s="26"/>
    </row>
  </sheetData>
  <sheetProtection/>
  <mergeCells count="9">
    <mergeCell ref="A13:D13"/>
    <mergeCell ref="A14:D14"/>
    <mergeCell ref="A16:D16"/>
    <mergeCell ref="A7:D7"/>
    <mergeCell ref="A8:D8"/>
    <mergeCell ref="A9:D9"/>
    <mergeCell ref="A10:D10"/>
    <mergeCell ref="A11:D11"/>
    <mergeCell ref="A12:D12"/>
  </mergeCells>
  <hyperlinks>
    <hyperlink ref="D2" r:id="rId1" display="jl:30820085.0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0">
      <selection activeCell="D19" sqref="D19"/>
    </sheetView>
  </sheetViews>
  <sheetFormatPr defaultColWidth="9.00390625" defaultRowHeight="12.75"/>
  <cols>
    <col min="1" max="1" width="50.25390625" style="2" customWidth="1"/>
    <col min="2" max="2" width="6.75390625" style="2" customWidth="1"/>
    <col min="3" max="4" width="15.125" style="3" customWidth="1"/>
    <col min="5" max="16384" width="9.125" style="2" customWidth="1"/>
  </cols>
  <sheetData>
    <row r="1" spans="1:4" ht="14.25">
      <c r="A1" s="1"/>
      <c r="D1" s="4" t="s">
        <v>84</v>
      </c>
    </row>
    <row r="2" spans="1:4" ht="14.25">
      <c r="A2" s="5"/>
      <c r="D2" s="21" t="s">
        <v>23</v>
      </c>
    </row>
    <row r="3" spans="1:4" ht="14.25">
      <c r="A3" s="1"/>
      <c r="D3" s="4" t="s">
        <v>24</v>
      </c>
    </row>
    <row r="4" spans="1:4" ht="14.25">
      <c r="A4" s="1"/>
      <c r="D4" s="4" t="s">
        <v>25</v>
      </c>
    </row>
    <row r="5" spans="1:4" ht="14.25">
      <c r="A5" s="1"/>
      <c r="D5" s="4"/>
    </row>
    <row r="6" ht="14.25">
      <c r="A6" s="1"/>
    </row>
    <row r="7" spans="1:4" ht="23.25" customHeight="1">
      <c r="A7" s="41" t="s">
        <v>70</v>
      </c>
      <c r="B7" s="46"/>
      <c r="C7" s="46"/>
      <c r="D7" s="46"/>
    </row>
    <row r="8" ht="15">
      <c r="A8" s="8"/>
    </row>
    <row r="9" ht="15">
      <c r="A9" s="8" t="s">
        <v>85</v>
      </c>
    </row>
    <row r="10" ht="15">
      <c r="A10" s="8"/>
    </row>
    <row r="11" ht="20.25" customHeight="1">
      <c r="A11" s="31" t="s">
        <v>248</v>
      </c>
    </row>
    <row r="12" spans="1:4" ht="14.25">
      <c r="A12" s="1"/>
      <c r="D12" s="9" t="s">
        <v>0</v>
      </c>
    </row>
    <row r="13" spans="1:4" s="10" customFormat="1" ht="45">
      <c r="A13" s="19" t="s">
        <v>15</v>
      </c>
      <c r="B13" s="19" t="s">
        <v>30</v>
      </c>
      <c r="C13" s="20" t="s">
        <v>249</v>
      </c>
      <c r="D13" s="20" t="s">
        <v>250</v>
      </c>
    </row>
    <row r="14" spans="1:4" ht="14.25">
      <c r="A14" s="12" t="s">
        <v>86</v>
      </c>
      <c r="B14" s="13" t="s">
        <v>74</v>
      </c>
      <c r="C14" s="14">
        <v>24216</v>
      </c>
      <c r="D14" s="14">
        <v>18750</v>
      </c>
    </row>
    <row r="15" spans="1:4" ht="14.25">
      <c r="A15" s="12" t="s">
        <v>87</v>
      </c>
      <c r="B15" s="13" t="s">
        <v>75</v>
      </c>
      <c r="C15" s="14"/>
      <c r="D15" s="14">
        <v>170</v>
      </c>
    </row>
    <row r="16" spans="1:4" ht="14.25">
      <c r="A16" s="12" t="s">
        <v>88</v>
      </c>
      <c r="B16" s="13" t="s">
        <v>76</v>
      </c>
      <c r="C16" s="14">
        <f>C14-C15</f>
        <v>24216</v>
      </c>
      <c r="D16" s="14">
        <f>D14-D15</f>
        <v>18580</v>
      </c>
    </row>
    <row r="17" spans="1:4" ht="14.25">
      <c r="A17" s="12" t="s">
        <v>89</v>
      </c>
      <c r="B17" s="13" t="s">
        <v>77</v>
      </c>
      <c r="C17" s="14"/>
      <c r="D17" s="14"/>
    </row>
    <row r="18" spans="1:4" ht="14.25">
      <c r="A18" s="12" t="s">
        <v>17</v>
      </c>
      <c r="B18" s="13" t="s">
        <v>78</v>
      </c>
      <c r="C18" s="14">
        <v>24127</v>
      </c>
      <c r="D18" s="14">
        <v>14942</v>
      </c>
    </row>
    <row r="19" spans="1:4" ht="14.25">
      <c r="A19" s="12" t="s">
        <v>18</v>
      </c>
      <c r="B19" s="13" t="s">
        <v>79</v>
      </c>
      <c r="C19" s="14"/>
      <c r="D19" s="14"/>
    </row>
    <row r="20" spans="1:4" ht="14.25">
      <c r="A20" s="12" t="s">
        <v>16</v>
      </c>
      <c r="B20" s="13" t="s">
        <v>80</v>
      </c>
      <c r="C20" s="14"/>
      <c r="D20" s="14"/>
    </row>
    <row r="21" spans="1:4" ht="28.5">
      <c r="A21" s="12" t="s">
        <v>90</v>
      </c>
      <c r="B21" s="13" t="s">
        <v>123</v>
      </c>
      <c r="C21" s="14">
        <f>C16-C18-C17-C19</f>
        <v>89</v>
      </c>
      <c r="D21" s="14">
        <f>D16-D17-D18-D19+D20</f>
        <v>3638</v>
      </c>
    </row>
    <row r="22" spans="1:4" ht="14.25">
      <c r="A22" s="12" t="s">
        <v>91</v>
      </c>
      <c r="B22" s="13" t="s">
        <v>124</v>
      </c>
      <c r="C22" s="14"/>
      <c r="D22" s="14"/>
    </row>
    <row r="23" spans="1:4" ht="14.25">
      <c r="A23" s="12" t="s">
        <v>92</v>
      </c>
      <c r="B23" s="13" t="s">
        <v>125</v>
      </c>
      <c r="C23" s="14"/>
      <c r="D23" s="14"/>
    </row>
    <row r="24" spans="1:4" ht="57">
      <c r="A24" s="12" t="s">
        <v>93</v>
      </c>
      <c r="B24" s="13" t="s">
        <v>126</v>
      </c>
      <c r="C24" s="14"/>
      <c r="D24" s="14"/>
    </row>
    <row r="25" spans="1:4" ht="14.25">
      <c r="A25" s="12" t="s">
        <v>94</v>
      </c>
      <c r="B25" s="13" t="s">
        <v>127</v>
      </c>
      <c r="C25" s="14"/>
      <c r="D25" s="14"/>
    </row>
    <row r="26" spans="1:4" ht="14.25">
      <c r="A26" s="12" t="s">
        <v>95</v>
      </c>
      <c r="B26" s="13" t="s">
        <v>128</v>
      </c>
      <c r="C26" s="14"/>
      <c r="D26" s="14"/>
    </row>
    <row r="27" spans="1:4" ht="28.5">
      <c r="A27" s="12" t="s">
        <v>96</v>
      </c>
      <c r="B27" s="17">
        <v>100</v>
      </c>
      <c r="C27" s="14">
        <f>C21</f>
        <v>89</v>
      </c>
      <c r="D27" s="14">
        <f>D21</f>
        <v>3638</v>
      </c>
    </row>
    <row r="28" spans="1:4" ht="14.25">
      <c r="A28" s="12" t="s">
        <v>97</v>
      </c>
      <c r="B28" s="17">
        <v>101</v>
      </c>
      <c r="C28" s="14"/>
      <c r="D28" s="14"/>
    </row>
    <row r="29" spans="1:4" ht="42.75">
      <c r="A29" s="12" t="s">
        <v>98</v>
      </c>
      <c r="B29" s="17">
        <v>200</v>
      </c>
      <c r="C29" s="14">
        <f>C27-C28</f>
        <v>89</v>
      </c>
      <c r="D29" s="14">
        <f>D27-D28</f>
        <v>3638</v>
      </c>
    </row>
    <row r="30" spans="1:4" ht="28.5">
      <c r="A30" s="12" t="s">
        <v>99</v>
      </c>
      <c r="B30" s="17">
        <v>201</v>
      </c>
      <c r="C30" s="14"/>
      <c r="D30" s="14"/>
    </row>
    <row r="31" spans="1:4" ht="28.5">
      <c r="A31" s="12" t="s">
        <v>100</v>
      </c>
      <c r="B31" s="17">
        <v>300</v>
      </c>
      <c r="C31" s="14">
        <f>C29</f>
        <v>89</v>
      </c>
      <c r="D31" s="14">
        <f>D29</f>
        <v>3638</v>
      </c>
    </row>
    <row r="32" spans="1:4" ht="14.25">
      <c r="A32" s="12" t="s">
        <v>101</v>
      </c>
      <c r="B32" s="17"/>
      <c r="C32" s="14"/>
      <c r="D32" s="14"/>
    </row>
    <row r="33" spans="1:4" ht="14.25">
      <c r="A33" s="12" t="s">
        <v>102</v>
      </c>
      <c r="B33" s="17"/>
      <c r="C33" s="14"/>
      <c r="D33" s="14"/>
    </row>
    <row r="34" spans="1:4" ht="28.5">
      <c r="A34" s="12" t="s">
        <v>103</v>
      </c>
      <c r="B34" s="17">
        <v>400</v>
      </c>
      <c r="C34" s="14"/>
      <c r="D34" s="14"/>
    </row>
    <row r="35" spans="1:4" ht="14.25">
      <c r="A35" s="12" t="s">
        <v>19</v>
      </c>
      <c r="B35" s="17"/>
      <c r="C35" s="14"/>
      <c r="D35" s="14"/>
    </row>
    <row r="36" spans="1:4" ht="14.25">
      <c r="A36" s="12" t="s">
        <v>104</v>
      </c>
      <c r="B36" s="17">
        <v>410</v>
      </c>
      <c r="C36" s="14"/>
      <c r="D36" s="14"/>
    </row>
    <row r="37" spans="1:4" ht="28.5">
      <c r="A37" s="12" t="s">
        <v>105</v>
      </c>
      <c r="B37" s="17">
        <v>411</v>
      </c>
      <c r="C37" s="14"/>
      <c r="D37" s="14"/>
    </row>
    <row r="38" spans="1:4" ht="57">
      <c r="A38" s="12" t="s">
        <v>106</v>
      </c>
      <c r="B38" s="17">
        <v>412</v>
      </c>
      <c r="C38" s="14"/>
      <c r="D38" s="14"/>
    </row>
    <row r="39" spans="1:4" ht="28.5">
      <c r="A39" s="12" t="s">
        <v>107</v>
      </c>
      <c r="B39" s="17">
        <v>413</v>
      </c>
      <c r="C39" s="14"/>
      <c r="D39" s="14"/>
    </row>
    <row r="40" spans="1:4" ht="28.5">
      <c r="A40" s="12" t="s">
        <v>108</v>
      </c>
      <c r="B40" s="17">
        <v>414</v>
      </c>
      <c r="C40" s="14"/>
      <c r="D40" s="14"/>
    </row>
    <row r="41" spans="1:4" ht="14.25">
      <c r="A41" s="12" t="s">
        <v>20</v>
      </c>
      <c r="B41" s="17">
        <v>415</v>
      </c>
      <c r="C41" s="14"/>
      <c r="D41" s="14"/>
    </row>
    <row r="42" spans="1:4" ht="28.5">
      <c r="A42" s="12" t="s">
        <v>109</v>
      </c>
      <c r="B42" s="17">
        <v>416</v>
      </c>
      <c r="C42" s="14"/>
      <c r="D42" s="14"/>
    </row>
    <row r="43" spans="1:4" ht="28.5">
      <c r="A43" s="12" t="s">
        <v>110</v>
      </c>
      <c r="B43" s="17">
        <v>417</v>
      </c>
      <c r="C43" s="14"/>
      <c r="D43" s="14"/>
    </row>
    <row r="44" spans="1:4" ht="14.25">
      <c r="A44" s="12" t="s">
        <v>111</v>
      </c>
      <c r="B44" s="17">
        <v>418</v>
      </c>
      <c r="C44" s="14"/>
      <c r="D44" s="14"/>
    </row>
    <row r="45" spans="1:4" ht="28.5">
      <c r="A45" s="12" t="s">
        <v>112</v>
      </c>
      <c r="B45" s="17">
        <v>419</v>
      </c>
      <c r="C45" s="14"/>
      <c r="D45" s="14"/>
    </row>
    <row r="46" spans="1:4" ht="28.5">
      <c r="A46" s="12" t="s">
        <v>113</v>
      </c>
      <c r="B46" s="17">
        <v>420</v>
      </c>
      <c r="C46" s="14"/>
      <c r="D46" s="14"/>
    </row>
    <row r="47" spans="1:4" ht="28.5">
      <c r="A47" s="12" t="s">
        <v>114</v>
      </c>
      <c r="B47" s="17">
        <v>500</v>
      </c>
      <c r="C47" s="14">
        <f>C31</f>
        <v>89</v>
      </c>
      <c r="D47" s="14">
        <f>D31</f>
        <v>3638</v>
      </c>
    </row>
    <row r="48" spans="1:4" ht="14.25">
      <c r="A48" s="12" t="s">
        <v>115</v>
      </c>
      <c r="B48" s="17"/>
      <c r="C48" s="14"/>
      <c r="D48" s="14"/>
    </row>
    <row r="49" spans="1:4" ht="14.25">
      <c r="A49" s="12" t="s">
        <v>101</v>
      </c>
      <c r="B49" s="17"/>
      <c r="C49" s="14"/>
      <c r="D49" s="14"/>
    </row>
    <row r="50" spans="1:4" ht="14.25">
      <c r="A50" s="12" t="s">
        <v>116</v>
      </c>
      <c r="B50" s="17"/>
      <c r="C50" s="14"/>
      <c r="D50" s="14"/>
    </row>
    <row r="51" spans="1:4" ht="14.25">
      <c r="A51" s="12" t="s">
        <v>117</v>
      </c>
      <c r="B51" s="17">
        <v>600</v>
      </c>
      <c r="C51" s="14"/>
      <c r="D51" s="14"/>
    </row>
    <row r="52" spans="1:4" ht="14.25">
      <c r="A52" s="12" t="s">
        <v>19</v>
      </c>
      <c r="B52" s="17"/>
      <c r="C52" s="14"/>
      <c r="D52" s="14"/>
    </row>
    <row r="53" spans="1:4" ht="14.25">
      <c r="A53" s="12" t="s">
        <v>118</v>
      </c>
      <c r="B53" s="17"/>
      <c r="C53" s="14"/>
      <c r="D53" s="14"/>
    </row>
    <row r="54" spans="1:4" ht="14.25">
      <c r="A54" s="12" t="s">
        <v>119</v>
      </c>
      <c r="B54" s="17"/>
      <c r="C54" s="14"/>
      <c r="D54" s="14"/>
    </row>
    <row r="55" spans="1:4" ht="14.25">
      <c r="A55" s="12" t="s">
        <v>120</v>
      </c>
      <c r="B55" s="17"/>
      <c r="C55" s="14"/>
      <c r="D55" s="14"/>
    </row>
    <row r="56" spans="1:4" ht="14.25">
      <c r="A56" s="12" t="s">
        <v>121</v>
      </c>
      <c r="B56" s="17"/>
      <c r="C56" s="14"/>
      <c r="D56" s="14"/>
    </row>
    <row r="57" spans="1:4" ht="14.25">
      <c r="A57" s="12" t="s">
        <v>119</v>
      </c>
      <c r="B57" s="17"/>
      <c r="C57" s="14"/>
      <c r="D57" s="14"/>
    </row>
    <row r="58" spans="1:4" ht="14.25">
      <c r="A58" s="12" t="s">
        <v>120</v>
      </c>
      <c r="B58" s="17"/>
      <c r="C58" s="14"/>
      <c r="D58" s="14"/>
    </row>
    <row r="59" ht="14.25">
      <c r="A59" s="11"/>
    </row>
    <row r="60" spans="1:8" ht="14.25">
      <c r="A60" s="2" t="s">
        <v>131</v>
      </c>
      <c r="B60" s="24" t="s">
        <v>137</v>
      </c>
      <c r="C60" s="25"/>
      <c r="D60" s="26"/>
      <c r="E60" s="26"/>
      <c r="F60" s="26"/>
      <c r="G60" s="26"/>
      <c r="H60" s="26"/>
    </row>
    <row r="61" spans="1:8" s="22" customFormat="1" ht="11.25">
      <c r="A61" s="22" t="s">
        <v>132</v>
      </c>
      <c r="B61" s="23" t="s">
        <v>133</v>
      </c>
      <c r="C61" s="30"/>
      <c r="D61" s="30"/>
      <c r="E61" s="30"/>
      <c r="F61" s="30"/>
      <c r="G61" s="30"/>
      <c r="H61" s="30"/>
    </row>
    <row r="62" spans="1:8" ht="14.25">
      <c r="A62" s="2" t="s">
        <v>134</v>
      </c>
      <c r="B62" s="24" t="s">
        <v>135</v>
      </c>
      <c r="C62" s="25"/>
      <c r="D62" s="26"/>
      <c r="E62" s="26"/>
      <c r="F62" s="26"/>
      <c r="G62" s="26"/>
      <c r="H62" s="26"/>
    </row>
    <row r="63" spans="1:8" s="22" customFormat="1" ht="11.25">
      <c r="A63" s="22" t="s">
        <v>132</v>
      </c>
      <c r="B63" s="23" t="s">
        <v>133</v>
      </c>
      <c r="C63" s="30"/>
      <c r="D63" s="30"/>
      <c r="E63" s="30"/>
      <c r="F63" s="30"/>
      <c r="G63" s="30"/>
      <c r="H63" s="30"/>
    </row>
    <row r="64" spans="1:6" ht="14.25">
      <c r="A64" s="27" t="s">
        <v>136</v>
      </c>
      <c r="B64" s="28"/>
      <c r="C64" s="2"/>
      <c r="D64" s="2"/>
      <c r="E64" s="29"/>
      <c r="F64" s="26"/>
    </row>
  </sheetData>
  <sheetProtection/>
  <mergeCells count="1">
    <mergeCell ref="A7:D7"/>
  </mergeCells>
  <hyperlinks>
    <hyperlink ref="D2" r:id="rId1" display="jl:30820087.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4">
      <selection activeCell="C33" sqref="C33"/>
    </sheetView>
  </sheetViews>
  <sheetFormatPr defaultColWidth="9.00390625" defaultRowHeight="12.75"/>
  <cols>
    <col min="1" max="1" width="50.375" style="2" customWidth="1"/>
    <col min="2" max="2" width="6.75390625" style="34" customWidth="1"/>
    <col min="3" max="4" width="15.125" style="3" customWidth="1"/>
    <col min="5" max="16384" width="9.125" style="2" customWidth="1"/>
  </cols>
  <sheetData>
    <row r="1" ht="14.25">
      <c r="D1" s="4" t="s">
        <v>138</v>
      </c>
    </row>
    <row r="2" ht="14.25">
      <c r="D2" s="21" t="s">
        <v>23</v>
      </c>
    </row>
    <row r="3" ht="14.25">
      <c r="D3" s="4" t="s">
        <v>24</v>
      </c>
    </row>
    <row r="4" ht="14.25">
      <c r="D4" s="4" t="s">
        <v>25</v>
      </c>
    </row>
    <row r="5" ht="14.25">
      <c r="A5" s="1"/>
    </row>
    <row r="6" ht="14.25">
      <c r="A6" s="1"/>
    </row>
    <row r="7" ht="14.25">
      <c r="A7" s="11" t="s">
        <v>70</v>
      </c>
    </row>
    <row r="8" ht="15">
      <c r="A8" s="33"/>
    </row>
    <row r="9" ht="15">
      <c r="A9" s="35" t="s">
        <v>139</v>
      </c>
    </row>
    <row r="10" ht="14.25">
      <c r="A10" s="36"/>
    </row>
    <row r="11" ht="14.25">
      <c r="A11" s="32" t="s">
        <v>251</v>
      </c>
    </row>
    <row r="12" ht="14.25">
      <c r="A12" s="32"/>
    </row>
    <row r="13" spans="1:4" ht="14.25">
      <c r="A13" s="1"/>
      <c r="D13" s="9" t="s">
        <v>140</v>
      </c>
    </row>
    <row r="14" spans="1:4" s="10" customFormat="1" ht="45">
      <c r="A14" s="19" t="s">
        <v>141</v>
      </c>
      <c r="B14" s="37" t="s">
        <v>30</v>
      </c>
      <c r="C14" s="20" t="s">
        <v>252</v>
      </c>
      <c r="D14" s="20" t="s">
        <v>253</v>
      </c>
    </row>
    <row r="15" spans="1:4" ht="25.5" customHeight="1">
      <c r="A15" s="47" t="s">
        <v>142</v>
      </c>
      <c r="B15" s="47"/>
      <c r="C15" s="47"/>
      <c r="D15" s="47"/>
    </row>
    <row r="16" spans="1:4" ht="28.5">
      <c r="A16" s="38" t="s">
        <v>143</v>
      </c>
      <c r="B16" s="39" t="s">
        <v>74</v>
      </c>
      <c r="C16" s="40">
        <f>C18+C19+C20+C21+C22+C23</f>
        <v>9216</v>
      </c>
      <c r="D16" s="40">
        <f>D18+D19+D20+D21+D22+D23</f>
        <v>17783</v>
      </c>
    </row>
    <row r="17" spans="1:4" ht="14.25">
      <c r="A17" s="12" t="s">
        <v>19</v>
      </c>
      <c r="B17" s="13"/>
      <c r="C17" s="14"/>
      <c r="D17" s="14"/>
    </row>
    <row r="18" spans="1:4" ht="14.25">
      <c r="A18" s="12" t="s">
        <v>144</v>
      </c>
      <c r="B18" s="13" t="s">
        <v>75</v>
      </c>
      <c r="C18" s="14">
        <v>9216</v>
      </c>
      <c r="D18" s="14">
        <v>17783</v>
      </c>
    </row>
    <row r="19" spans="1:4" ht="14.25">
      <c r="A19" s="12" t="s">
        <v>145</v>
      </c>
      <c r="B19" s="13" t="s">
        <v>76</v>
      </c>
      <c r="C19" s="14"/>
      <c r="D19" s="14"/>
    </row>
    <row r="20" spans="1:4" ht="14.25">
      <c r="A20" s="12" t="s">
        <v>146</v>
      </c>
      <c r="B20" s="13" t="s">
        <v>77</v>
      </c>
      <c r="C20" s="14"/>
      <c r="D20" s="14"/>
    </row>
    <row r="21" spans="1:4" ht="14.25">
      <c r="A21" s="12" t="s">
        <v>147</v>
      </c>
      <c r="B21" s="13" t="s">
        <v>78</v>
      </c>
      <c r="C21" s="14"/>
      <c r="D21" s="14"/>
    </row>
    <row r="22" spans="1:4" ht="14.25">
      <c r="A22" s="12" t="s">
        <v>148</v>
      </c>
      <c r="B22" s="13" t="s">
        <v>79</v>
      </c>
      <c r="C22" s="14"/>
      <c r="D22" s="14"/>
    </row>
    <row r="23" spans="1:4" ht="14.25">
      <c r="A23" s="12" t="s">
        <v>149</v>
      </c>
      <c r="B23" s="13" t="s">
        <v>80</v>
      </c>
      <c r="C23" s="14"/>
      <c r="D23" s="14"/>
    </row>
    <row r="24" spans="1:4" ht="28.5">
      <c r="A24" s="38" t="s">
        <v>150</v>
      </c>
      <c r="B24" s="39" t="s">
        <v>123</v>
      </c>
      <c r="C24" s="40">
        <f>C26+C27+C28+C29+C30+C31+C32</f>
        <v>22995</v>
      </c>
      <c r="D24" s="40">
        <f>D26+D27+D28+D29+D30+D31+D32</f>
        <v>17786</v>
      </c>
    </row>
    <row r="25" spans="1:4" ht="14.25">
      <c r="A25" s="12" t="s">
        <v>19</v>
      </c>
      <c r="B25" s="13"/>
      <c r="C25" s="14"/>
      <c r="D25" s="14"/>
    </row>
    <row r="26" spans="1:4" ht="14.25">
      <c r="A26" s="12" t="s">
        <v>151</v>
      </c>
      <c r="B26" s="13" t="s">
        <v>124</v>
      </c>
      <c r="C26" s="14">
        <v>15102</v>
      </c>
      <c r="D26" s="14">
        <v>14399</v>
      </c>
    </row>
    <row r="27" spans="1:4" ht="14.25">
      <c r="A27" s="12" t="s">
        <v>152</v>
      </c>
      <c r="B27" s="13" t="s">
        <v>125</v>
      </c>
      <c r="C27" s="14"/>
      <c r="D27" s="14"/>
    </row>
    <row r="28" spans="1:4" ht="14.25">
      <c r="A28" s="12" t="s">
        <v>153</v>
      </c>
      <c r="B28" s="13" t="s">
        <v>126</v>
      </c>
      <c r="C28" s="14">
        <v>1130</v>
      </c>
      <c r="D28" s="14">
        <v>1358</v>
      </c>
    </row>
    <row r="29" spans="1:4" ht="14.25">
      <c r="A29" s="12" t="s">
        <v>154</v>
      </c>
      <c r="B29" s="13" t="s">
        <v>127</v>
      </c>
      <c r="C29" s="14"/>
      <c r="D29" s="14"/>
    </row>
    <row r="30" spans="1:4" ht="14.25">
      <c r="A30" s="12" t="s">
        <v>155</v>
      </c>
      <c r="B30" s="13" t="s">
        <v>128</v>
      </c>
      <c r="C30" s="14"/>
      <c r="D30" s="14"/>
    </row>
    <row r="31" spans="1:4" ht="14.25">
      <c r="A31" s="12" t="s">
        <v>156</v>
      </c>
      <c r="B31" s="13" t="s">
        <v>157</v>
      </c>
      <c r="C31" s="14">
        <v>2622</v>
      </c>
      <c r="D31" s="14">
        <v>1756</v>
      </c>
    </row>
    <row r="32" spans="1:4" ht="14.25">
      <c r="A32" s="12" t="s">
        <v>158</v>
      </c>
      <c r="B32" s="13" t="s">
        <v>159</v>
      </c>
      <c r="C32" s="14">
        <f>1741+2400</f>
        <v>4141</v>
      </c>
      <c r="D32" s="14">
        <v>273</v>
      </c>
    </row>
    <row r="33" spans="1:4" ht="42.75">
      <c r="A33" s="38" t="s">
        <v>160</v>
      </c>
      <c r="B33" s="39" t="s">
        <v>161</v>
      </c>
      <c r="C33" s="40">
        <f>C16-C24</f>
        <v>-13779</v>
      </c>
      <c r="D33" s="40">
        <f>D16-D24</f>
        <v>-3</v>
      </c>
    </row>
    <row r="34" spans="1:4" ht="25.5" customHeight="1">
      <c r="A34" s="48" t="s">
        <v>162</v>
      </c>
      <c r="B34" s="48"/>
      <c r="C34" s="48"/>
      <c r="D34" s="48"/>
    </row>
    <row r="35" spans="1:4" ht="28.5">
      <c r="A35" s="38" t="s">
        <v>163</v>
      </c>
      <c r="B35" s="39" t="s">
        <v>164</v>
      </c>
      <c r="C35" s="40">
        <f>SUM(C37:C47)</f>
        <v>0</v>
      </c>
      <c r="D35" s="40">
        <f>SUM(D37:D47)</f>
        <v>0</v>
      </c>
    </row>
    <row r="36" spans="1:4" ht="14.25">
      <c r="A36" s="12" t="s">
        <v>19</v>
      </c>
      <c r="B36" s="13"/>
      <c r="C36" s="14"/>
      <c r="D36" s="14"/>
    </row>
    <row r="37" spans="1:4" ht="14.25">
      <c r="A37" s="12" t="s">
        <v>165</v>
      </c>
      <c r="B37" s="13" t="s">
        <v>166</v>
      </c>
      <c r="C37" s="14"/>
      <c r="D37" s="14"/>
    </row>
    <row r="38" spans="1:4" ht="14.25">
      <c r="A38" s="12" t="s">
        <v>167</v>
      </c>
      <c r="B38" s="13" t="s">
        <v>168</v>
      </c>
      <c r="C38" s="14"/>
      <c r="D38" s="14"/>
    </row>
    <row r="39" spans="1:4" ht="14.25">
      <c r="A39" s="12" t="s">
        <v>169</v>
      </c>
      <c r="B39" s="13" t="s">
        <v>170</v>
      </c>
      <c r="C39" s="14"/>
      <c r="D39" s="14"/>
    </row>
    <row r="40" spans="1:4" ht="42.75">
      <c r="A40" s="12" t="s">
        <v>171</v>
      </c>
      <c r="B40" s="13" t="s">
        <v>172</v>
      </c>
      <c r="C40" s="14"/>
      <c r="D40" s="14"/>
    </row>
    <row r="41" spans="1:4" ht="28.5">
      <c r="A41" s="12" t="s">
        <v>173</v>
      </c>
      <c r="B41" s="13" t="s">
        <v>174</v>
      </c>
      <c r="C41" s="14"/>
      <c r="D41" s="14"/>
    </row>
    <row r="42" spans="1:4" ht="28.5">
      <c r="A42" s="12" t="s">
        <v>175</v>
      </c>
      <c r="B42" s="13" t="s">
        <v>176</v>
      </c>
      <c r="C42" s="14"/>
      <c r="D42" s="14"/>
    </row>
    <row r="43" spans="1:4" ht="14.25">
      <c r="A43" s="12" t="s">
        <v>177</v>
      </c>
      <c r="B43" s="13" t="s">
        <v>178</v>
      </c>
      <c r="C43" s="14"/>
      <c r="D43" s="14"/>
    </row>
    <row r="44" spans="1:4" ht="28.5">
      <c r="A44" s="12" t="s">
        <v>179</v>
      </c>
      <c r="B44" s="13" t="s">
        <v>180</v>
      </c>
      <c r="C44" s="14"/>
      <c r="D44" s="14"/>
    </row>
    <row r="45" spans="1:4" ht="14.25">
      <c r="A45" s="12" t="s">
        <v>181</v>
      </c>
      <c r="B45" s="13" t="s">
        <v>182</v>
      </c>
      <c r="C45" s="14"/>
      <c r="D45" s="14"/>
    </row>
    <row r="46" spans="1:4" ht="14.25">
      <c r="A46" s="12" t="s">
        <v>148</v>
      </c>
      <c r="B46" s="13" t="s">
        <v>183</v>
      </c>
      <c r="C46" s="14"/>
      <c r="D46" s="14"/>
    </row>
    <row r="47" spans="1:4" ht="14.25">
      <c r="A47" s="12" t="s">
        <v>149</v>
      </c>
      <c r="B47" s="13" t="s">
        <v>184</v>
      </c>
      <c r="C47" s="14"/>
      <c r="D47" s="14"/>
    </row>
    <row r="48" spans="1:4" ht="28.5">
      <c r="A48" s="38" t="s">
        <v>185</v>
      </c>
      <c r="B48" s="39" t="s">
        <v>186</v>
      </c>
      <c r="C48" s="40">
        <f>SUM(C50:C60)</f>
        <v>0</v>
      </c>
      <c r="D48" s="40">
        <f>SUM(D50:D60)</f>
        <v>0</v>
      </c>
    </row>
    <row r="49" spans="1:4" ht="14.25">
      <c r="A49" s="12" t="s">
        <v>19</v>
      </c>
      <c r="B49" s="13"/>
      <c r="C49" s="14"/>
      <c r="D49" s="14"/>
    </row>
    <row r="50" spans="1:4" ht="14.25">
      <c r="A50" s="12" t="s">
        <v>187</v>
      </c>
      <c r="B50" s="13" t="s">
        <v>188</v>
      </c>
      <c r="C50" s="14"/>
      <c r="D50" s="14"/>
    </row>
    <row r="51" spans="1:4" ht="14.25">
      <c r="A51" s="12" t="s">
        <v>189</v>
      </c>
      <c r="B51" s="13" t="s">
        <v>190</v>
      </c>
      <c r="C51" s="14"/>
      <c r="D51" s="14"/>
    </row>
    <row r="52" spans="1:4" ht="14.25">
      <c r="A52" s="12" t="s">
        <v>191</v>
      </c>
      <c r="B52" s="13" t="s">
        <v>192</v>
      </c>
      <c r="C52" s="14"/>
      <c r="D52" s="14"/>
    </row>
    <row r="53" spans="1:4" ht="42.75">
      <c r="A53" s="12" t="s">
        <v>193</v>
      </c>
      <c r="B53" s="13" t="s">
        <v>194</v>
      </c>
      <c r="C53" s="14"/>
      <c r="D53" s="14"/>
    </row>
    <row r="54" spans="1:4" ht="28.5">
      <c r="A54" s="12" t="s">
        <v>195</v>
      </c>
      <c r="B54" s="13" t="s">
        <v>196</v>
      </c>
      <c r="C54" s="14"/>
      <c r="D54" s="14"/>
    </row>
    <row r="55" spans="1:4" ht="28.5">
      <c r="A55" s="12" t="s">
        <v>197</v>
      </c>
      <c r="B55" s="13" t="s">
        <v>198</v>
      </c>
      <c r="C55" s="14"/>
      <c r="D55" s="14"/>
    </row>
    <row r="56" spans="1:4" ht="14.25">
      <c r="A56" s="12" t="s">
        <v>199</v>
      </c>
      <c r="B56" s="13" t="s">
        <v>200</v>
      </c>
      <c r="C56" s="14"/>
      <c r="D56" s="14"/>
    </row>
    <row r="57" spans="1:4" ht="14.25">
      <c r="A57" s="12" t="s">
        <v>201</v>
      </c>
      <c r="B57" s="13" t="s">
        <v>202</v>
      </c>
      <c r="C57" s="14"/>
      <c r="D57" s="14"/>
    </row>
    <row r="58" spans="1:4" ht="28.5">
      <c r="A58" s="12" t="s">
        <v>179</v>
      </c>
      <c r="B58" s="13" t="s">
        <v>203</v>
      </c>
      <c r="C58" s="14"/>
      <c r="D58" s="14"/>
    </row>
    <row r="59" spans="1:4" ht="28.5">
      <c r="A59" s="12" t="s">
        <v>204</v>
      </c>
      <c r="B59" s="13" t="s">
        <v>205</v>
      </c>
      <c r="C59" s="14"/>
      <c r="D59" s="14"/>
    </row>
    <row r="60" spans="1:4" ht="14.25">
      <c r="A60" s="12" t="s">
        <v>158</v>
      </c>
      <c r="B60" s="13" t="s">
        <v>206</v>
      </c>
      <c r="C60" s="14"/>
      <c r="D60" s="14"/>
    </row>
    <row r="61" spans="1:4" ht="42.75">
      <c r="A61" s="38" t="s">
        <v>207</v>
      </c>
      <c r="B61" s="39" t="s">
        <v>208</v>
      </c>
      <c r="C61" s="40">
        <f>C35-C48</f>
        <v>0</v>
      </c>
      <c r="D61" s="40">
        <f>D35-D48</f>
        <v>0</v>
      </c>
    </row>
    <row r="62" spans="1:4" ht="25.5" customHeight="1">
      <c r="A62" s="48" t="s">
        <v>209</v>
      </c>
      <c r="B62" s="48"/>
      <c r="C62" s="48"/>
      <c r="D62" s="48"/>
    </row>
    <row r="63" spans="1:4" ht="28.5">
      <c r="A63" s="38" t="s">
        <v>210</v>
      </c>
      <c r="B63" s="39" t="s">
        <v>211</v>
      </c>
      <c r="C63" s="40">
        <f>SUM(C65:C68)</f>
        <v>13783</v>
      </c>
      <c r="D63" s="40">
        <f>SUM(D65:D68)</f>
        <v>0</v>
      </c>
    </row>
    <row r="64" spans="1:4" ht="14.25">
      <c r="A64" s="12" t="s">
        <v>19</v>
      </c>
      <c r="B64" s="13"/>
      <c r="C64" s="14"/>
      <c r="D64" s="14"/>
    </row>
    <row r="65" spans="1:4" ht="28.5">
      <c r="A65" s="12" t="s">
        <v>212</v>
      </c>
      <c r="B65" s="13" t="s">
        <v>213</v>
      </c>
      <c r="C65" s="14"/>
      <c r="D65" s="14"/>
    </row>
    <row r="66" spans="1:4" ht="14.25">
      <c r="A66" s="12" t="s">
        <v>214</v>
      </c>
      <c r="B66" s="13" t="s">
        <v>215</v>
      </c>
      <c r="C66" s="14"/>
      <c r="D66" s="14"/>
    </row>
    <row r="67" spans="1:4" ht="14.25">
      <c r="A67" s="12" t="s">
        <v>148</v>
      </c>
      <c r="B67" s="13" t="s">
        <v>216</v>
      </c>
      <c r="C67" s="14"/>
      <c r="D67" s="14"/>
    </row>
    <row r="68" spans="1:4" ht="14.25">
      <c r="A68" s="12" t="s">
        <v>149</v>
      </c>
      <c r="B68" s="13" t="s">
        <v>217</v>
      </c>
      <c r="C68" s="14">
        <v>13783</v>
      </c>
      <c r="D68" s="14"/>
    </row>
    <row r="69" spans="1:4" ht="28.5">
      <c r="A69" s="38" t="s">
        <v>218</v>
      </c>
      <c r="B69" s="39">
        <v>100</v>
      </c>
      <c r="C69" s="40">
        <f>SUM(C71:C75)</f>
        <v>0</v>
      </c>
      <c r="D69" s="40">
        <f>SUM(D71:D75)</f>
        <v>0</v>
      </c>
    </row>
    <row r="70" spans="1:4" ht="14.25">
      <c r="A70" s="12" t="s">
        <v>19</v>
      </c>
      <c r="B70" s="13"/>
      <c r="C70" s="14"/>
      <c r="D70" s="14"/>
    </row>
    <row r="71" spans="1:4" ht="14.25">
      <c r="A71" s="12" t="s">
        <v>219</v>
      </c>
      <c r="B71" s="13">
        <v>101</v>
      </c>
      <c r="C71" s="14"/>
      <c r="D71" s="14"/>
    </row>
    <row r="72" spans="1:4" ht="14.25">
      <c r="A72" s="12" t="s">
        <v>154</v>
      </c>
      <c r="B72" s="13">
        <v>102</v>
      </c>
      <c r="C72" s="14"/>
      <c r="D72" s="14"/>
    </row>
    <row r="73" spans="1:4" ht="14.25">
      <c r="A73" s="12" t="s">
        <v>220</v>
      </c>
      <c r="B73" s="13">
        <v>103</v>
      </c>
      <c r="C73" s="14"/>
      <c r="D73" s="14"/>
    </row>
    <row r="74" spans="1:4" ht="14.25">
      <c r="A74" s="12" t="s">
        <v>221</v>
      </c>
      <c r="B74" s="13">
        <v>104</v>
      </c>
      <c r="C74" s="14"/>
      <c r="D74" s="14"/>
    </row>
    <row r="75" spans="1:4" ht="14.25">
      <c r="A75" s="12" t="s">
        <v>222</v>
      </c>
      <c r="B75" s="13">
        <v>105</v>
      </c>
      <c r="C75" s="14"/>
      <c r="D75" s="14"/>
    </row>
    <row r="76" spans="1:4" ht="42.75">
      <c r="A76" s="38" t="s">
        <v>223</v>
      </c>
      <c r="B76" s="39">
        <v>110</v>
      </c>
      <c r="C76" s="40">
        <f>C63-C69</f>
        <v>13783</v>
      </c>
      <c r="D76" s="40">
        <f>D63-D69</f>
        <v>0</v>
      </c>
    </row>
    <row r="77" spans="1:4" ht="14.25">
      <c r="A77" s="12" t="s">
        <v>224</v>
      </c>
      <c r="B77" s="13">
        <v>120</v>
      </c>
      <c r="C77" s="14"/>
      <c r="D77" s="14"/>
    </row>
    <row r="78" spans="1:4" ht="42.75">
      <c r="A78" s="12" t="s">
        <v>225</v>
      </c>
      <c r="B78" s="13">
        <v>130</v>
      </c>
      <c r="C78" s="14">
        <f>C33+C61+C76</f>
        <v>4</v>
      </c>
      <c r="D78" s="14">
        <f>D33+D61+D76</f>
        <v>-3</v>
      </c>
    </row>
    <row r="79" spans="1:4" ht="28.5">
      <c r="A79" s="12" t="s">
        <v>226</v>
      </c>
      <c r="B79" s="13">
        <v>140</v>
      </c>
      <c r="C79" s="14">
        <v>0</v>
      </c>
      <c r="D79" s="14">
        <v>3</v>
      </c>
    </row>
    <row r="80" spans="1:4" ht="28.5">
      <c r="A80" s="12" t="s">
        <v>227</v>
      </c>
      <c r="B80" s="13">
        <v>150</v>
      </c>
      <c r="C80" s="14">
        <f>C79+C78</f>
        <v>4</v>
      </c>
      <c r="D80" s="14">
        <f>D79+D78</f>
        <v>0</v>
      </c>
    </row>
    <row r="82" spans="1:8" ht="14.25">
      <c r="A82" s="2" t="s">
        <v>131</v>
      </c>
      <c r="B82" s="24" t="s">
        <v>137</v>
      </c>
      <c r="C82" s="25"/>
      <c r="D82" s="26"/>
      <c r="E82" s="26"/>
      <c r="F82" s="26"/>
      <c r="G82" s="26"/>
      <c r="H82" s="26"/>
    </row>
    <row r="83" spans="1:8" s="22" customFormat="1" ht="11.25">
      <c r="A83" s="22" t="s">
        <v>132</v>
      </c>
      <c r="B83" s="23" t="s">
        <v>133</v>
      </c>
      <c r="C83" s="30"/>
      <c r="D83" s="30"/>
      <c r="E83" s="30"/>
      <c r="F83" s="30"/>
      <c r="G83" s="30"/>
      <c r="H83" s="30"/>
    </row>
    <row r="84" spans="1:8" ht="14.25">
      <c r="A84" s="2" t="s">
        <v>134</v>
      </c>
      <c r="B84" s="24" t="s">
        <v>135</v>
      </c>
      <c r="C84" s="25"/>
      <c r="D84" s="26"/>
      <c r="E84" s="26"/>
      <c r="F84" s="26"/>
      <c r="G84" s="26"/>
      <c r="H84" s="26"/>
    </row>
    <row r="85" spans="1:8" s="22" customFormat="1" ht="11.25">
      <c r="A85" s="22" t="s">
        <v>132</v>
      </c>
      <c r="B85" s="23" t="s">
        <v>133</v>
      </c>
      <c r="C85" s="30"/>
      <c r="D85" s="30"/>
      <c r="E85" s="30"/>
      <c r="F85" s="30"/>
      <c r="G85" s="30"/>
      <c r="H85" s="30"/>
    </row>
    <row r="86" spans="1:6" ht="14.25">
      <c r="A86" s="27" t="s">
        <v>136</v>
      </c>
      <c r="B86" s="28"/>
      <c r="C86" s="2"/>
      <c r="D86" s="2"/>
      <c r="E86" s="29"/>
      <c r="F86" s="26"/>
    </row>
  </sheetData>
  <sheetProtection/>
  <mergeCells count="3">
    <mergeCell ref="A15:D15"/>
    <mergeCell ref="A34:D34"/>
    <mergeCell ref="A62:D62"/>
  </mergeCells>
  <hyperlinks>
    <hyperlink ref="D2" r:id="rId1" display="jl:30820085.0"/>
  </hyperlinks>
  <printOptions/>
  <pageMargins left="0.7" right="0.7" top="0.75" bottom="0.75" header="0.3" footer="0.3"/>
  <pageSetup fitToHeight="0" fitToWidth="1"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B1">
      <selection activeCell="L20" sqref="L20"/>
    </sheetView>
  </sheetViews>
  <sheetFormatPr defaultColWidth="9.00390625" defaultRowHeight="12.75"/>
  <cols>
    <col min="1" max="1" width="38.25390625" style="2" customWidth="1"/>
    <col min="2" max="2" width="6.625" style="2" customWidth="1"/>
    <col min="3" max="9" width="14.375" style="2" customWidth="1"/>
    <col min="10" max="16384" width="9.125" style="2" customWidth="1"/>
  </cols>
  <sheetData>
    <row r="1" ht="14.25">
      <c r="I1" s="1" t="s">
        <v>228</v>
      </c>
    </row>
    <row r="2" ht="14.25">
      <c r="I2" s="5" t="s">
        <v>23</v>
      </c>
    </row>
    <row r="3" ht="14.25">
      <c r="I3" s="1" t="s">
        <v>24</v>
      </c>
    </row>
    <row r="4" ht="14.25">
      <c r="I4" s="1" t="s">
        <v>25</v>
      </c>
    </row>
    <row r="5" ht="14.25">
      <c r="A5" s="1"/>
    </row>
    <row r="6" ht="14.25">
      <c r="A6" s="1"/>
    </row>
    <row r="7" spans="1:9" ht="26.25" customHeight="1">
      <c r="A7" s="49" t="s">
        <v>70</v>
      </c>
      <c r="B7" s="50"/>
      <c r="C7" s="50"/>
      <c r="D7" s="50"/>
      <c r="E7" s="50"/>
      <c r="F7" s="50"/>
      <c r="G7" s="50"/>
      <c r="H7" s="50"/>
      <c r="I7" s="50"/>
    </row>
    <row r="8" ht="14.25">
      <c r="A8" s="11"/>
    </row>
    <row r="9" ht="15">
      <c r="A9" s="35" t="s">
        <v>229</v>
      </c>
    </row>
    <row r="10" ht="15">
      <c r="A10" s="33"/>
    </row>
    <row r="11" spans="1:9" ht="14.25">
      <c r="A11" s="41" t="s">
        <v>254</v>
      </c>
      <c r="B11" s="46"/>
      <c r="C11" s="46"/>
      <c r="D11" s="46"/>
      <c r="E11" s="46"/>
      <c r="F11" s="46"/>
      <c r="G11" s="46"/>
      <c r="H11" s="46"/>
      <c r="I11" s="46"/>
    </row>
    <row r="12" ht="14.25">
      <c r="A12" s="32"/>
    </row>
    <row r="13" ht="14.25">
      <c r="I13" s="1" t="s">
        <v>0</v>
      </c>
    </row>
    <row r="14" ht="14.25">
      <c r="A14" s="1"/>
    </row>
    <row r="15" spans="1:9" s="10" customFormat="1" ht="15">
      <c r="A15" s="51" t="s">
        <v>230</v>
      </c>
      <c r="B15" s="52" t="s">
        <v>30</v>
      </c>
      <c r="C15" s="52" t="s">
        <v>231</v>
      </c>
      <c r="D15" s="52"/>
      <c r="E15" s="52"/>
      <c r="F15" s="52"/>
      <c r="G15" s="52"/>
      <c r="H15" s="52" t="s">
        <v>67</v>
      </c>
      <c r="I15" s="52" t="s">
        <v>232</v>
      </c>
    </row>
    <row r="16" spans="1:9" s="10" customFormat="1" ht="64.5" customHeight="1">
      <c r="A16" s="51"/>
      <c r="B16" s="52"/>
      <c r="C16" s="19" t="s">
        <v>63</v>
      </c>
      <c r="D16" s="19" t="s">
        <v>64</v>
      </c>
      <c r="E16" s="19" t="s">
        <v>6</v>
      </c>
      <c r="F16" s="19" t="s">
        <v>7</v>
      </c>
      <c r="G16" s="19" t="s">
        <v>233</v>
      </c>
      <c r="H16" s="52"/>
      <c r="I16" s="52"/>
    </row>
    <row r="17" spans="1:9" ht="25.5" customHeight="1">
      <c r="A17" s="12" t="s">
        <v>244</v>
      </c>
      <c r="B17" s="13" t="s">
        <v>74</v>
      </c>
      <c r="C17" s="17">
        <v>103</v>
      </c>
      <c r="D17" s="17"/>
      <c r="E17" s="17"/>
      <c r="F17" s="17"/>
      <c r="G17" s="17">
        <v>5203</v>
      </c>
      <c r="H17" s="17"/>
      <c r="I17" s="17">
        <f>C17+D17+E17+F17+G17</f>
        <v>5306</v>
      </c>
    </row>
    <row r="18" spans="1:9" ht="25.5" customHeight="1">
      <c r="A18" s="12" t="s">
        <v>234</v>
      </c>
      <c r="B18" s="13" t="s">
        <v>75</v>
      </c>
      <c r="C18" s="17"/>
      <c r="D18" s="17"/>
      <c r="E18" s="17"/>
      <c r="F18" s="17"/>
      <c r="G18" s="17"/>
      <c r="H18" s="17"/>
      <c r="I18" s="17"/>
    </row>
    <row r="19" spans="1:9" ht="36.75" customHeight="1">
      <c r="A19" s="12" t="s">
        <v>235</v>
      </c>
      <c r="B19" s="17">
        <v>100</v>
      </c>
      <c r="C19" s="17">
        <f>C17+C18</f>
        <v>103</v>
      </c>
      <c r="D19" s="17">
        <f aca="true" t="shared" si="0" ref="D19:I19">D17+D18</f>
        <v>0</v>
      </c>
      <c r="E19" s="17">
        <f t="shared" si="0"/>
        <v>0</v>
      </c>
      <c r="F19" s="17">
        <f t="shared" si="0"/>
        <v>0</v>
      </c>
      <c r="G19" s="17">
        <f t="shared" si="0"/>
        <v>5203</v>
      </c>
      <c r="H19" s="17">
        <f t="shared" si="0"/>
        <v>0</v>
      </c>
      <c r="I19" s="17">
        <f t="shared" si="0"/>
        <v>5306</v>
      </c>
    </row>
    <row r="20" spans="1:9" ht="35.25" customHeight="1">
      <c r="A20" s="12" t="s">
        <v>236</v>
      </c>
      <c r="B20" s="17">
        <v>200</v>
      </c>
      <c r="C20" s="17">
        <f aca="true" t="shared" si="1" ref="C20:H20">C21+C22</f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>G21+G22</f>
        <v>5580</v>
      </c>
      <c r="H20" s="17">
        <f t="shared" si="1"/>
        <v>0</v>
      </c>
      <c r="I20" s="17">
        <f>C20+D20+E20+F20+G20</f>
        <v>5580</v>
      </c>
    </row>
    <row r="21" spans="1:9" ht="20.25" customHeight="1">
      <c r="A21" s="12" t="s">
        <v>245</v>
      </c>
      <c r="B21" s="17">
        <v>210</v>
      </c>
      <c r="C21" s="17"/>
      <c r="D21" s="17"/>
      <c r="E21" s="17"/>
      <c r="F21" s="17"/>
      <c r="G21" s="17">
        <v>5580</v>
      </c>
      <c r="H21" s="17"/>
      <c r="I21" s="17"/>
    </row>
    <row r="22" spans="1:9" ht="33.75" customHeight="1">
      <c r="A22" s="12" t="s">
        <v>237</v>
      </c>
      <c r="B22" s="17">
        <v>220</v>
      </c>
      <c r="C22" s="17"/>
      <c r="D22" s="17"/>
      <c r="E22" s="17"/>
      <c r="F22" s="17"/>
      <c r="G22" s="17"/>
      <c r="H22" s="17"/>
      <c r="I22" s="17"/>
    </row>
    <row r="23" spans="1:9" ht="34.5" customHeight="1">
      <c r="A23" s="12" t="s">
        <v>238</v>
      </c>
      <c r="B23" s="17">
        <v>300</v>
      </c>
      <c r="C23" s="17"/>
      <c r="D23" s="17"/>
      <c r="E23" s="17"/>
      <c r="F23" s="17"/>
      <c r="G23" s="17"/>
      <c r="H23" s="17"/>
      <c r="I23" s="17"/>
    </row>
    <row r="24" spans="1:9" ht="51.75" customHeight="1">
      <c r="A24" s="12" t="s">
        <v>246</v>
      </c>
      <c r="B24" s="17">
        <v>400</v>
      </c>
      <c r="C24" s="17">
        <f aca="true" t="shared" si="2" ref="C24:I24">C19+C20+C23</f>
        <v>103</v>
      </c>
      <c r="D24" s="17">
        <f t="shared" si="2"/>
        <v>0</v>
      </c>
      <c r="E24" s="17">
        <f t="shared" si="2"/>
        <v>0</v>
      </c>
      <c r="F24" s="17">
        <f t="shared" si="2"/>
        <v>0</v>
      </c>
      <c r="G24" s="17">
        <f t="shared" si="2"/>
        <v>10783</v>
      </c>
      <c r="H24" s="17">
        <f t="shared" si="2"/>
        <v>0</v>
      </c>
      <c r="I24" s="17">
        <f t="shared" si="2"/>
        <v>10886</v>
      </c>
    </row>
    <row r="25" spans="1:9" ht="23.25" customHeight="1">
      <c r="A25" s="12" t="s">
        <v>234</v>
      </c>
      <c r="B25" s="17">
        <v>401</v>
      </c>
      <c r="C25" s="17">
        <v>70</v>
      </c>
      <c r="D25" s="17"/>
      <c r="E25" s="17"/>
      <c r="F25" s="17"/>
      <c r="G25" s="17"/>
      <c r="H25" s="17"/>
      <c r="I25" s="17">
        <f>C25</f>
        <v>70</v>
      </c>
    </row>
    <row r="26" spans="1:9" ht="33" customHeight="1">
      <c r="A26" s="12" t="s">
        <v>239</v>
      </c>
      <c r="B26" s="17">
        <v>500</v>
      </c>
      <c r="C26" s="17">
        <f aca="true" t="shared" si="3" ref="C26:H26">C24+C25</f>
        <v>173</v>
      </c>
      <c r="D26" s="17">
        <f t="shared" si="3"/>
        <v>0</v>
      </c>
      <c r="E26" s="17">
        <f t="shared" si="3"/>
        <v>0</v>
      </c>
      <c r="F26" s="17">
        <f t="shared" si="3"/>
        <v>0</v>
      </c>
      <c r="G26" s="17">
        <f t="shared" si="3"/>
        <v>10783</v>
      </c>
      <c r="H26" s="17">
        <f t="shared" si="3"/>
        <v>0</v>
      </c>
      <c r="I26" s="17">
        <f>I24+I25</f>
        <v>10956</v>
      </c>
    </row>
    <row r="27" spans="1:9" ht="34.5" customHeight="1">
      <c r="A27" s="12" t="s">
        <v>240</v>
      </c>
      <c r="B27" s="17">
        <v>600</v>
      </c>
      <c r="C27" s="17">
        <f aca="true" t="shared" si="4" ref="C27:H27">C28+C29</f>
        <v>0</v>
      </c>
      <c r="D27" s="17">
        <f t="shared" si="4"/>
        <v>0</v>
      </c>
      <c r="E27" s="17">
        <f t="shared" si="4"/>
        <v>0</v>
      </c>
      <c r="F27" s="17">
        <f t="shared" si="4"/>
        <v>0</v>
      </c>
      <c r="G27" s="17">
        <f t="shared" si="4"/>
        <v>89</v>
      </c>
      <c r="H27" s="17">
        <f t="shared" si="4"/>
        <v>0</v>
      </c>
      <c r="I27" s="17">
        <f aca="true" t="shared" si="5" ref="I27:I32">SUM(C27:H27)</f>
        <v>89</v>
      </c>
    </row>
    <row r="28" spans="1:9" ht="34.5" customHeight="1">
      <c r="A28" s="12" t="s">
        <v>255</v>
      </c>
      <c r="B28" s="17">
        <v>610</v>
      </c>
      <c r="C28" s="17"/>
      <c r="D28" s="17"/>
      <c r="E28" s="17"/>
      <c r="F28" s="17"/>
      <c r="G28" s="17">
        <v>89</v>
      </c>
      <c r="H28" s="17"/>
      <c r="I28" s="17">
        <f t="shared" si="5"/>
        <v>89</v>
      </c>
    </row>
    <row r="29" spans="1:9" ht="34.5" customHeight="1">
      <c r="A29" s="12" t="s">
        <v>241</v>
      </c>
      <c r="B29" s="17">
        <v>620</v>
      </c>
      <c r="C29" s="17"/>
      <c r="D29" s="17"/>
      <c r="E29" s="17"/>
      <c r="F29" s="17"/>
      <c r="G29" s="17"/>
      <c r="H29" s="17"/>
      <c r="I29" s="17">
        <f t="shared" si="5"/>
        <v>0</v>
      </c>
    </row>
    <row r="30" spans="1:9" ht="32.25" customHeight="1">
      <c r="A30" s="12" t="s">
        <v>242</v>
      </c>
      <c r="B30" s="17">
        <v>621</v>
      </c>
      <c r="C30" s="17"/>
      <c r="D30" s="17"/>
      <c r="E30" s="17"/>
      <c r="F30" s="17"/>
      <c r="G30" s="17"/>
      <c r="H30" s="17"/>
      <c r="I30" s="17">
        <f t="shared" si="5"/>
        <v>0</v>
      </c>
    </row>
    <row r="31" spans="1:9" ht="34.5" customHeight="1">
      <c r="A31" s="12" t="s">
        <v>243</v>
      </c>
      <c r="B31" s="17">
        <v>700</v>
      </c>
      <c r="C31" s="17"/>
      <c r="D31" s="17"/>
      <c r="E31" s="17"/>
      <c r="F31" s="17"/>
      <c r="G31" s="17"/>
      <c r="H31" s="17"/>
      <c r="I31" s="17">
        <f t="shared" si="5"/>
        <v>0</v>
      </c>
    </row>
    <row r="32" spans="1:9" ht="51.75" customHeight="1">
      <c r="A32" s="12" t="s">
        <v>256</v>
      </c>
      <c r="B32" s="17">
        <v>800</v>
      </c>
      <c r="C32" s="17">
        <f>$C26+C27+C31</f>
        <v>173</v>
      </c>
      <c r="D32" s="17">
        <f>D26+D27+D31</f>
        <v>0</v>
      </c>
      <c r="E32" s="17">
        <f>E26+E27+E31</f>
        <v>0</v>
      </c>
      <c r="F32" s="17">
        <f>F26+F27+F31</f>
        <v>0</v>
      </c>
      <c r="G32" s="17">
        <f>G26+G27+G31</f>
        <v>10872</v>
      </c>
      <c r="H32" s="17">
        <f>H26+H27+H31</f>
        <v>0</v>
      </c>
      <c r="I32" s="17">
        <f t="shared" si="5"/>
        <v>11045</v>
      </c>
    </row>
    <row r="33" ht="14.25">
      <c r="A33" s="11"/>
    </row>
    <row r="34" spans="1:8" ht="14.25">
      <c r="A34" s="2" t="s">
        <v>131</v>
      </c>
      <c r="B34" s="24" t="s">
        <v>137</v>
      </c>
      <c r="C34" s="25"/>
      <c r="D34" s="26"/>
      <c r="E34" s="26"/>
      <c r="F34" s="26"/>
      <c r="G34" s="26"/>
      <c r="H34" s="26"/>
    </row>
    <row r="35" spans="1:8" s="22" customFormat="1" ht="11.25">
      <c r="A35" s="22" t="s">
        <v>132</v>
      </c>
      <c r="B35" s="23" t="s">
        <v>133</v>
      </c>
      <c r="C35" s="30"/>
      <c r="D35" s="30"/>
      <c r="E35" s="30"/>
      <c r="F35" s="30"/>
      <c r="G35" s="30"/>
      <c r="H35" s="30"/>
    </row>
    <row r="36" spans="1:8" ht="14.25">
      <c r="A36" s="2" t="s">
        <v>134</v>
      </c>
      <c r="B36" s="24" t="s">
        <v>135</v>
      </c>
      <c r="C36" s="25"/>
      <c r="D36" s="26"/>
      <c r="E36" s="26"/>
      <c r="F36" s="26"/>
      <c r="G36" s="26"/>
      <c r="H36" s="26"/>
    </row>
    <row r="37" spans="1:8" s="22" customFormat="1" ht="11.25">
      <c r="A37" s="22" t="s">
        <v>132</v>
      </c>
      <c r="B37" s="23" t="s">
        <v>133</v>
      </c>
      <c r="C37" s="30"/>
      <c r="D37" s="30"/>
      <c r="E37" s="30"/>
      <c r="F37" s="30"/>
      <c r="G37" s="30"/>
      <c r="H37" s="30"/>
    </row>
    <row r="38" spans="1:6" ht="14.25">
      <c r="A38" s="27" t="s">
        <v>136</v>
      </c>
      <c r="B38" s="28"/>
      <c r="E38" s="29"/>
      <c r="F38" s="26"/>
    </row>
  </sheetData>
  <sheetProtection/>
  <mergeCells count="7">
    <mergeCell ref="A7:I7"/>
    <mergeCell ref="A11:I11"/>
    <mergeCell ref="A15:A16"/>
    <mergeCell ref="B15:B16"/>
    <mergeCell ref="C15:G15"/>
    <mergeCell ref="H15:H16"/>
    <mergeCell ref="I15:I16"/>
  </mergeCells>
  <hyperlinks>
    <hyperlink ref="I2" r:id="rId1" display="jl:30820085.0"/>
  </hyperlinks>
  <printOptions/>
  <pageMargins left="0.7" right="0.7" top="0.75" bottom="0.75" header="0.3" footer="0.3"/>
  <pageSetup fitToHeight="0" fitToWidth="1"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ТОО "САПА-АУДИТ"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OlgaF</dc:creator>
  <cp:keywords/>
  <dc:description/>
  <cp:lastModifiedBy>S.Kokeyeva</cp:lastModifiedBy>
  <cp:lastPrinted>2013-10-21T08:43:50Z</cp:lastPrinted>
  <dcterms:created xsi:type="dcterms:W3CDTF">2007-07-05T10:01:31Z</dcterms:created>
  <dcterms:modified xsi:type="dcterms:W3CDTF">2013-10-29T10:38:53Z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