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\ACCOUNTING DEPT\Управление генеральной бухгалтерии\Отчет МСФО\2018\03\ПЗ на биржу\"/>
    </mc:Choice>
  </mc:AlternateContent>
  <bookViews>
    <workbookView xWindow="0" yWindow="0" windowWidth="28800" windowHeight="11745" activeTab="3"/>
  </bookViews>
  <sheets>
    <sheet name="ф1" sheetId="1" r:id="rId1"/>
    <sheet name="ф2" sheetId="2" r:id="rId2"/>
    <sheet name="ф3" sheetId="3" r:id="rId3"/>
    <sheet name="ф4" sheetId="4" r:id="rId4"/>
  </sheets>
  <externalReferences>
    <externalReference r:id="rId5"/>
  </externalReferences>
  <definedNames>
    <definedName name="__10_1">0</definedName>
    <definedName name="__10_2">0</definedName>
    <definedName name="__10_3">0</definedName>
    <definedName name="__10_4">2407000</definedName>
    <definedName name="__10pr_1">0</definedName>
    <definedName name="__10pr_2">0</definedName>
    <definedName name="__10pr_3">0</definedName>
    <definedName name="__10pr_4">0</definedName>
    <definedName name="__21_1">0</definedName>
    <definedName name="__21_2">0</definedName>
    <definedName name="__21_3">39120961.372</definedName>
    <definedName name="__21_4">95358598.2725</definedName>
    <definedName name="__21pr_1">0</definedName>
    <definedName name="__21pr_2">0</definedName>
    <definedName name="__21pr_3">1956048.0686</definedName>
    <definedName name="__21pr_4">4767929.9141</definedName>
    <definedName name="__22_1">0</definedName>
    <definedName name="__22_2">0</definedName>
    <definedName name="__22_3">62641756.699</definedName>
    <definedName name="__22_4">2897677.7815</definedName>
    <definedName name="__22pr_1">0</definedName>
    <definedName name="__22pr_2">0</definedName>
    <definedName name="__22pr_3">6264175.6699</definedName>
    <definedName name="__22pr_4">289767.7781</definedName>
    <definedName name="__31_1">0</definedName>
    <definedName name="__31_2">0</definedName>
    <definedName name="__31_3">5042390.9</definedName>
    <definedName name="__31_4">2759331.96</definedName>
    <definedName name="__31pr_1">0</definedName>
    <definedName name="__31pr_2">0</definedName>
    <definedName name="__31pr_3">1008478.18</definedName>
    <definedName name="__31pr_4">551866.392</definedName>
    <definedName name="__32_1">0</definedName>
    <definedName name="__32_2">0</definedName>
    <definedName name="__32_3">0</definedName>
    <definedName name="__32_4">0</definedName>
    <definedName name="__32pr_1">0</definedName>
    <definedName name="__32pr_2">0</definedName>
    <definedName name="__32pr_3">0</definedName>
    <definedName name="__32pr_4">0</definedName>
    <definedName name="__40_1">0</definedName>
    <definedName name="__40_2">0</definedName>
    <definedName name="__40_3">0</definedName>
    <definedName name="__40_4">0</definedName>
    <definedName name="__40pr_1">0</definedName>
    <definedName name="__40pr_2">0</definedName>
    <definedName name="__40pr_3">0</definedName>
    <definedName name="__40pr_4">0</definedName>
    <definedName name="__50_1">0</definedName>
    <definedName name="__50_2">0</definedName>
    <definedName name="__50_3">0</definedName>
    <definedName name="__50_4">0</definedName>
    <definedName name="__50pr_1">0</definedName>
    <definedName name="__50pr_2">0</definedName>
    <definedName name="__50pr_3">0</definedName>
    <definedName name="__50pr_4">0</definedName>
    <definedName name="_10_1">2407000</definedName>
    <definedName name="_10_2">5682.927</definedName>
    <definedName name="_10_3">0</definedName>
    <definedName name="_10_4">25102530</definedName>
    <definedName name="_1999">1393188.06</definedName>
    <definedName name="_1999do">1393188.06</definedName>
    <definedName name="_1999dofacti">1393188.06</definedName>
    <definedName name="_1999facti">0</definedName>
    <definedName name="_2000">0</definedName>
    <definedName name="_2000do">0</definedName>
    <definedName name="_2000dofacti">0</definedName>
    <definedName name="_2000facti">0</definedName>
    <definedName name="_2001">4062444.82</definedName>
    <definedName name="_2001facti">812488.964</definedName>
    <definedName name="_2002">3309331.96</definedName>
    <definedName name="_2002facti">579366.392</definedName>
    <definedName name="_21_1">134479559.6445</definedName>
    <definedName name="_21_2">1458609.81</definedName>
    <definedName name="_21_3">6723977.982225</definedName>
    <definedName name="_21_4">549209930.004</definedName>
    <definedName name="_22_1">65539434.4805</definedName>
    <definedName name="_22_2">805103.988</definedName>
    <definedName name="_22_3">6553943.44805</definedName>
    <definedName name="_22_4">86332493.002</definedName>
    <definedName name="_31_1">7801722.86</definedName>
    <definedName name="_31_2">156870.34</definedName>
    <definedName name="_31_3">1560344.572</definedName>
    <definedName name="_31_4">1422954.002</definedName>
    <definedName name="_32_1">0</definedName>
    <definedName name="_32_2">0</definedName>
    <definedName name="_32_3">0</definedName>
    <definedName name="_32_4">0</definedName>
    <definedName name="_40_1">0</definedName>
    <definedName name="_40_2">0</definedName>
    <definedName name="_40_3">0</definedName>
    <definedName name="_40_4">0</definedName>
    <definedName name="_50_1">0</definedName>
    <definedName name="_50_2">0</definedName>
    <definedName name="_50_3">0</definedName>
    <definedName name="_50_4">0</definedName>
    <definedName name="_s10_1">0</definedName>
    <definedName name="_s10_2">0</definedName>
    <definedName name="_s10_3">0</definedName>
    <definedName name="_s10_4">0</definedName>
    <definedName name="_s21_1">0</definedName>
    <definedName name="_s21_2">0</definedName>
    <definedName name="_s21_3">0</definedName>
    <definedName name="_s21_4">0</definedName>
    <definedName name="_s22_1">0</definedName>
    <definedName name="_s22_2">0</definedName>
    <definedName name="_s22_3">0</definedName>
    <definedName name="_s22_4">0</definedName>
    <definedName name="_s31_1">0</definedName>
    <definedName name="_s31_2">0</definedName>
    <definedName name="_s31_3">0</definedName>
    <definedName name="_s31_4">0</definedName>
    <definedName name="_s32_1">0</definedName>
    <definedName name="_s32_2">0</definedName>
    <definedName name="_s32_3">0</definedName>
    <definedName name="_s32_4">0</definedName>
    <definedName name="_s40_1">0</definedName>
    <definedName name="_s40_2">0</definedName>
    <definedName name="_s40_3">0</definedName>
    <definedName name="_s40_4">0</definedName>
    <definedName name="_s50_1">0</definedName>
    <definedName name="_s50_2">0</definedName>
    <definedName name="_s50_3">0</definedName>
    <definedName name="_s50_4">0</definedName>
    <definedName name="kredit1999">75463567.314</definedName>
    <definedName name="kredit1999do">292135473.97</definedName>
    <definedName name="kredit2000">0</definedName>
    <definedName name="kredit2000do">0</definedName>
    <definedName name="kredit2001">0</definedName>
    <definedName name="kredit2002">0</definedName>
    <definedName name="rate">#REF!</definedName>
    <definedName name="sss">129</definedName>
    <definedName name="wl_10_1">2407000</definedName>
    <definedName name="wl_10_3">0</definedName>
    <definedName name="wl_21_1">134479559.6445</definedName>
    <definedName name="wl_21_3">6723977.982225</definedName>
    <definedName name="wl_22_1">65539434.4805</definedName>
    <definedName name="wl_22_3">6553943.44805</definedName>
    <definedName name="wl_31_1">7801722.86</definedName>
    <definedName name="wl_31_3">1560344.572</definedName>
    <definedName name="wl_32_1">0</definedName>
    <definedName name="wl_32_3">0</definedName>
    <definedName name="wl_40_1">0</definedName>
    <definedName name="wl_40_3">0</definedName>
    <definedName name="wl_50_1">0</definedName>
    <definedName name="wl_50_3">0</definedName>
    <definedName name="wl_s10_1">0</definedName>
    <definedName name="wl_s10_3">0</definedName>
    <definedName name="wl_s21_1">0</definedName>
    <definedName name="wl_s21_3">0</definedName>
    <definedName name="wl_s22_1">0</definedName>
    <definedName name="wl_s22_3">0</definedName>
    <definedName name="wl_s31_1">0</definedName>
    <definedName name="wl_s31_3">0</definedName>
    <definedName name="wl_s32_1">0</definedName>
    <definedName name="wl_s32_3">0</definedName>
    <definedName name="wl_s40_1">0</definedName>
    <definedName name="wl_s40_3">0</definedName>
    <definedName name="wl_s50_1">0</definedName>
    <definedName name="wl_s50_3">0</definedName>
    <definedName name="ГР">"НАЧАЛО_ТАБЛИЦЫ"</definedName>
    <definedName name="КОНЕЦ_ТАБЛИЦЫ">#REF!</definedName>
    <definedName name="КОНЕЦ_ТАБЛИЦЫ1">#REF!</definedName>
    <definedName name="НАЧАЛО_ТАБЛИЦЫ">#REF!</definedName>
    <definedName name="НАЧАЛО_ТАБЛИЦЫ1">#REF!</definedName>
    <definedName name="_xlnm.Print_Area" localSheetId="0">ф1!$A$1:$E$60</definedName>
    <definedName name="_xlnm.Print_Area" localSheetId="1">ф2!$A$1:$G$69</definedName>
    <definedName name="_xlnm.Print_Area" localSheetId="2">ф3!$A$1:$E$67</definedName>
    <definedName name="_xlnm.Print_Area" localSheetId="3">ф4!$A$1:$P$44</definedName>
    <definedName name="Стандартные" localSheetId="2">_s10_1</definedName>
    <definedName name="Стандартные">_s10_1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4" l="1"/>
  <c r="O24" i="4"/>
  <c r="K22" i="4"/>
  <c r="K28" i="4" s="1"/>
  <c r="G22" i="4"/>
  <c r="G28" i="4" s="1"/>
  <c r="C22" i="4"/>
  <c r="C28" i="4" s="1"/>
  <c r="M20" i="4"/>
  <c r="K20" i="4"/>
  <c r="O20" i="4" s="1"/>
  <c r="M19" i="4"/>
  <c r="I19" i="4"/>
  <c r="O19" i="4" s="1"/>
  <c r="O18" i="4"/>
  <c r="M16" i="4"/>
  <c r="M22" i="4" s="1"/>
  <c r="K16" i="4"/>
  <c r="I16" i="4"/>
  <c r="I22" i="4" s="1"/>
  <c r="I28" i="4" s="1"/>
  <c r="G16" i="4"/>
  <c r="E16" i="4"/>
  <c r="E22" i="4" s="1"/>
  <c r="E28" i="4" s="1"/>
  <c r="C16" i="4"/>
  <c r="O14" i="4"/>
  <c r="O13" i="4"/>
  <c r="O11" i="4"/>
  <c r="O16" i="4" s="1"/>
  <c r="E47" i="3"/>
  <c r="C47" i="3"/>
  <c r="E43" i="3"/>
  <c r="C43" i="3"/>
  <c r="E22" i="3"/>
  <c r="E34" i="3" s="1"/>
  <c r="E36" i="3" s="1"/>
  <c r="C22" i="3"/>
  <c r="C34" i="3" s="1"/>
  <c r="C36" i="3" s="1"/>
  <c r="G57" i="2"/>
  <c r="F57" i="2"/>
  <c r="D57" i="2"/>
  <c r="D52" i="2"/>
  <c r="C52" i="2"/>
  <c r="G48" i="2"/>
  <c r="C46" i="2"/>
  <c r="D46" i="2"/>
  <c r="C45" i="2"/>
  <c r="D45" i="2"/>
  <c r="D44" i="2"/>
  <c r="C44" i="2"/>
  <c r="F48" i="2"/>
  <c r="D43" i="2"/>
  <c r="C43" i="2"/>
  <c r="C42" i="2"/>
  <c r="D42" i="2"/>
  <c r="G37" i="2"/>
  <c r="C35" i="2"/>
  <c r="D35" i="2"/>
  <c r="D34" i="2"/>
  <c r="C34" i="2"/>
  <c r="D33" i="2"/>
  <c r="C33" i="2"/>
  <c r="C32" i="2"/>
  <c r="D32" i="2"/>
  <c r="D31" i="2"/>
  <c r="C31" i="2"/>
  <c r="D30" i="2"/>
  <c r="C30" i="2"/>
  <c r="F37" i="2"/>
  <c r="D29" i="2"/>
  <c r="C25" i="2"/>
  <c r="D25" i="2"/>
  <c r="G22" i="2"/>
  <c r="F22" i="2"/>
  <c r="D21" i="2"/>
  <c r="C21" i="2"/>
  <c r="D20" i="2"/>
  <c r="C20" i="2"/>
  <c r="G17" i="2"/>
  <c r="C16" i="2"/>
  <c r="D16" i="2"/>
  <c r="C15" i="2"/>
  <c r="D15" i="2"/>
  <c r="D14" i="2"/>
  <c r="C14" i="2"/>
  <c r="F17" i="2"/>
  <c r="F24" i="2" s="1"/>
  <c r="F26" i="2" s="1"/>
  <c r="C51" i="1"/>
  <c r="D49" i="1"/>
  <c r="G61" i="4"/>
  <c r="B49" i="1"/>
  <c r="D41" i="1"/>
  <c r="C41" i="1"/>
  <c r="D36" i="1"/>
  <c r="D25" i="1"/>
  <c r="B25" i="1"/>
  <c r="E49" i="3" l="1"/>
  <c r="E55" i="3" s="1"/>
  <c r="C49" i="3"/>
  <c r="C55" i="3" s="1"/>
  <c r="D51" i="1"/>
  <c r="C22" i="2"/>
  <c r="G24" i="2"/>
  <c r="G26" i="2" s="1"/>
  <c r="G40" i="2" s="1"/>
  <c r="G50" i="2" s="1"/>
  <c r="G54" i="2" s="1"/>
  <c r="G60" i="2" s="1"/>
  <c r="D37" i="2"/>
  <c r="D22" i="2"/>
  <c r="D48" i="2"/>
  <c r="D17" i="2"/>
  <c r="F40" i="2"/>
  <c r="F50" i="2" s="1"/>
  <c r="F54" i="2" s="1"/>
  <c r="B36" i="1"/>
  <c r="B51" i="1" s="1"/>
  <c r="C48" i="2"/>
  <c r="G58" i="2"/>
  <c r="O22" i="4"/>
  <c r="B41" i="1"/>
  <c r="C13" i="2"/>
  <c r="C17" i="2" s="1"/>
  <c r="C24" i="2" s="1"/>
  <c r="C26" i="2" s="1"/>
  <c r="C29" i="2"/>
  <c r="C37" i="2" s="1"/>
  <c r="C56" i="2"/>
  <c r="C57" i="2" s="1"/>
  <c r="D24" i="2" l="1"/>
  <c r="D26" i="2" s="1"/>
  <c r="D40" i="2" s="1"/>
  <c r="D50" i="2" s="1"/>
  <c r="D54" i="2" s="1"/>
  <c r="D58" i="2" s="1"/>
  <c r="O25" i="4"/>
  <c r="O28" i="4" s="1"/>
  <c r="F58" i="2"/>
  <c r="C40" i="2"/>
  <c r="C50" i="2" s="1"/>
  <c r="C54" i="2" s="1"/>
  <c r="C60" i="2" s="1"/>
  <c r="D60" i="2"/>
  <c r="C58" i="2" l="1"/>
  <c r="M28" i="4"/>
</calcChain>
</file>

<file path=xl/sharedStrings.xml><?xml version="1.0" encoding="utf-8"?>
<sst xmlns="http://schemas.openxmlformats.org/spreadsheetml/2006/main" count="193" uniqueCount="135">
  <si>
    <t xml:space="preserve">  АО  "Tengri Bank"</t>
  </si>
  <si>
    <t>Отчет о финансовом положении</t>
  </si>
  <si>
    <t xml:space="preserve"> на 31 марта 2018 года</t>
  </si>
  <si>
    <t>(в тысячах  казахстанских тенге)</t>
  </si>
  <si>
    <t>31 марта</t>
  </si>
  <si>
    <t>31 декабря</t>
  </si>
  <si>
    <t>2018 года</t>
  </si>
  <si>
    <t>2017 года</t>
  </si>
  <si>
    <t>(неаудировано)</t>
  </si>
  <si>
    <t>(аудировано)</t>
  </si>
  <si>
    <t>Активы</t>
  </si>
  <si>
    <t>Денежные средства и счета в Национальном Банке Республики Казахстан</t>
  </si>
  <si>
    <t>Ценные бумаги, имеющиеся в наличии для продажи</t>
  </si>
  <si>
    <t>Удерживаемые  до погашения инвестиционные ценные бумаги</t>
  </si>
  <si>
    <t>Средства в кредитных учреждениях</t>
  </si>
  <si>
    <t>Займы клиентам</t>
  </si>
  <si>
    <t>Основные средства и нематериальные активы</t>
  </si>
  <si>
    <t>Запасы</t>
  </si>
  <si>
    <t>Активы, предназначенные для продажи</t>
  </si>
  <si>
    <t>Производные финансовые инструменты</t>
  </si>
  <si>
    <t>Прочие активы</t>
  </si>
  <si>
    <t>Итого активы</t>
  </si>
  <si>
    <t>Обязательства</t>
  </si>
  <si>
    <t>Средства кредитных учреждений</t>
  </si>
  <si>
    <t>Средства клиентов</t>
  </si>
  <si>
    <t>Обязательства по производным финансовым инструментам</t>
  </si>
  <si>
    <t>Отложенное налоговое обязательство</t>
  </si>
  <si>
    <t>Прочие обязательства</t>
  </si>
  <si>
    <t>Итого обязательства</t>
  </si>
  <si>
    <t>Капитал</t>
  </si>
  <si>
    <t>Уставный капитал</t>
  </si>
  <si>
    <t xml:space="preserve"> -простые акции</t>
  </si>
  <si>
    <t>Дополнительный капитал</t>
  </si>
  <si>
    <t>Эмиссионный доход</t>
  </si>
  <si>
    <t>Резерв переоценки основных средств</t>
  </si>
  <si>
    <t>Резерв переоценки ценных бумаг, имеющихся в наличии для продажи</t>
  </si>
  <si>
    <t>Накопленный дефицит</t>
  </si>
  <si>
    <t>Итого капитал</t>
  </si>
  <si>
    <t>Итого обязательства и капитал</t>
  </si>
  <si>
    <t>Балансовая стоимость 1 простой акции</t>
  </si>
  <si>
    <t>______________________________</t>
  </si>
  <si>
    <t>Шайкенов Е.Б.</t>
  </si>
  <si>
    <t xml:space="preserve"> Карабаева З.С.</t>
  </si>
  <si>
    <t>Председатель Правления</t>
  </si>
  <si>
    <t>Главный бухгалтер</t>
  </si>
  <si>
    <t>Отчет о совокупном доходе</t>
  </si>
  <si>
    <t xml:space="preserve"> за период, закончившийся 31 марта 2018 года</t>
  </si>
  <si>
    <t>(в тысячах казахстанских  тенге)</t>
  </si>
  <si>
    <t xml:space="preserve">За  три месяца, закончившиеся </t>
  </si>
  <si>
    <t>30 сентября</t>
  </si>
  <si>
    <t>2016 года</t>
  </si>
  <si>
    <t>Процентные доходы</t>
  </si>
  <si>
    <t>Процентные расходы</t>
  </si>
  <si>
    <t xml:space="preserve">Чистый  процентный доход </t>
  </si>
  <si>
    <t>(Резерв)/Восстановление резерва под обесценение активов, приносящих процентный доход</t>
  </si>
  <si>
    <t>Чистый   процентный доход после резерва под обесценение активов, приносящих процентный доход</t>
  </si>
  <si>
    <t>Чистая прибыль/(убыток) по  операциям с иностранной валютой</t>
  </si>
  <si>
    <t xml:space="preserve">        дилинг</t>
  </si>
  <si>
    <t xml:space="preserve">       переоценка</t>
  </si>
  <si>
    <t>Чистая прибыль/(убыток) по операциям с финансовыми активами и обязательствами, оцениваемым по справедливой стоимости через прибыль или убыток</t>
  </si>
  <si>
    <t>Доходы в виде комиссионных и сборов</t>
  </si>
  <si>
    <t>Расходы в виде комиссионных и сборов</t>
  </si>
  <si>
    <t>Восстановление резерва/(Формирование резерва на обесценение) по прочим активам</t>
  </si>
  <si>
    <t>Прочие доходы/(расходы)</t>
  </si>
  <si>
    <t>Чистые непроцентные доходы</t>
  </si>
  <si>
    <t>Операционные доходы</t>
  </si>
  <si>
    <t>Расходы на персонал</t>
  </si>
  <si>
    <t>Административные и прочие операционные расходы</t>
  </si>
  <si>
    <t>Расходы по страхованию вкладов</t>
  </si>
  <si>
    <t>Износ и амортизация</t>
  </si>
  <si>
    <t>Налоги, помимо корпоративного подоходного налога</t>
  </si>
  <si>
    <t>Операционные  расходы</t>
  </si>
  <si>
    <t>Прибыль до расходов по корпоративному подоходному налогу</t>
  </si>
  <si>
    <t>Доходы/ (Расходы) по корпоративному подоходному налогу</t>
  </si>
  <si>
    <t>Чистая прибыль за период</t>
  </si>
  <si>
    <t>Статьи, которые  могут быть впоследствии расклассифицированы в составе прибыли и убытка:</t>
  </si>
  <si>
    <t>-</t>
  </si>
  <si>
    <t>Чистая величина изменения справедливой стоимости в течение периода</t>
  </si>
  <si>
    <t>Прочий совокупный доход</t>
  </si>
  <si>
    <t>Итого совокупный доход</t>
  </si>
  <si>
    <t>Базовая и разводненная прибыль на акцию (в тенге)</t>
  </si>
  <si>
    <t>Отчет о движении денежных средств</t>
  </si>
  <si>
    <t>Движение денежных средств от операционной деятельности</t>
  </si>
  <si>
    <t>Изменение операционных активов и обязательств</t>
  </si>
  <si>
    <t>(Увеличение)/уменьшение операционных активов:</t>
  </si>
  <si>
    <t>Увеличение/(уменьшение) операционных обязательств</t>
  </si>
  <si>
    <t>Движение денежных средств от инвестиционной деятельности</t>
  </si>
  <si>
    <t>Движение денежных средств от финансовой деятельности</t>
  </si>
  <si>
    <t xml:space="preserve">Чистый приток  денежных средств  от финансовой   деятельности </t>
  </si>
  <si>
    <t>Чистое увеличение/(уменьшение) денежных средств и их эквивалентов</t>
  </si>
  <si>
    <t>Влияние изменений курса иносттранной валюты на денежные средства и их эквиваленты</t>
  </si>
  <si>
    <t>Денежные средства и их эквиваленты, начало  периода</t>
  </si>
  <si>
    <t>Денежные средства и их эквиваленты, конец периода</t>
  </si>
  <si>
    <t>Карабаева З.С.</t>
  </si>
  <si>
    <t xml:space="preserve">Отчет об изменениях в капитале </t>
  </si>
  <si>
    <t>(в тысячах казахстанских тенге)</t>
  </si>
  <si>
    <t>Уставный капитал-простые акции</t>
  </si>
  <si>
    <t>Дополнительный оплаченный капитал</t>
  </si>
  <si>
    <t>Итого</t>
  </si>
  <si>
    <t>31 декабря 2016 года (аудировано)</t>
  </si>
  <si>
    <t>Итого совокупный доход/(убыток)  за период</t>
  </si>
  <si>
    <t>Списание резерва переоценки основных средств в результате износа ранее переоцененных основных средств</t>
  </si>
  <si>
    <t>31 марта 2017 года (неаудировано)</t>
  </si>
  <si>
    <t>Выплата дивидендов</t>
  </si>
  <si>
    <t>Итого совокупный доход  за период</t>
  </si>
  <si>
    <t>31 декабря 2017 года (аудировано)</t>
  </si>
  <si>
    <t>Эффект от применения МСФО 9</t>
  </si>
  <si>
    <t>Итого совокупный доход за период</t>
  </si>
  <si>
    <t>31 марта 2018 года (неаудировано)</t>
  </si>
  <si>
    <t xml:space="preserve">  Карабаева З.С.</t>
  </si>
  <si>
    <t>Непокрытый убыток/(нераспределенная прибыль)</t>
  </si>
  <si>
    <t>Проценты, полученные по ссудам, предоставленным клиентам</t>
  </si>
  <si>
    <t>Проценты, полученные по  средствам в банках</t>
  </si>
  <si>
    <t>Проценты, уплаченные по средствам клиентов</t>
  </si>
  <si>
    <t>Проценты, уплаченные по средствам от банков</t>
  </si>
  <si>
    <t>Доходы по услугам и комиссии полученные</t>
  </si>
  <si>
    <t>Расходы по услугам и комиссии уплаченные</t>
  </si>
  <si>
    <t>Доходы, за минусом расходов по операциям с иностранной валютой</t>
  </si>
  <si>
    <t>Доходы, полученные по операциям с производными финансовыми инструментами</t>
  </si>
  <si>
    <t>Прочие доходы полученные</t>
  </si>
  <si>
    <t xml:space="preserve">Операционные расходы уплаченные </t>
  </si>
  <si>
    <t>Приток денежных средств от операционной деятельности до изменения операционных активов и обязательств</t>
  </si>
  <si>
    <t>Ссуды, предоставленные клиентам</t>
  </si>
  <si>
    <t>Средства в банках и прочих финансовых институтах</t>
  </si>
  <si>
    <t>Средства от банков и прочих финансовых институтов</t>
  </si>
  <si>
    <t>Отток денежных средств от операционной деятельности до налогообложения</t>
  </si>
  <si>
    <t>Налог на прибыль уплаченный</t>
  </si>
  <si>
    <t>Отток денежных средств от операционной деятельности</t>
  </si>
  <si>
    <t>Средства  клиентов</t>
  </si>
  <si>
    <t>Приобретение инвестиций, имеющихся в наличии для продажи</t>
  </si>
  <si>
    <t>Поступления от реализации инвестиций, имеющихся в наличии для продажи</t>
  </si>
  <si>
    <t>Приобретение основных средств</t>
  </si>
  <si>
    <t>Приобретение нематериальных активов</t>
  </si>
  <si>
    <t>Чистый отток денежных средств от инвестиционной деятельности</t>
  </si>
  <si>
    <t>Дивиденды,  выплаченные по простым акциям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</si>
</sst>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_-* #,##0\ _р_._-;\-* #,##0\ _р_._-;_-* &quot;-&quot;??\ _р_._-;_-@_-"/>
    <numFmt numFmtId="166" formatCode="_-* #,##0_р_._-;\-* #,##0_р_._-;_-* &quot;-&quot;??_р_._-;_-@_-"/>
    <numFmt numFmtId="167" formatCode="0.0"/>
    <numFmt numFmtId="168" formatCode="_-* #,##0.000\ _р_._-;\-* #,##0.000\ _р_._-;_-* &quot;-&quot;??\ _р_._-;_-@_-"/>
    <numFmt numFmtId="169" formatCode="_-* #,##0.00\ _р_._-;\-* #,##0.00\ _р_._-;_-* &quot;-&quot;??\ _р_._-;_-@_-"/>
    <numFmt numFmtId="170" formatCode="#,##0_);\(#,##0\)"/>
    <numFmt numFmtId="171" formatCode="#,##0_ ;\(#,##0\)\ "/>
    <numFmt numFmtId="172" formatCode="_-* #,##0.0000_р_._-;\-* #,##0.0000_р_._-;_-* &quot;-&quot;??_р_._-;_-@_-"/>
  </numFmts>
  <fonts count="2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 CYR"/>
      <family val="1"/>
      <charset val="204"/>
    </font>
    <font>
      <u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10"/>
      <color indexed="10"/>
      <name val="Times New Roman Cyr"/>
      <family val="1"/>
      <charset val="204"/>
    </font>
    <font>
      <b/>
      <sz val="10"/>
      <color indexed="12"/>
      <name val="Times New Roman Cyr"/>
      <charset val="204"/>
    </font>
    <font>
      <b/>
      <sz val="10"/>
      <color rgb="FFFF0000"/>
      <name val="Times New Roman Cyr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5" applyNumberFormat="0" applyFill="0" applyAlignment="0" applyProtection="0"/>
  </cellStyleXfs>
  <cellXfs count="295">
    <xf numFmtId="0" fontId="0" fillId="0" borderId="0" xfId="0"/>
    <xf numFmtId="170" fontId="2" fillId="0" borderId="0" xfId="0" applyNumberFormat="1" applyFont="1"/>
    <xf numFmtId="164" fontId="3" fillId="0" borderId="0" xfId="1" applyFont="1"/>
    <xf numFmtId="0" fontId="4" fillId="0" borderId="0" xfId="2" applyFont="1"/>
    <xf numFmtId="0" fontId="4" fillId="0" borderId="0" xfId="2" applyFont="1" applyBorder="1"/>
    <xf numFmtId="165" fontId="4" fillId="0" borderId="0" xfId="1" applyNumberFormat="1" applyFont="1" applyFill="1" applyAlignment="1">
      <alignment horizontal="center"/>
    </xf>
    <xf numFmtId="0" fontId="2" fillId="0" borderId="0" xfId="2" applyFont="1"/>
    <xf numFmtId="170" fontId="2" fillId="0" borderId="0" xfId="2" applyNumberFormat="1" applyFont="1"/>
    <xf numFmtId="0" fontId="4" fillId="0" borderId="0" xfId="2" applyFont="1" applyAlignment="1">
      <alignment horizontal="left" indent="15"/>
    </xf>
    <xf numFmtId="0" fontId="1" fillId="0" borderId="0" xfId="2" applyFont="1" applyFill="1" applyAlignment="1">
      <alignment horizontal="center"/>
    </xf>
    <xf numFmtId="0" fontId="5" fillId="0" borderId="0" xfId="2" applyFont="1" applyBorder="1"/>
    <xf numFmtId="0" fontId="6" fillId="0" borderId="0" xfId="2" applyFont="1"/>
    <xf numFmtId="170" fontId="6" fillId="0" borderId="0" xfId="2" applyNumberFormat="1" applyFont="1"/>
    <xf numFmtId="0" fontId="7" fillId="0" borderId="0" xfId="2" applyFont="1" applyFill="1"/>
    <xf numFmtId="0" fontId="8" fillId="0" borderId="0" xfId="2" applyFont="1" applyFill="1"/>
    <xf numFmtId="3" fontId="8" fillId="0" borderId="0" xfId="2" applyNumberFormat="1" applyFont="1"/>
    <xf numFmtId="0" fontId="8" fillId="0" borderId="0" xfId="2" applyFont="1"/>
    <xf numFmtId="0" fontId="9" fillId="0" borderId="2" xfId="3" applyFont="1" applyBorder="1"/>
    <xf numFmtId="0" fontId="9" fillId="0" borderId="0" xfId="3" applyFont="1" applyFill="1" applyAlignment="1">
      <alignment horizontal="center"/>
    </xf>
    <xf numFmtId="0" fontId="9" fillId="0" borderId="0" xfId="2" applyFont="1"/>
    <xf numFmtId="170" fontId="9" fillId="0" borderId="0" xfId="2" applyNumberFormat="1" applyFont="1"/>
    <xf numFmtId="170" fontId="8" fillId="0" borderId="0" xfId="2" applyNumberFormat="1" applyFont="1"/>
    <xf numFmtId="0" fontId="9" fillId="0" borderId="0" xfId="2" applyFont="1" applyFill="1" applyAlignment="1">
      <alignment horizontal="center"/>
    </xf>
    <xf numFmtId="0" fontId="9" fillId="0" borderId="0" xfId="3" applyFont="1" applyFill="1" applyAlignment="1">
      <alignment vertical="top"/>
    </xf>
    <xf numFmtId="170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9" fillId="0" borderId="0" xfId="2" applyFont="1" applyBorder="1" applyAlignment="1">
      <alignment vertical="top" wrapText="1"/>
    </xf>
    <xf numFmtId="170" fontId="9" fillId="0" borderId="0" xfId="3" applyNumberFormat="1" applyFont="1" applyFill="1" applyBorder="1" applyAlignment="1">
      <alignment horizontal="center" vertical="top" wrapText="1"/>
    </xf>
    <xf numFmtId="0" fontId="9" fillId="0" borderId="0" xfId="3" applyFont="1" applyFill="1" applyBorder="1" applyAlignment="1">
      <alignment horizontal="center" vertical="top" wrapText="1"/>
    </xf>
    <xf numFmtId="170" fontId="5" fillId="0" borderId="3" xfId="1" applyNumberFormat="1" applyFont="1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center" wrapText="1"/>
    </xf>
    <xf numFmtId="165" fontId="5" fillId="0" borderId="3" xfId="1" applyNumberFormat="1" applyFon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center" wrapText="1"/>
    </xf>
    <xf numFmtId="0" fontId="9" fillId="0" borderId="0" xfId="2" applyFont="1" applyAlignment="1">
      <alignment vertical="top" wrapText="1"/>
    </xf>
    <xf numFmtId="0" fontId="8" fillId="0" borderId="0" xfId="2" applyFont="1" applyAlignment="1">
      <alignment vertical="top" wrapText="1"/>
    </xf>
    <xf numFmtId="170" fontId="8" fillId="0" borderId="0" xfId="2" applyNumberFormat="1" applyFont="1" applyAlignment="1">
      <alignment vertical="top" wrapText="1"/>
    </xf>
    <xf numFmtId="0" fontId="8" fillId="0" borderId="0" xfId="2" applyFont="1" applyFill="1" applyAlignment="1">
      <alignment vertical="top" wrapText="1"/>
    </xf>
    <xf numFmtId="0" fontId="8" fillId="0" borderId="0" xfId="2" applyFont="1" applyFill="1" applyBorder="1"/>
    <xf numFmtId="166" fontId="8" fillId="0" borderId="0" xfId="1" applyNumberFormat="1" applyFont="1" applyFill="1" applyAlignment="1">
      <alignment vertical="top" wrapText="1"/>
    </xf>
    <xf numFmtId="0" fontId="8" fillId="0" borderId="0" xfId="2" applyFont="1" applyAlignment="1">
      <alignment vertical="top"/>
    </xf>
    <xf numFmtId="166" fontId="8" fillId="0" borderId="0" xfId="1" applyNumberFormat="1" applyFont="1" applyFill="1"/>
    <xf numFmtId="0" fontId="4" fillId="0" borderId="0" xfId="2" applyFont="1" applyAlignment="1">
      <alignment vertical="top"/>
    </xf>
    <xf numFmtId="0" fontId="8" fillId="0" borderId="0" xfId="2" applyFont="1" applyBorder="1" applyAlignment="1">
      <alignment vertical="top" wrapText="1"/>
    </xf>
    <xf numFmtId="170" fontId="9" fillId="0" borderId="4" xfId="2" applyNumberFormat="1" applyFont="1" applyFill="1" applyBorder="1" applyAlignment="1">
      <alignment vertical="top" wrapText="1"/>
    </xf>
    <xf numFmtId="3" fontId="9" fillId="0" borderId="4" xfId="2" applyNumberFormat="1" applyFont="1" applyFill="1" applyBorder="1" applyAlignment="1">
      <alignment vertical="top" wrapText="1"/>
    </xf>
    <xf numFmtId="170" fontId="8" fillId="0" borderId="0" xfId="2" applyNumberFormat="1" applyFont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170" fontId="8" fillId="0" borderId="0" xfId="1" applyNumberFormat="1" applyFont="1" applyFill="1"/>
    <xf numFmtId="170" fontId="8" fillId="0" borderId="0" xfId="1" applyNumberFormat="1" applyFont="1" applyFill="1" applyBorder="1"/>
    <xf numFmtId="166" fontId="10" fillId="0" borderId="0" xfId="1" applyNumberFormat="1" applyFont="1" applyFill="1" applyBorder="1" applyAlignment="1">
      <alignment vertical="center" wrapText="1"/>
    </xf>
    <xf numFmtId="170" fontId="9" fillId="0" borderId="3" xfId="1" applyNumberFormat="1" applyFont="1" applyFill="1" applyBorder="1"/>
    <xf numFmtId="170" fontId="9" fillId="0" borderId="0" xfId="2" applyNumberFormat="1" applyFont="1" applyAlignment="1">
      <alignment vertical="top" wrapText="1"/>
    </xf>
    <xf numFmtId="3" fontId="9" fillId="0" borderId="0" xfId="2" applyNumberFormat="1" applyFont="1" applyFill="1" applyAlignment="1">
      <alignment vertical="top" wrapText="1"/>
    </xf>
    <xf numFmtId="170" fontId="9" fillId="0" borderId="0" xfId="1" applyNumberFormat="1" applyFont="1" applyFill="1"/>
    <xf numFmtId="170" fontId="8" fillId="0" borderId="3" xfId="1" applyNumberFormat="1" applyFont="1" applyFill="1" applyBorder="1" applyAlignment="1">
      <alignment vertical="center"/>
    </xf>
    <xf numFmtId="0" fontId="8" fillId="0" borderId="0" xfId="2" applyFont="1" applyAlignment="1">
      <alignment vertical="center" wrapText="1"/>
    </xf>
    <xf numFmtId="170" fontId="9" fillId="0" borderId="3" xfId="2" applyNumberFormat="1" applyFont="1" applyFill="1" applyBorder="1" applyAlignment="1">
      <alignment vertical="top" wrapText="1"/>
    </xf>
    <xf numFmtId="170" fontId="9" fillId="0" borderId="0" xfId="2" applyNumberFormat="1" applyFont="1" applyFill="1" applyBorder="1" applyAlignment="1">
      <alignment vertical="top" wrapText="1"/>
    </xf>
    <xf numFmtId="170" fontId="8" fillId="0" borderId="0" xfId="1" applyNumberFormat="1" applyFont="1" applyFill="1" applyAlignment="1">
      <alignment vertical="center"/>
    </xf>
    <xf numFmtId="170" fontId="10" fillId="0" borderId="0" xfId="1" applyNumberFormat="1" applyFont="1" applyFill="1"/>
    <xf numFmtId="170" fontId="8" fillId="0" borderId="0" xfId="1" applyNumberFormat="1" applyFont="1" applyFill="1" applyBorder="1" applyAlignment="1">
      <alignment vertical="center"/>
    </xf>
    <xf numFmtId="170" fontId="10" fillId="0" borderId="0" xfId="1" applyNumberFormat="1" applyFont="1" applyFill="1" applyBorder="1" applyAlignment="1">
      <alignment vertical="center"/>
    </xf>
    <xf numFmtId="170" fontId="10" fillId="0" borderId="3" xfId="1" applyNumberFormat="1" applyFont="1" applyFill="1" applyBorder="1" applyAlignment="1">
      <alignment vertical="center"/>
    </xf>
    <xf numFmtId="170" fontId="8" fillId="0" borderId="3" xfId="1" applyNumberFormat="1" applyFont="1" applyFill="1" applyBorder="1"/>
    <xf numFmtId="0" fontId="10" fillId="0" borderId="0" xfId="2" applyFont="1"/>
    <xf numFmtId="170" fontId="10" fillId="0" borderId="0" xfId="1" applyNumberFormat="1" applyFont="1" applyFill="1" applyBorder="1"/>
    <xf numFmtId="0" fontId="11" fillId="0" borderId="0" xfId="2" applyFont="1" applyFill="1" applyAlignment="1">
      <alignment vertical="top" wrapText="1"/>
    </xf>
    <xf numFmtId="0" fontId="11" fillId="0" borderId="0" xfId="2" applyFont="1" applyAlignment="1">
      <alignment vertical="top" wrapText="1"/>
    </xf>
    <xf numFmtId="170" fontId="11" fillId="0" borderId="0" xfId="1" applyNumberFormat="1" applyFont="1" applyFill="1" applyBorder="1"/>
    <xf numFmtId="170" fontId="9" fillId="0" borderId="0" xfId="1" applyNumberFormat="1" applyFont="1" applyFill="1" applyBorder="1"/>
    <xf numFmtId="170" fontId="8" fillId="0" borderId="3" xfId="2" applyNumberFormat="1" applyFont="1" applyBorder="1" applyAlignment="1">
      <alignment vertical="top" wrapText="1"/>
    </xf>
    <xf numFmtId="3" fontId="8" fillId="0" borderId="0" xfId="2" applyNumberFormat="1" applyFont="1" applyFill="1" applyAlignment="1">
      <alignment vertical="top" wrapText="1"/>
    </xf>
    <xf numFmtId="0" fontId="9" fillId="0" borderId="0" xfId="2" applyFont="1" applyFill="1" applyAlignment="1">
      <alignment vertical="top" wrapText="1"/>
    </xf>
    <xf numFmtId="0" fontId="12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170" fontId="8" fillId="0" borderId="0" xfId="2" applyNumberFormat="1" applyFont="1" applyFill="1"/>
    <xf numFmtId="0" fontId="11" fillId="0" borderId="0" xfId="2" applyFont="1" applyAlignment="1">
      <alignment vertical="center" wrapText="1"/>
    </xf>
    <xf numFmtId="0" fontId="5" fillId="0" borderId="0" xfId="2" applyFont="1" applyFill="1"/>
    <xf numFmtId="170" fontId="11" fillId="0" borderId="0" xfId="2" applyNumberFormat="1" applyFont="1" applyFill="1"/>
    <xf numFmtId="0" fontId="5" fillId="0" borderId="0" xfId="3" applyFont="1" applyBorder="1"/>
    <xf numFmtId="0" fontId="8" fillId="0" borderId="0" xfId="2" applyFont="1" applyBorder="1"/>
    <xf numFmtId="4" fontId="8" fillId="0" borderId="0" xfId="2" applyNumberFormat="1" applyFont="1" applyFill="1" applyBorder="1"/>
    <xf numFmtId="2" fontId="14" fillId="0" borderId="5" xfId="4" applyNumberFormat="1" applyFont="1"/>
    <xf numFmtId="0" fontId="11" fillId="0" borderId="0" xfId="2" applyFont="1"/>
    <xf numFmtId="170" fontId="11" fillId="0" borderId="0" xfId="2" applyNumberFormat="1" applyFont="1"/>
    <xf numFmtId="0" fontId="11" fillId="0" borderId="0" xfId="2" applyFont="1" applyFill="1"/>
    <xf numFmtId="0" fontId="5" fillId="0" borderId="0" xfId="3" applyFont="1"/>
    <xf numFmtId="3" fontId="11" fillId="0" borderId="0" xfId="2" applyNumberFormat="1" applyFont="1"/>
    <xf numFmtId="0" fontId="5" fillId="0" borderId="0" xfId="3" applyFont="1" applyAlignment="1"/>
    <xf numFmtId="0" fontId="11" fillId="0" borderId="0" xfId="2" applyFont="1" applyAlignment="1"/>
    <xf numFmtId="170" fontId="11" fillId="0" borderId="0" xfId="2" applyNumberFormat="1" applyFont="1" applyAlignment="1"/>
    <xf numFmtId="3" fontId="1" fillId="0" borderId="0" xfId="3" applyNumberFormat="1" applyFont="1" applyFill="1" applyAlignment="1">
      <alignment horizontal="left"/>
    </xf>
    <xf numFmtId="3" fontId="4" fillId="0" borderId="0" xfId="3" applyNumberFormat="1" applyFont="1" applyFill="1" applyAlignment="1">
      <alignment horizontal="left"/>
    </xf>
    <xf numFmtId="3" fontId="1" fillId="0" borderId="0" xfId="3" applyNumberFormat="1" applyFont="1" applyFill="1"/>
    <xf numFmtId="170" fontId="15" fillId="0" borderId="0" xfId="3" applyNumberFormat="1" applyFont="1" applyFill="1" applyBorder="1" applyAlignment="1">
      <alignment horizontal="left"/>
    </xf>
    <xf numFmtId="0" fontId="1" fillId="0" borderId="0" xfId="3" applyFont="1" applyFill="1"/>
    <xf numFmtId="171" fontId="15" fillId="0" borderId="0" xfId="3" applyNumberFormat="1" applyFont="1" applyFill="1"/>
    <xf numFmtId="3" fontId="2" fillId="0" borderId="0" xfId="3" applyNumberFormat="1" applyFont="1" applyFill="1"/>
    <xf numFmtId="3" fontId="2" fillId="0" borderId="0" xfId="3" applyNumberFormat="1" applyFont="1" applyFill="1" applyAlignment="1">
      <alignment horizontal="left"/>
    </xf>
    <xf numFmtId="170" fontId="16" fillId="0" borderId="0" xfId="3" applyNumberFormat="1" applyFont="1" applyFill="1" applyBorder="1" applyAlignment="1">
      <alignment horizontal="left"/>
    </xf>
    <xf numFmtId="0" fontId="2" fillId="0" borderId="0" xfId="3" applyFont="1" applyFill="1"/>
    <xf numFmtId="3" fontId="1" fillId="0" borderId="0" xfId="3" applyNumberFormat="1" applyFont="1" applyFill="1" applyBorder="1"/>
    <xf numFmtId="0" fontId="9" fillId="0" borderId="0" xfId="3" applyFont="1" applyFill="1" applyAlignment="1">
      <alignment horizontal="center"/>
    </xf>
    <xf numFmtId="170" fontId="9" fillId="0" borderId="0" xfId="3" applyNumberFormat="1" applyFont="1" applyFill="1" applyAlignment="1">
      <alignment horizontal="center"/>
    </xf>
    <xf numFmtId="170" fontId="10" fillId="0" borderId="0" xfId="1" applyNumberFormat="1" applyFont="1" applyFill="1" applyAlignment="1">
      <alignment vertical="center"/>
    </xf>
    <xf numFmtId="0" fontId="16" fillId="0" borderId="0" xfId="2" applyFont="1" applyFill="1" applyBorder="1"/>
    <xf numFmtId="0" fontId="16" fillId="0" borderId="0" xfId="3" applyFont="1" applyFill="1"/>
    <xf numFmtId="0" fontId="17" fillId="0" borderId="0" xfId="3" applyFont="1" applyFill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/>
    </xf>
    <xf numFmtId="3" fontId="3" fillId="0" borderId="0" xfId="3" applyNumberFormat="1" applyFont="1" applyFill="1"/>
    <xf numFmtId="0" fontId="16" fillId="0" borderId="1" xfId="3" applyFont="1" applyFill="1" applyBorder="1"/>
    <xf numFmtId="165" fontId="16" fillId="0" borderId="0" xfId="1" applyNumberFormat="1" applyFont="1" applyFill="1" applyAlignment="1">
      <alignment horizontal="center"/>
    </xf>
    <xf numFmtId="0" fontId="15" fillId="0" borderId="0" xfId="3" applyFont="1" applyFill="1" applyBorder="1" applyAlignment="1">
      <alignment horizontal="left" vertical="top" wrapText="1" indent="1"/>
    </xf>
    <xf numFmtId="0" fontId="15" fillId="0" borderId="0" xfId="3" applyFont="1" applyFill="1" applyBorder="1" applyAlignment="1">
      <alignment vertical="top" wrapText="1"/>
    </xf>
    <xf numFmtId="0" fontId="9" fillId="0" borderId="0" xfId="2" applyFont="1" applyFill="1" applyBorder="1" applyAlignment="1">
      <alignment horizontal="center" vertical="top" wrapText="1"/>
    </xf>
    <xf numFmtId="0" fontId="5" fillId="0" borderId="0" xfId="3" applyFont="1" applyFill="1" applyBorder="1" applyAlignment="1">
      <alignment vertical="top" wrapText="1"/>
    </xf>
    <xf numFmtId="0" fontId="16" fillId="0" borderId="0" xfId="3" applyFont="1" applyFill="1" applyBorder="1" applyAlignment="1">
      <alignment vertical="top" wrapText="1"/>
    </xf>
    <xf numFmtId="0" fontId="15" fillId="0" borderId="0" xfId="3" applyFont="1" applyFill="1" applyBorder="1" applyAlignment="1">
      <alignment horizontal="center" wrapText="1"/>
    </xf>
    <xf numFmtId="171" fontId="15" fillId="0" borderId="0" xfId="3" applyNumberFormat="1" applyFont="1" applyFill="1" applyAlignment="1">
      <alignment horizontal="center"/>
    </xf>
    <xf numFmtId="0" fontId="4" fillId="0" borderId="0" xfId="3" applyFont="1" applyFill="1" applyBorder="1" applyAlignment="1">
      <alignment horizontal="left" vertical="top" wrapText="1"/>
    </xf>
    <xf numFmtId="170" fontId="15" fillId="0" borderId="0" xfId="3" applyNumberFormat="1" applyFont="1" applyFill="1" applyBorder="1" applyAlignment="1">
      <alignment horizontal="center" wrapText="1"/>
    </xf>
    <xf numFmtId="170" fontId="16" fillId="0" borderId="0" xfId="3" applyNumberFormat="1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vertical="top" wrapText="1"/>
    </xf>
    <xf numFmtId="170" fontId="4" fillId="0" borderId="0" xfId="3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top"/>
    </xf>
    <xf numFmtId="0" fontId="4" fillId="0" borderId="0" xfId="3" applyFont="1" applyFill="1" applyBorder="1"/>
    <xf numFmtId="0" fontId="16" fillId="0" borderId="0" xfId="3" applyFont="1" applyFill="1" applyBorder="1"/>
    <xf numFmtId="172" fontId="18" fillId="0" borderId="0" xfId="3" applyNumberFormat="1" applyFont="1" applyFill="1" applyBorder="1" applyAlignment="1">
      <alignment horizontal="right"/>
    </xf>
    <xf numFmtId="0" fontId="16" fillId="0" borderId="0" xfId="3" applyFont="1" applyFill="1" applyBorder="1" applyAlignment="1">
      <alignment horizontal="center"/>
    </xf>
    <xf numFmtId="0" fontId="4" fillId="0" borderId="0" xfId="3" applyFont="1" applyFill="1"/>
    <xf numFmtId="171" fontId="4" fillId="0" borderId="0" xfId="3" applyNumberFormat="1" applyFont="1" applyFill="1" applyAlignment="1">
      <alignment horizontal="center"/>
    </xf>
    <xf numFmtId="0" fontId="11" fillId="0" borderId="0" xfId="2" applyFont="1" applyFill="1" applyBorder="1"/>
    <xf numFmtId="0" fontId="5" fillId="0" borderId="0" xfId="3" applyFont="1" applyFill="1"/>
    <xf numFmtId="0" fontId="5" fillId="0" borderId="0" xfId="3" applyFont="1" applyFill="1" applyAlignment="1"/>
    <xf numFmtId="0" fontId="11" fillId="0" borderId="0" xfId="2" applyFont="1" applyFill="1" applyAlignment="1"/>
    <xf numFmtId="165" fontId="11" fillId="0" borderId="0" xfId="1" applyNumberFormat="1" applyFont="1" applyFill="1" applyBorder="1"/>
    <xf numFmtId="0" fontId="16" fillId="0" borderId="0" xfId="3" applyFont="1" applyFill="1" applyBorder="1" applyAlignment="1"/>
    <xf numFmtId="165" fontId="16" fillId="0" borderId="0" xfId="1" applyNumberFormat="1" applyFont="1" applyFill="1" applyBorder="1" applyAlignment="1">
      <alignment horizontal="center"/>
    </xf>
    <xf numFmtId="0" fontId="1" fillId="0" borderId="0" xfId="3" applyFont="1" applyFill="1" applyBorder="1"/>
    <xf numFmtId="170" fontId="15" fillId="0" borderId="0" xfId="3" applyNumberFormat="1" applyFont="1" applyFill="1" applyBorder="1" applyAlignment="1">
      <alignment horizontal="right" wrapText="1"/>
    </xf>
    <xf numFmtId="170" fontId="16" fillId="0" borderId="0" xfId="3" applyNumberFormat="1" applyFont="1" applyFill="1" applyBorder="1" applyAlignment="1">
      <alignment horizontal="right" wrapText="1"/>
    </xf>
    <xf numFmtId="170" fontId="16" fillId="0" borderId="3" xfId="3" applyNumberFormat="1" applyFont="1" applyFill="1" applyBorder="1" applyAlignment="1">
      <alignment horizontal="right" wrapText="1"/>
    </xf>
    <xf numFmtId="171" fontId="5" fillId="0" borderId="3" xfId="3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left" vertical="top"/>
    </xf>
    <xf numFmtId="170" fontId="4" fillId="0" borderId="0" xfId="3" applyNumberFormat="1" applyFont="1" applyFill="1" applyBorder="1" applyAlignment="1">
      <alignment horizontal="right" wrapText="1"/>
    </xf>
    <xf numFmtId="170" fontId="4" fillId="0" borderId="3" xfId="3" applyNumberFormat="1" applyFont="1" applyFill="1" applyBorder="1" applyAlignment="1">
      <alignment horizontal="right" wrapText="1"/>
    </xf>
    <xf numFmtId="170" fontId="5" fillId="0" borderId="0" xfId="3" applyNumberFormat="1" applyFont="1" applyFill="1" applyBorder="1" applyAlignment="1">
      <alignment horizontal="right" wrapText="1"/>
    </xf>
    <xf numFmtId="171" fontId="5" fillId="0" borderId="0" xfId="3" applyNumberFormat="1" applyFont="1" applyFill="1" applyAlignment="1">
      <alignment horizontal="right"/>
    </xf>
    <xf numFmtId="164" fontId="16" fillId="0" borderId="3" xfId="1" applyFont="1" applyFill="1" applyBorder="1" applyAlignment="1">
      <alignment horizontal="right" wrapText="1"/>
    </xf>
    <xf numFmtId="170" fontId="15" fillId="0" borderId="3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vertical="top"/>
    </xf>
    <xf numFmtId="0" fontId="16" fillId="0" borderId="0" xfId="3" applyFont="1" applyFill="1" applyBorder="1" applyAlignment="1">
      <alignment vertical="top"/>
    </xf>
    <xf numFmtId="170" fontId="5" fillId="0" borderId="3" xfId="3" applyNumberFormat="1" applyFont="1" applyFill="1" applyBorder="1" applyAlignment="1">
      <alignment horizontal="right"/>
    </xf>
    <xf numFmtId="170" fontId="16" fillId="0" borderId="0" xfId="3" applyNumberFormat="1" applyFont="1" applyFill="1" applyBorder="1" applyAlignment="1">
      <alignment horizontal="right"/>
    </xf>
    <xf numFmtId="170" fontId="16" fillId="0" borderId="3" xfId="3" applyNumberFormat="1" applyFont="1" applyFill="1" applyBorder="1" applyAlignment="1">
      <alignment horizontal="right"/>
    </xf>
    <xf numFmtId="0" fontId="16" fillId="0" borderId="0" xfId="2" applyFont="1" applyBorder="1"/>
    <xf numFmtId="165" fontId="4" fillId="0" borderId="0" xfId="1" applyNumberFormat="1" applyFont="1"/>
    <xf numFmtId="165" fontId="4" fillId="0" borderId="0" xfId="1" applyNumberFormat="1" applyFont="1" applyBorder="1"/>
    <xf numFmtId="0" fontId="1" fillId="0" borderId="0" xfId="0" applyFont="1"/>
    <xf numFmtId="0" fontId="5" fillId="0" borderId="1" xfId="3" applyFont="1" applyBorder="1"/>
    <xf numFmtId="165" fontId="16" fillId="0" borderId="0" xfId="1" applyNumberFormat="1" applyFont="1" applyBorder="1" applyAlignment="1">
      <alignment horizontal="center"/>
    </xf>
    <xf numFmtId="166" fontId="1" fillId="0" borderId="0" xfId="1" applyNumberFormat="1" applyFont="1"/>
    <xf numFmtId="165" fontId="5" fillId="0" borderId="0" xfId="1" applyNumberFormat="1" applyFont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 wrapText="1"/>
    </xf>
    <xf numFmtId="166" fontId="1" fillId="0" borderId="0" xfId="0" applyNumberFormat="1" applyFont="1"/>
    <xf numFmtId="165" fontId="5" fillId="0" borderId="0" xfId="1" applyNumberFormat="1" applyFont="1"/>
    <xf numFmtId="165" fontId="5" fillId="0" borderId="0" xfId="1" applyNumberFormat="1" applyFont="1" applyBorder="1"/>
    <xf numFmtId="0" fontId="5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167" fontId="1" fillId="0" borderId="0" xfId="0" applyNumberFormat="1" applyFont="1"/>
    <xf numFmtId="168" fontId="1" fillId="0" borderId="0" xfId="0" applyNumberFormat="1" applyFont="1"/>
    <xf numFmtId="165" fontId="1" fillId="0" borderId="0" xfId="0" applyNumberFormat="1" applyFont="1"/>
    <xf numFmtId="169" fontId="1" fillId="0" borderId="0" xfId="0" applyNumberFormat="1" applyFont="1"/>
    <xf numFmtId="0" fontId="16" fillId="0" borderId="0" xfId="2" applyFont="1" applyAlignment="1">
      <alignment vertical="top" wrapText="1"/>
    </xf>
    <xf numFmtId="0" fontId="4" fillId="0" borderId="0" xfId="2" applyFont="1" applyBorder="1" applyAlignment="1">
      <alignment vertical="top" wrapText="1"/>
    </xf>
    <xf numFmtId="0" fontId="15" fillId="0" borderId="0" xfId="2" applyFont="1" applyAlignment="1">
      <alignment vertical="top" wrapText="1"/>
    </xf>
    <xf numFmtId="165" fontId="4" fillId="0" borderId="0" xfId="1" applyNumberFormat="1" applyFont="1" applyFill="1" applyAlignment="1">
      <alignment horizontal="right"/>
    </xf>
    <xf numFmtId="170" fontId="8" fillId="0" borderId="0" xfId="1" applyNumberFormat="1" applyFont="1" applyAlignment="1">
      <alignment horizontal="right"/>
    </xf>
    <xf numFmtId="170" fontId="8" fillId="0" borderId="0" xfId="1" applyNumberFormat="1" applyFont="1" applyFill="1" applyAlignment="1">
      <alignment horizontal="right"/>
    </xf>
    <xf numFmtId="170" fontId="1" fillId="0" borderId="0" xfId="0" applyNumberFormat="1" applyFont="1"/>
    <xf numFmtId="0" fontId="4" fillId="0" borderId="0" xfId="3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2" applyFont="1" applyFill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16" fillId="0" borderId="0" xfId="2" applyFont="1"/>
    <xf numFmtId="165" fontId="4" fillId="0" borderId="0" xfId="2" applyNumberFormat="1" applyFont="1"/>
    <xf numFmtId="165" fontId="4" fillId="0" borderId="0" xfId="2" applyNumberFormat="1" applyFont="1" applyFill="1"/>
    <xf numFmtId="0" fontId="5" fillId="0" borderId="0" xfId="2" applyFont="1"/>
    <xf numFmtId="165" fontId="5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center"/>
    </xf>
    <xf numFmtId="0" fontId="1" fillId="0" borderId="0" xfId="2" applyFont="1" applyBorder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3" xfId="2" applyFont="1" applyBorder="1" applyAlignment="1">
      <alignment horizontal="right" vertical="top" wrapText="1"/>
    </xf>
    <xf numFmtId="0" fontId="4" fillId="0" borderId="0" xfId="2" applyFont="1" applyBorder="1" applyAlignment="1">
      <alignment horizontal="right" vertical="top" wrapText="1"/>
    </xf>
    <xf numFmtId="0" fontId="4" fillId="0" borderId="3" xfId="2" applyFont="1" applyFill="1" applyBorder="1" applyAlignment="1">
      <alignment horizontal="right" vertical="top" wrapText="1"/>
    </xf>
    <xf numFmtId="165" fontId="5" fillId="0" borderId="3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165" fontId="4" fillId="0" borderId="0" xfId="2" applyNumberFormat="1" applyFont="1" applyBorder="1" applyAlignment="1">
      <alignment horizontal="right" vertical="top" wrapText="1"/>
    </xf>
    <xf numFmtId="0" fontId="4" fillId="0" borderId="0" xfId="2" applyFont="1" applyFill="1" applyBorder="1" applyAlignment="1">
      <alignment horizontal="right" vertical="top"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Fill="1" applyAlignment="1">
      <alignment horizontal="right" vertical="top" wrapText="1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Fill="1" applyAlignment="1">
      <alignment horizontal="right"/>
    </xf>
    <xf numFmtId="0" fontId="5" fillId="0" borderId="3" xfId="2" applyFont="1" applyBorder="1" applyAlignment="1">
      <alignment horizontal="right" vertical="top" wrapText="1"/>
    </xf>
    <xf numFmtId="0" fontId="5" fillId="0" borderId="0" xfId="2" applyFont="1" applyBorder="1" applyAlignment="1">
      <alignment horizontal="right" vertical="top" wrapText="1"/>
    </xf>
    <xf numFmtId="0" fontId="5" fillId="0" borderId="3" xfId="2" applyFont="1" applyFill="1" applyBorder="1" applyAlignment="1">
      <alignment horizontal="right" vertical="top" wrapText="1"/>
    </xf>
    <xf numFmtId="165" fontId="5" fillId="0" borderId="0" xfId="1" applyNumberFormat="1" applyFont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2" fontId="5" fillId="0" borderId="0" xfId="2" applyNumberFormat="1" applyFont="1" applyAlignment="1">
      <alignment horizontal="right" vertical="top" wrapText="1"/>
    </xf>
    <xf numFmtId="2" fontId="5" fillId="0" borderId="0" xfId="2" applyNumberFormat="1" applyFont="1" applyFill="1" applyAlignment="1">
      <alignment horizontal="right" vertical="top" wrapText="1"/>
    </xf>
    <xf numFmtId="0" fontId="9" fillId="0" borderId="0" xfId="2" applyFont="1" applyFill="1"/>
    <xf numFmtId="0" fontId="9" fillId="0" borderId="0" xfId="2" applyFont="1" applyFill="1" applyAlignment="1">
      <alignment wrapText="1"/>
    </xf>
    <xf numFmtId="0" fontId="19" fillId="0" borderId="0" xfId="2" applyFont="1" applyFill="1" applyAlignment="1"/>
    <xf numFmtId="0" fontId="9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wrapText="1"/>
    </xf>
    <xf numFmtId="3" fontId="8" fillId="0" borderId="0" xfId="2" applyNumberFormat="1" applyFont="1" applyFill="1" applyAlignment="1">
      <alignment wrapText="1"/>
    </xf>
    <xf numFmtId="0" fontId="8" fillId="0" borderId="0" xfId="2" applyFont="1" applyFill="1" applyAlignment="1">
      <alignment wrapText="1"/>
    </xf>
    <xf numFmtId="0" fontId="9" fillId="0" borderId="1" xfId="3" applyFont="1" applyFill="1" applyBorder="1"/>
    <xf numFmtId="0" fontId="9" fillId="0" borderId="0" xfId="2" applyFont="1" applyFill="1" applyBorder="1" applyAlignment="1"/>
    <xf numFmtId="0" fontId="8" fillId="0" borderId="0" xfId="2" applyFont="1" applyFill="1" applyBorder="1" applyAlignment="1"/>
    <xf numFmtId="0" fontId="8" fillId="0" borderId="0" xfId="2" applyFont="1" applyFill="1" applyAlignment="1"/>
    <xf numFmtId="0" fontId="9" fillId="0" borderId="0" xfId="2" applyFont="1" applyFill="1" applyAlignment="1"/>
    <xf numFmtId="0" fontId="9" fillId="0" borderId="3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 wrapText="1"/>
    </xf>
    <xf numFmtId="0" fontId="9" fillId="0" borderId="3" xfId="3" applyFont="1" applyFill="1" applyBorder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0" fontId="9" fillId="0" borderId="3" xfId="2" applyFont="1" applyFill="1" applyBorder="1" applyAlignment="1">
      <alignment horizontal="center" vertical="center" wrapText="1"/>
    </xf>
    <xf numFmtId="171" fontId="8" fillId="0" borderId="0" xfId="2" applyNumberFormat="1" applyFont="1" applyFill="1" applyAlignment="1">
      <alignment wrapText="1"/>
    </xf>
    <xf numFmtId="171" fontId="8" fillId="0" borderId="0" xfId="2" applyNumberFormat="1" applyFont="1" applyFill="1" applyBorder="1" applyAlignment="1">
      <alignment wrapText="1"/>
    </xf>
    <xf numFmtId="3" fontId="8" fillId="0" borderId="0" xfId="2" applyNumberFormat="1" applyFont="1" applyFill="1" applyBorder="1" applyAlignment="1">
      <alignment wrapText="1"/>
    </xf>
    <xf numFmtId="171" fontId="9" fillId="0" borderId="0" xfId="2" applyNumberFormat="1" applyFont="1" applyFill="1" applyAlignment="1">
      <alignment wrapText="1"/>
    </xf>
    <xf numFmtId="3" fontId="8" fillId="2" borderId="0" xfId="2" applyNumberFormat="1" applyFont="1" applyFill="1" applyBorder="1" applyAlignment="1">
      <alignment wrapText="1"/>
    </xf>
    <xf numFmtId="3" fontId="8" fillId="2" borderId="0" xfId="2" applyNumberFormat="1" applyFont="1" applyFill="1" applyAlignment="1">
      <alignment wrapText="1"/>
    </xf>
    <xf numFmtId="0" fontId="8" fillId="2" borderId="0" xfId="2" applyFont="1" applyFill="1" applyAlignment="1">
      <alignment wrapText="1"/>
    </xf>
    <xf numFmtId="0" fontId="8" fillId="2" borderId="0" xfId="2" applyFont="1" applyFill="1"/>
    <xf numFmtId="166" fontId="9" fillId="0" borderId="6" xfId="1" applyNumberFormat="1" applyFont="1" applyFill="1" applyBorder="1" applyAlignment="1">
      <alignment wrapText="1"/>
    </xf>
    <xf numFmtId="170" fontId="9" fillId="0" borderId="6" xfId="1" applyNumberFormat="1" applyFont="1" applyFill="1" applyBorder="1"/>
    <xf numFmtId="3" fontId="20" fillId="0" borderId="0" xfId="2" applyNumberFormat="1" applyFont="1" applyFill="1" applyAlignment="1">
      <alignment wrapText="1"/>
    </xf>
    <xf numFmtId="164" fontId="8" fillId="2" borderId="0" xfId="1" applyFont="1" applyFill="1" applyAlignment="1">
      <alignment wrapText="1"/>
    </xf>
    <xf numFmtId="166" fontId="9" fillId="0" borderId="0" xfId="1" applyNumberFormat="1" applyFont="1" applyFill="1" applyBorder="1" applyAlignment="1">
      <alignment wrapText="1"/>
    </xf>
    <xf numFmtId="0" fontId="8" fillId="0" borderId="0" xfId="3" applyFont="1" applyFill="1" applyAlignment="1">
      <alignment wrapText="1"/>
    </xf>
    <xf numFmtId="166" fontId="8" fillId="0" borderId="0" xfId="1" applyNumberFormat="1" applyFont="1" applyFill="1" applyBorder="1" applyAlignment="1">
      <alignment wrapText="1"/>
    </xf>
    <xf numFmtId="171" fontId="9" fillId="0" borderId="0" xfId="2" applyNumberFormat="1" applyFont="1" applyFill="1" applyBorder="1" applyAlignment="1">
      <alignment wrapText="1"/>
    </xf>
    <xf numFmtId="3" fontId="21" fillId="2" borderId="0" xfId="2" applyNumberFormat="1" applyFont="1" applyFill="1" applyAlignment="1">
      <alignment wrapText="1"/>
    </xf>
    <xf numFmtId="0" fontId="9" fillId="0" borderId="0" xfId="2" applyFont="1" applyFill="1" applyBorder="1"/>
    <xf numFmtId="0" fontId="8" fillId="0" borderId="0" xfId="3" applyFont="1" applyFill="1" applyAlignment="1">
      <alignment horizontal="left" vertical="top" wrapText="1"/>
    </xf>
    <xf numFmtId="166" fontId="8" fillId="0" borderId="0" xfId="1" applyNumberFormat="1" applyFont="1" applyFill="1" applyAlignment="1">
      <alignment wrapText="1"/>
    </xf>
    <xf numFmtId="171" fontId="11" fillId="0" borderId="0" xfId="2" applyNumberFormat="1" applyFont="1" applyFill="1" applyBorder="1" applyAlignment="1">
      <alignment wrapText="1"/>
    </xf>
    <xf numFmtId="3" fontId="11" fillId="2" borderId="0" xfId="2" applyNumberFormat="1" applyFont="1" applyFill="1" applyBorder="1" applyAlignment="1">
      <alignment wrapText="1"/>
    </xf>
    <xf numFmtId="171" fontId="21" fillId="2" borderId="0" xfId="2" applyNumberFormat="1" applyFont="1" applyFill="1" applyAlignment="1">
      <alignment wrapText="1"/>
    </xf>
    <xf numFmtId="0" fontId="11" fillId="2" borderId="0" xfId="2" applyFont="1" applyFill="1" applyAlignment="1">
      <alignment wrapText="1"/>
    </xf>
    <xf numFmtId="0" fontId="11" fillId="2" borderId="0" xfId="2" applyFont="1" applyFill="1"/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/>
    <xf numFmtId="166" fontId="22" fillId="0" borderId="0" xfId="1" applyNumberFormat="1" applyFont="1" applyFill="1"/>
    <xf numFmtId="166" fontId="22" fillId="0" borderId="0" xfId="1" applyNumberFormat="1" applyFont="1" applyFill="1" applyAlignment="1">
      <alignment horizontal="center"/>
    </xf>
    <xf numFmtId="166" fontId="23" fillId="0" borderId="0" xfId="1" applyNumberFormat="1" applyFont="1" applyFill="1"/>
    <xf numFmtId="0" fontId="4" fillId="0" borderId="0" xfId="2" applyFont="1" applyFill="1" applyAlignment="1">
      <alignment wrapText="1"/>
    </xf>
    <xf numFmtId="0" fontId="4" fillId="0" borderId="0" xfId="2" applyFont="1" applyFill="1"/>
    <xf numFmtId="171" fontId="4" fillId="0" borderId="0" xfId="2" applyNumberFormat="1" applyFont="1" applyFill="1"/>
    <xf numFmtId="171" fontId="4" fillId="0" borderId="0" xfId="2" applyNumberFormat="1" applyFont="1" applyFill="1" applyAlignment="1">
      <alignment horizontal="center"/>
    </xf>
    <xf numFmtId="171" fontId="4" fillId="0" borderId="0" xfId="1" applyNumberFormat="1" applyFont="1" applyFill="1"/>
    <xf numFmtId="171" fontId="24" fillId="0" borderId="0" xfId="2" applyNumberFormat="1" applyFont="1" applyFill="1"/>
    <xf numFmtId="3" fontId="9" fillId="2" borderId="0" xfId="2" applyNumberFormat="1" applyFont="1" applyFill="1" applyBorder="1" applyAlignment="1">
      <alignment wrapText="1"/>
    </xf>
    <xf numFmtId="3" fontId="9" fillId="2" borderId="0" xfId="2" applyNumberFormat="1" applyFont="1" applyFill="1" applyAlignment="1">
      <alignment wrapText="1"/>
    </xf>
    <xf numFmtId="0" fontId="9" fillId="2" borderId="0" xfId="2" applyFont="1" applyFill="1" applyAlignment="1">
      <alignment wrapText="1"/>
    </xf>
    <xf numFmtId="0" fontId="9" fillId="2" borderId="0" xfId="2" applyFont="1" applyFill="1"/>
    <xf numFmtId="0" fontId="4" fillId="0" borderId="0" xfId="3" applyFont="1" applyBorder="1"/>
    <xf numFmtId="0" fontId="5" fillId="0" borderId="0" xfId="3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65" fontId="5" fillId="0" borderId="0" xfId="1" applyNumberFormat="1" applyFont="1" applyFill="1"/>
    <xf numFmtId="3" fontId="25" fillId="0" borderId="0" xfId="2" applyNumberFormat="1" applyFont="1" applyFill="1"/>
    <xf numFmtId="0" fontId="25" fillId="0" borderId="0" xfId="2" applyFont="1" applyFill="1"/>
    <xf numFmtId="171" fontId="25" fillId="0" borderId="0" xfId="2" applyNumberFormat="1" applyFont="1" applyFill="1"/>
    <xf numFmtId="0" fontId="11" fillId="0" borderId="0" xfId="2" applyFont="1" applyFill="1" applyAlignment="1">
      <alignment horizontal="left"/>
    </xf>
    <xf numFmtId="0" fontId="5" fillId="0" borderId="0" xfId="2" applyFont="1" applyFill="1" applyAlignment="1"/>
    <xf numFmtId="165" fontId="5" fillId="0" borderId="0" xfId="1" applyNumberFormat="1" applyFont="1" applyFill="1" applyAlignment="1">
      <alignment horizontal="left"/>
    </xf>
    <xf numFmtId="3" fontId="9" fillId="0" borderId="0" xfId="2" applyNumberFormat="1" applyFont="1" applyFill="1" applyAlignment="1">
      <alignment wrapText="1"/>
    </xf>
    <xf numFmtId="171" fontId="24" fillId="0" borderId="0" xfId="2" applyNumberFormat="1" applyFont="1" applyFill="1" applyBorder="1"/>
    <xf numFmtId="3" fontId="24" fillId="0" borderId="0" xfId="2" applyNumberFormat="1" applyFont="1" applyFill="1" applyBorder="1"/>
    <xf numFmtId="3" fontId="24" fillId="0" borderId="0" xfId="2" applyNumberFormat="1" applyFont="1" applyFill="1"/>
    <xf numFmtId="0" fontId="24" fillId="0" borderId="0" xfId="2" applyFont="1" applyFill="1"/>
    <xf numFmtId="0" fontId="5" fillId="0" borderId="0" xfId="3" applyFont="1" applyBorder="1" applyAlignment="1"/>
    <xf numFmtId="165" fontId="5" fillId="0" borderId="0" xfId="1" applyNumberFormat="1" applyFont="1" applyFill="1" applyBorder="1" applyAlignment="1">
      <alignment horizontal="center"/>
    </xf>
    <xf numFmtId="0" fontId="1" fillId="0" borderId="0" xfId="3" applyFont="1" applyBorder="1"/>
    <xf numFmtId="0" fontId="25" fillId="0" borderId="0" xfId="2" applyFont="1" applyFill="1" applyBorder="1"/>
    <xf numFmtId="3" fontId="25" fillId="0" borderId="0" xfId="2" applyNumberFormat="1" applyFont="1" applyFill="1" applyBorder="1"/>
    <xf numFmtId="3" fontId="9" fillId="0" borderId="0" xfId="2" applyNumberFormat="1" applyFont="1" applyFill="1" applyBorder="1" applyAlignment="1">
      <alignment wrapText="1"/>
    </xf>
    <xf numFmtId="166" fontId="8" fillId="0" borderId="0" xfId="2" applyNumberFormat="1" applyFont="1" applyFill="1" applyAlignment="1">
      <alignment wrapText="1"/>
    </xf>
  </cellXfs>
  <cellStyles count="5">
    <cellStyle name="Итог 2" xfId="4"/>
    <cellStyle name="КАНДАГАЧ тел3-33-96 2 2" xfId="2"/>
    <cellStyle name="КАНДАГАЧ тел3-33-96 3" xfId="3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ACCOUNTING%20DEPT/&#1059;&#1087;&#1088;&#1072;&#1074;&#1083;&#1077;&#1085;&#1080;&#1077;%20&#1075;&#1077;&#1085;&#1077;&#1088;&#1072;&#1083;&#1100;&#1085;&#1086;&#1081;%20&#1073;&#1091;&#1093;&#1075;&#1072;&#1083;&#1090;&#1077;&#1088;&#1080;&#1080;/&#1054;&#1090;&#1095;&#1077;&#1090;%20&#1052;&#1057;&#1060;&#1054;/2018/03/&#1054;&#1090;&#1095;&#1077;&#1090;_&#1052;&#1057;&#1060;&#1054;_31_03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бал_31_03_18"/>
      <sheetName val="Темирлизинг"/>
      <sheetName val="ф1"/>
      <sheetName val="ф2"/>
      <sheetName val="ф3"/>
      <sheetName val="ф4"/>
      <sheetName val="ф2_30_06_17"/>
      <sheetName val="проводки на прибыль"/>
      <sheetName val="бал_сть акций"/>
      <sheetName val="средневзв кол акций"/>
      <sheetName val="700H"/>
    </sheetNames>
    <sheetDataSet>
      <sheetData sheetId="0"/>
      <sheetData sheetId="1">
        <row r="10">
          <cell r="N10">
            <v>5428772</v>
          </cell>
        </row>
      </sheetData>
      <sheetData sheetId="2"/>
      <sheetData sheetId="3"/>
      <sheetData sheetId="4"/>
      <sheetData sheetId="5"/>
      <sheetData sheetId="6"/>
      <sheetData sheetId="7">
        <row r="13">
          <cell r="C13">
            <v>3572607</v>
          </cell>
        </row>
        <row r="14">
          <cell r="C14">
            <v>99787</v>
          </cell>
          <cell r="E14">
            <v>117443</v>
          </cell>
        </row>
        <row r="15">
          <cell r="C15">
            <v>43695</v>
          </cell>
          <cell r="E15">
            <v>48691</v>
          </cell>
        </row>
        <row r="16">
          <cell r="C16">
            <v>399574</v>
          </cell>
          <cell r="E16">
            <v>871064</v>
          </cell>
        </row>
        <row r="20">
          <cell r="C20">
            <v>-1956934</v>
          </cell>
          <cell r="E20">
            <v>-1018462</v>
          </cell>
        </row>
        <row r="21">
          <cell r="C21">
            <v>-148493</v>
          </cell>
          <cell r="E21">
            <v>-574589</v>
          </cell>
        </row>
        <row r="26">
          <cell r="C26">
            <v>-405696</v>
          </cell>
          <cell r="E26">
            <v>-562263</v>
          </cell>
        </row>
        <row r="30">
          <cell r="C30">
            <v>153403</v>
          </cell>
          <cell r="E30">
            <v>195587</v>
          </cell>
        </row>
        <row r="31">
          <cell r="C31">
            <v>-248161</v>
          </cell>
          <cell r="E31">
            <v>111167</v>
          </cell>
        </row>
        <row r="32">
          <cell r="C32">
            <v>504094</v>
          </cell>
          <cell r="E32">
            <v>28239</v>
          </cell>
        </row>
        <row r="34">
          <cell r="C34">
            <v>298942</v>
          </cell>
          <cell r="E34">
            <v>424566</v>
          </cell>
        </row>
        <row r="35">
          <cell r="C35">
            <v>-25487</v>
          </cell>
          <cell r="E35">
            <v>-16258</v>
          </cell>
        </row>
        <row r="36">
          <cell r="C36">
            <v>-5407</v>
          </cell>
          <cell r="E36">
            <v>-278</v>
          </cell>
        </row>
        <row r="37">
          <cell r="C37">
            <v>4514</v>
          </cell>
          <cell r="E37">
            <v>9031</v>
          </cell>
        </row>
        <row r="44">
          <cell r="C44">
            <v>-912561</v>
          </cell>
          <cell r="E44">
            <v>-590381</v>
          </cell>
        </row>
        <row r="45">
          <cell r="C45">
            <v>-674292</v>
          </cell>
          <cell r="E45">
            <v>-363170</v>
          </cell>
        </row>
        <row r="46">
          <cell r="C46">
            <v>-30678</v>
          </cell>
          <cell r="E46">
            <v>-3146</v>
          </cell>
        </row>
        <row r="47">
          <cell r="C47">
            <v>-238335</v>
          </cell>
          <cell r="E47">
            <v>-64094</v>
          </cell>
        </row>
        <row r="48">
          <cell r="C48">
            <v>-158614</v>
          </cell>
          <cell r="E48">
            <v>-126190</v>
          </cell>
        </row>
        <row r="54">
          <cell r="C54">
            <v>66812</v>
          </cell>
          <cell r="E54">
            <v>3614</v>
          </cell>
        </row>
        <row r="60">
          <cell r="C60">
            <v>59385</v>
          </cell>
        </row>
      </sheetData>
      <sheetData sheetId="8"/>
      <sheetData sheetId="9">
        <row r="6">
          <cell r="D6">
            <v>979.13965617243935</v>
          </cell>
        </row>
      </sheetData>
      <sheetData sheetId="10">
        <row r="18">
          <cell r="B18">
            <v>22040816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view="pageBreakPreview" topLeftCell="A22" zoomScaleNormal="100" zoomScaleSheetLayoutView="100" workbookViewId="0">
      <selection activeCell="A47" sqref="A47"/>
    </sheetView>
  </sheetViews>
  <sheetFormatPr defaultRowHeight="12.75" x14ac:dyDescent="0.2"/>
  <cols>
    <col min="1" max="1" width="60.5703125" style="160" customWidth="1"/>
    <col min="2" max="2" width="18.140625" style="160" customWidth="1"/>
    <col min="3" max="3" width="2" style="194" customWidth="1"/>
    <col min="4" max="4" width="19.42578125" style="9" customWidth="1"/>
    <col min="5" max="5" width="9.140625" style="160"/>
    <col min="6" max="6" width="14.85546875" style="160" customWidth="1"/>
    <col min="7" max="7" width="17.28515625" style="160" bestFit="1" customWidth="1"/>
    <col min="8" max="8" width="19.140625" style="160" customWidth="1"/>
    <col min="9" max="9" width="6.5703125" style="160" bestFit="1" customWidth="1"/>
    <col min="10" max="16384" width="9.140625" style="160"/>
  </cols>
  <sheetData>
    <row r="1" spans="1:8" x14ac:dyDescent="0.2">
      <c r="A1" s="157" t="s">
        <v>0</v>
      </c>
      <c r="B1" s="158"/>
      <c r="C1" s="159"/>
      <c r="D1" s="5"/>
    </row>
    <row r="2" spans="1:8" x14ac:dyDescent="0.2">
      <c r="A2" s="161" t="s">
        <v>1</v>
      </c>
      <c r="B2" s="158"/>
      <c r="C2" s="159"/>
      <c r="D2" s="5"/>
    </row>
    <row r="3" spans="1:8" x14ac:dyDescent="0.2">
      <c r="A3" s="161" t="s">
        <v>2</v>
      </c>
      <c r="B3" s="158"/>
      <c r="C3" s="159"/>
      <c r="D3" s="5"/>
    </row>
    <row r="4" spans="1:8" x14ac:dyDescent="0.2">
      <c r="A4" s="157" t="s">
        <v>3</v>
      </c>
      <c r="B4" s="158"/>
      <c r="C4" s="159"/>
      <c r="D4" s="5"/>
    </row>
    <row r="5" spans="1:8" x14ac:dyDescent="0.2">
      <c r="A5" s="157"/>
      <c r="B5" s="158"/>
      <c r="C5" s="159"/>
      <c r="D5" s="5"/>
    </row>
    <row r="6" spans="1:8" x14ac:dyDescent="0.2">
      <c r="A6" s="157"/>
      <c r="B6" s="158"/>
      <c r="C6" s="159"/>
      <c r="D6" s="5"/>
    </row>
    <row r="7" spans="1:8" x14ac:dyDescent="0.2">
      <c r="A7" s="157"/>
      <c r="B7" s="158"/>
      <c r="C7" s="159"/>
      <c r="D7" s="5"/>
    </row>
    <row r="8" spans="1:8" x14ac:dyDescent="0.2">
      <c r="A8" s="157"/>
      <c r="B8" s="112" t="s">
        <v>4</v>
      </c>
      <c r="C8" s="162"/>
      <c r="D8" s="112" t="s">
        <v>5</v>
      </c>
      <c r="H8" s="163"/>
    </row>
    <row r="9" spans="1:8" x14ac:dyDescent="0.2">
      <c r="A9" s="3"/>
      <c r="B9" s="164" t="s">
        <v>6</v>
      </c>
      <c r="C9" s="164"/>
      <c r="D9" s="165" t="s">
        <v>7</v>
      </c>
    </row>
    <row r="10" spans="1:8" x14ac:dyDescent="0.2">
      <c r="A10" s="3"/>
      <c r="B10" s="166" t="s">
        <v>8</v>
      </c>
      <c r="C10" s="164"/>
      <c r="D10" s="167" t="s">
        <v>9</v>
      </c>
      <c r="H10" s="168"/>
    </row>
    <row r="11" spans="1:8" x14ac:dyDescent="0.2">
      <c r="A11" s="3"/>
      <c r="B11" s="169"/>
      <c r="C11" s="170"/>
      <c r="D11" s="25"/>
    </row>
    <row r="12" spans="1:8" x14ac:dyDescent="0.2">
      <c r="A12" s="171" t="s">
        <v>10</v>
      </c>
      <c r="B12" s="158"/>
      <c r="C12" s="159"/>
      <c r="D12" s="5"/>
    </row>
    <row r="13" spans="1:8" x14ac:dyDescent="0.2">
      <c r="A13" s="172"/>
      <c r="B13" s="158"/>
      <c r="C13" s="159"/>
      <c r="D13" s="5"/>
      <c r="H13" s="168"/>
    </row>
    <row r="14" spans="1:8" ht="25.5" x14ac:dyDescent="0.2">
      <c r="A14" s="172" t="s">
        <v>11</v>
      </c>
      <c r="B14" s="195">
        <v>5428772</v>
      </c>
      <c r="C14" s="196"/>
      <c r="D14" s="180">
        <v>16466260</v>
      </c>
      <c r="F14" s="173"/>
      <c r="G14" s="174"/>
      <c r="H14" s="175"/>
    </row>
    <row r="15" spans="1:8" x14ac:dyDescent="0.2">
      <c r="A15" s="41" t="s">
        <v>12</v>
      </c>
      <c r="B15" s="180">
        <v>11225390</v>
      </c>
      <c r="C15" s="196"/>
      <c r="D15" s="180">
        <v>4474613</v>
      </c>
      <c r="F15" s="173"/>
      <c r="G15" s="174"/>
      <c r="H15" s="176"/>
    </row>
    <row r="16" spans="1:8" x14ac:dyDescent="0.2">
      <c r="A16" s="172" t="s">
        <v>13</v>
      </c>
      <c r="B16" s="180">
        <v>1536583</v>
      </c>
      <c r="C16" s="196"/>
      <c r="D16" s="180">
        <v>1519982</v>
      </c>
      <c r="F16" s="173"/>
      <c r="G16" s="174"/>
      <c r="H16" s="175"/>
    </row>
    <row r="17" spans="1:8" x14ac:dyDescent="0.2">
      <c r="A17" s="172" t="s">
        <v>14</v>
      </c>
      <c r="B17" s="195">
        <v>8916394</v>
      </c>
      <c r="C17" s="196"/>
      <c r="D17" s="180">
        <v>8292749</v>
      </c>
      <c r="F17" s="173"/>
      <c r="G17" s="174"/>
      <c r="H17" s="175"/>
    </row>
    <row r="18" spans="1:8" x14ac:dyDescent="0.2">
      <c r="A18" s="172" t="s">
        <v>15</v>
      </c>
      <c r="B18" s="195">
        <v>97618571</v>
      </c>
      <c r="C18" s="196"/>
      <c r="D18" s="180">
        <v>86635333</v>
      </c>
      <c r="F18" s="173"/>
      <c r="G18" s="174"/>
      <c r="H18" s="175"/>
    </row>
    <row r="19" spans="1:8" x14ac:dyDescent="0.2">
      <c r="A19" s="172" t="s">
        <v>16</v>
      </c>
      <c r="B19" s="195">
        <v>3977811</v>
      </c>
      <c r="C19" s="196"/>
      <c r="D19" s="180">
        <v>3990658</v>
      </c>
      <c r="F19" s="173"/>
      <c r="G19" s="174"/>
      <c r="H19" s="175"/>
    </row>
    <row r="20" spans="1:8" x14ac:dyDescent="0.2">
      <c r="A20" s="172" t="s">
        <v>17</v>
      </c>
      <c r="B20" s="195">
        <v>21833</v>
      </c>
      <c r="C20" s="196"/>
      <c r="D20" s="180">
        <v>20444</v>
      </c>
      <c r="F20" s="173"/>
      <c r="G20" s="174"/>
      <c r="H20" s="175"/>
    </row>
    <row r="21" spans="1:8" x14ac:dyDescent="0.2">
      <c r="A21" s="172" t="s">
        <v>18</v>
      </c>
      <c r="B21" s="180">
        <v>339587</v>
      </c>
      <c r="C21" s="196"/>
      <c r="D21" s="180">
        <v>328878</v>
      </c>
      <c r="F21" s="173"/>
      <c r="G21" s="174"/>
      <c r="H21" s="175"/>
    </row>
    <row r="22" spans="1:8" x14ac:dyDescent="0.2">
      <c r="A22" s="172" t="s">
        <v>19</v>
      </c>
      <c r="B22" s="195">
        <v>6970</v>
      </c>
      <c r="C22" s="196"/>
      <c r="D22" s="180">
        <v>5418</v>
      </c>
      <c r="F22" s="173"/>
      <c r="G22" s="174"/>
      <c r="H22" s="175"/>
    </row>
    <row r="23" spans="1:8" x14ac:dyDescent="0.2">
      <c r="A23" s="172" t="s">
        <v>20</v>
      </c>
      <c r="B23" s="195">
        <v>1692147</v>
      </c>
      <c r="C23" s="196"/>
      <c r="D23" s="180">
        <v>1088645</v>
      </c>
      <c r="F23" s="173"/>
      <c r="G23" s="174"/>
      <c r="H23" s="175"/>
    </row>
    <row r="24" spans="1:8" ht="13.5" thickBot="1" x14ac:dyDescent="0.25">
      <c r="A24" s="172"/>
      <c r="B24" s="197"/>
      <c r="C24" s="198"/>
      <c r="D24" s="199"/>
      <c r="G24" s="174"/>
      <c r="H24" s="175"/>
    </row>
    <row r="25" spans="1:8" ht="13.5" thickBot="1" x14ac:dyDescent="0.25">
      <c r="A25" s="177" t="s">
        <v>21</v>
      </c>
      <c r="B25" s="200">
        <f>SUM(B14:B24)</f>
        <v>130764058</v>
      </c>
      <c r="C25" s="201"/>
      <c r="D25" s="202">
        <f>SUM(D14:D24)</f>
        <v>122822980</v>
      </c>
      <c r="F25" s="173"/>
      <c r="H25" s="175"/>
    </row>
    <row r="26" spans="1:8" x14ac:dyDescent="0.2">
      <c r="A26" s="178"/>
      <c r="B26" s="203"/>
      <c r="C26" s="198"/>
      <c r="D26" s="204"/>
      <c r="H26" s="175"/>
    </row>
    <row r="27" spans="1:8" x14ac:dyDescent="0.2">
      <c r="A27" s="172"/>
      <c r="B27" s="205"/>
      <c r="C27" s="198"/>
      <c r="D27" s="206"/>
      <c r="H27" s="175"/>
    </row>
    <row r="28" spans="1:8" x14ac:dyDescent="0.2">
      <c r="A28" s="171" t="s">
        <v>22</v>
      </c>
      <c r="B28" s="195"/>
      <c r="C28" s="196"/>
      <c r="D28" s="180"/>
      <c r="H28" s="175"/>
    </row>
    <row r="29" spans="1:8" x14ac:dyDescent="0.2">
      <c r="A29" s="171"/>
      <c r="B29" s="195"/>
      <c r="C29" s="196"/>
      <c r="D29" s="180"/>
      <c r="H29" s="175"/>
    </row>
    <row r="30" spans="1:8" x14ac:dyDescent="0.2">
      <c r="A30" s="172" t="s">
        <v>23</v>
      </c>
      <c r="B30" s="195">
        <v>30823264</v>
      </c>
      <c r="C30" s="196"/>
      <c r="D30" s="180">
        <v>15140055</v>
      </c>
      <c r="G30" s="175"/>
      <c r="H30" s="175"/>
    </row>
    <row r="31" spans="1:8" x14ac:dyDescent="0.2">
      <c r="A31" s="172" t="s">
        <v>24</v>
      </c>
      <c r="B31" s="195">
        <v>76998627</v>
      </c>
      <c r="C31" s="196"/>
      <c r="D31" s="180">
        <v>83908372</v>
      </c>
      <c r="G31" s="175"/>
      <c r="H31" s="175"/>
    </row>
    <row r="32" spans="1:8" x14ac:dyDescent="0.2">
      <c r="A32" s="41" t="s">
        <v>25</v>
      </c>
      <c r="B32" s="195">
        <v>0</v>
      </c>
      <c r="C32" s="196"/>
      <c r="D32" s="180">
        <v>725</v>
      </c>
      <c r="G32" s="175"/>
      <c r="H32" s="175"/>
    </row>
    <row r="33" spans="1:8" x14ac:dyDescent="0.2">
      <c r="A33" s="172" t="s">
        <v>26</v>
      </c>
      <c r="B33" s="195">
        <v>18438</v>
      </c>
      <c r="C33" s="196"/>
      <c r="D33" s="180">
        <v>18438</v>
      </c>
      <c r="G33" s="175"/>
      <c r="H33" s="175"/>
    </row>
    <row r="34" spans="1:8" x14ac:dyDescent="0.2">
      <c r="A34" s="172" t="s">
        <v>27</v>
      </c>
      <c r="B34" s="195">
        <v>538434</v>
      </c>
      <c r="C34" s="196"/>
      <c r="D34" s="180">
        <v>355361</v>
      </c>
      <c r="G34" s="175"/>
      <c r="H34" s="175"/>
    </row>
    <row r="35" spans="1:8" ht="13.5" thickBot="1" x14ac:dyDescent="0.25">
      <c r="A35" s="172"/>
      <c r="B35" s="197"/>
      <c r="C35" s="198"/>
      <c r="D35" s="199"/>
      <c r="H35" s="175"/>
    </row>
    <row r="36" spans="1:8" ht="13.5" thickBot="1" x14ac:dyDescent="0.25">
      <c r="A36" s="177" t="s">
        <v>28</v>
      </c>
      <c r="B36" s="200">
        <f>SUM(B30:B35)</f>
        <v>108378763</v>
      </c>
      <c r="C36" s="201"/>
      <c r="D36" s="202">
        <f>SUM(D30:D35)</f>
        <v>99422951</v>
      </c>
      <c r="F36" s="175"/>
      <c r="H36" s="175"/>
    </row>
    <row r="37" spans="1:8" x14ac:dyDescent="0.2">
      <c r="A37" s="178"/>
      <c r="B37" s="198"/>
      <c r="C37" s="198"/>
      <c r="D37" s="204"/>
      <c r="H37" s="175"/>
    </row>
    <row r="38" spans="1:8" x14ac:dyDescent="0.2">
      <c r="A38" s="172"/>
      <c r="B38" s="205"/>
      <c r="C38" s="198"/>
      <c r="D38" s="206"/>
      <c r="H38" s="175"/>
    </row>
    <row r="39" spans="1:8" x14ac:dyDescent="0.2">
      <c r="A39" s="171" t="s">
        <v>29</v>
      </c>
      <c r="B39" s="195"/>
      <c r="C39" s="196"/>
      <c r="D39" s="180"/>
      <c r="H39" s="175"/>
    </row>
    <row r="40" spans="1:8" x14ac:dyDescent="0.2">
      <c r="A40" s="179"/>
      <c r="B40" s="195"/>
      <c r="C40" s="196"/>
      <c r="D40" s="180"/>
      <c r="H40" s="175"/>
    </row>
    <row r="41" spans="1:8" x14ac:dyDescent="0.2">
      <c r="A41" s="172" t="s">
        <v>30</v>
      </c>
      <c r="B41" s="207">
        <f>B42</f>
        <v>22040816</v>
      </c>
      <c r="C41" s="207">
        <f>C42</f>
        <v>0</v>
      </c>
      <c r="D41" s="208">
        <f>D42</f>
        <v>22040816</v>
      </c>
      <c r="H41" s="175"/>
    </row>
    <row r="42" spans="1:8" x14ac:dyDescent="0.2">
      <c r="A42" s="172" t="s">
        <v>31</v>
      </c>
      <c r="B42" s="195">
        <v>22040816</v>
      </c>
      <c r="C42" s="196"/>
      <c r="D42" s="180">
        <v>22040816</v>
      </c>
      <c r="H42" s="175"/>
    </row>
    <row r="43" spans="1:8" x14ac:dyDescent="0.2">
      <c r="A43" s="172" t="s">
        <v>32</v>
      </c>
      <c r="B43" s="181">
        <v>598597</v>
      </c>
      <c r="C43" s="196"/>
      <c r="D43" s="182">
        <v>598597</v>
      </c>
      <c r="F43" s="183"/>
      <c r="H43" s="175"/>
    </row>
    <row r="44" spans="1:8" x14ac:dyDescent="0.2">
      <c r="A44" s="184" t="s">
        <v>33</v>
      </c>
      <c r="B44" s="181">
        <v>900</v>
      </c>
      <c r="C44" s="196"/>
      <c r="D44" s="182">
        <v>900</v>
      </c>
      <c r="F44" s="183"/>
      <c r="H44" s="175"/>
    </row>
    <row r="45" spans="1:8" x14ac:dyDescent="0.2">
      <c r="A45" s="184" t="s">
        <v>34</v>
      </c>
      <c r="B45" s="181">
        <v>428285</v>
      </c>
      <c r="C45" s="196"/>
      <c r="D45" s="182">
        <v>434317</v>
      </c>
      <c r="F45" s="183"/>
      <c r="H45" s="175"/>
    </row>
    <row r="46" spans="1:8" x14ac:dyDescent="0.2">
      <c r="A46" s="185" t="s">
        <v>35</v>
      </c>
      <c r="B46" s="181">
        <v>-78245</v>
      </c>
      <c r="C46" s="196"/>
      <c r="D46" s="182">
        <v>-79684</v>
      </c>
      <c r="F46" s="183"/>
      <c r="H46" s="175"/>
    </row>
    <row r="47" spans="1:8" x14ac:dyDescent="0.2">
      <c r="A47" s="186" t="s">
        <v>110</v>
      </c>
      <c r="B47" s="181">
        <v>-605058</v>
      </c>
      <c r="C47" s="196"/>
      <c r="D47" s="182">
        <v>405083</v>
      </c>
      <c r="F47" s="183"/>
      <c r="G47" s="183"/>
      <c r="H47" s="175"/>
    </row>
    <row r="48" spans="1:8" ht="13.5" thickBot="1" x14ac:dyDescent="0.25">
      <c r="A48" s="171"/>
      <c r="B48" s="197"/>
      <c r="C48" s="198"/>
      <c r="D48" s="199"/>
      <c r="F48" s="1"/>
      <c r="G48" s="2"/>
      <c r="H48" s="175"/>
    </row>
    <row r="49" spans="1:9" ht="13.5" thickBot="1" x14ac:dyDescent="0.25">
      <c r="A49" s="177" t="s">
        <v>37</v>
      </c>
      <c r="B49" s="200">
        <f>SUM(B42:B47)</f>
        <v>22385295</v>
      </c>
      <c r="C49" s="201"/>
      <c r="D49" s="202">
        <f>SUM(D42:D47)</f>
        <v>23400029</v>
      </c>
      <c r="H49" s="175"/>
    </row>
    <row r="50" spans="1:9" ht="13.5" thickBot="1" x14ac:dyDescent="0.25">
      <c r="A50" s="187"/>
      <c r="B50" s="209"/>
      <c r="C50" s="210"/>
      <c r="D50" s="211"/>
      <c r="H50" s="175"/>
    </row>
    <row r="51" spans="1:9" ht="13.5" thickBot="1" x14ac:dyDescent="0.25">
      <c r="A51" s="188" t="s">
        <v>38</v>
      </c>
      <c r="B51" s="200">
        <f>B36+B49</f>
        <v>130764058</v>
      </c>
      <c r="C51" s="212">
        <f>C36+C49</f>
        <v>0</v>
      </c>
      <c r="D51" s="202">
        <f>D36+D49</f>
        <v>122822980</v>
      </c>
      <c r="F51" s="175"/>
      <c r="H51" s="175"/>
    </row>
    <row r="52" spans="1:9" x14ac:dyDescent="0.2">
      <c r="A52" s="188"/>
      <c r="B52" s="201"/>
      <c r="C52" s="212"/>
      <c r="D52" s="213"/>
      <c r="F52" s="175"/>
      <c r="H52" s="175"/>
    </row>
    <row r="53" spans="1:9" x14ac:dyDescent="0.2">
      <c r="A53" s="179" t="s">
        <v>39</v>
      </c>
      <c r="B53" s="214">
        <v>979.14</v>
      </c>
      <c r="C53" s="210"/>
      <c r="D53" s="215">
        <v>1030.01</v>
      </c>
      <c r="H53" s="175"/>
    </row>
    <row r="54" spans="1:9" x14ac:dyDescent="0.2">
      <c r="A54" s="3"/>
      <c r="B54" s="189"/>
      <c r="C54" s="189"/>
      <c r="D54" s="190"/>
      <c r="G54" s="163"/>
      <c r="H54" s="175"/>
      <c r="I54" s="175"/>
    </row>
    <row r="55" spans="1:9" x14ac:dyDescent="0.2">
      <c r="A55" s="3"/>
      <c r="B55" s="189"/>
      <c r="C55" s="189"/>
      <c r="D55" s="190"/>
      <c r="F55" s="175"/>
      <c r="G55" s="175"/>
      <c r="H55" s="175"/>
      <c r="I55" s="175"/>
    </row>
    <row r="56" spans="1:9" x14ac:dyDescent="0.2">
      <c r="A56" s="3"/>
      <c r="B56" s="3"/>
      <c r="C56" s="4"/>
      <c r="D56" s="5"/>
    </row>
    <row r="57" spans="1:9" s="6" customFormat="1" x14ac:dyDescent="0.2">
      <c r="A57" s="191" t="s">
        <v>40</v>
      </c>
      <c r="B57" s="191" t="s">
        <v>40</v>
      </c>
      <c r="C57" s="10"/>
      <c r="D57" s="25"/>
    </row>
    <row r="58" spans="1:9" s="6" customFormat="1" x14ac:dyDescent="0.2">
      <c r="A58" s="86" t="s">
        <v>41</v>
      </c>
      <c r="B58" s="83" t="s">
        <v>42</v>
      </c>
      <c r="C58" s="83"/>
      <c r="D58" s="25"/>
      <c r="G58" s="7"/>
    </row>
    <row r="59" spans="1:9" s="6" customFormat="1" x14ac:dyDescent="0.2">
      <c r="A59" s="88" t="s">
        <v>43</v>
      </c>
      <c r="B59" s="192" t="s">
        <v>44</v>
      </c>
      <c r="C59" s="193"/>
      <c r="D59" s="25"/>
    </row>
    <row r="60" spans="1:9" x14ac:dyDescent="0.2">
      <c r="A60" s="8"/>
      <c r="B60" s="3"/>
      <c r="C60" s="4"/>
      <c r="D60" s="5"/>
    </row>
  </sheetData>
  <sheetProtection formatCells="0" formatColumns="0" formatRows="0" insertColumns="0" insertRows="0" deleteColumns="0" deleteRows="0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view="pageBreakPreview" zoomScaleNormal="100" zoomScaleSheetLayoutView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A54" sqref="A54"/>
    </sheetView>
  </sheetViews>
  <sheetFormatPr defaultRowHeight="14.25" thickTop="1" thickBottom="1" x14ac:dyDescent="0.25"/>
  <cols>
    <col min="1" max="1" width="52.5703125" style="16" customWidth="1"/>
    <col min="2" max="2" width="2.7109375" style="16" customWidth="1"/>
    <col min="3" max="4" width="15.7109375" style="21" hidden="1" customWidth="1"/>
    <col min="5" max="5" width="2.7109375" style="16" hidden="1" customWidth="1"/>
    <col min="6" max="6" width="17.28515625" style="14" customWidth="1"/>
    <col min="7" max="7" width="16.85546875" style="14" customWidth="1"/>
    <col min="8" max="8" width="13.7109375" style="15" customWidth="1"/>
    <col min="9" max="9" width="15.28515625" style="16" customWidth="1"/>
    <col min="10" max="19" width="9.140625" style="16"/>
    <col min="20" max="20" width="9.140625" style="82"/>
    <col min="21" max="16384" width="9.140625" style="16"/>
  </cols>
  <sheetData>
    <row r="1" spans="1:9" ht="13.5" thickBot="1" x14ac:dyDescent="0.25">
      <c r="A1" s="10" t="s">
        <v>0</v>
      </c>
      <c r="B1" s="11"/>
      <c r="C1" s="12"/>
      <c r="D1" s="12"/>
      <c r="E1" s="11"/>
      <c r="F1" s="13"/>
    </row>
    <row r="2" spans="1:9" thickTop="1" thickBot="1" x14ac:dyDescent="0.25">
      <c r="A2" s="17" t="s">
        <v>45</v>
      </c>
      <c r="B2" s="11"/>
      <c r="C2" s="12"/>
      <c r="D2" s="12"/>
      <c r="E2" s="11"/>
      <c r="F2" s="13"/>
    </row>
    <row r="3" spans="1:9" thickTop="1" thickBot="1" x14ac:dyDescent="0.25">
      <c r="A3" s="17" t="s">
        <v>46</v>
      </c>
      <c r="B3" s="11"/>
      <c r="C3" s="12"/>
      <c r="D3" s="12"/>
      <c r="E3" s="11"/>
      <c r="F3" s="102"/>
      <c r="G3" s="102"/>
    </row>
    <row r="4" spans="1:9" thickTop="1" thickBot="1" x14ac:dyDescent="0.25">
      <c r="A4" s="19" t="s">
        <v>47</v>
      </c>
      <c r="B4" s="19"/>
      <c r="C4" s="20"/>
      <c r="D4" s="20"/>
      <c r="E4" s="19"/>
    </row>
    <row r="5" spans="1:9" thickTop="1" thickBot="1" x14ac:dyDescent="0.25">
      <c r="A5" s="19"/>
      <c r="B5" s="19"/>
      <c r="C5" s="20"/>
      <c r="D5" s="20"/>
      <c r="E5" s="19"/>
      <c r="F5" s="102"/>
      <c r="G5" s="102"/>
    </row>
    <row r="6" spans="1:9" thickTop="1" thickBot="1" x14ac:dyDescent="0.25">
      <c r="F6" s="22"/>
      <c r="G6" s="22"/>
    </row>
    <row r="7" spans="1:9" thickTop="1" thickBot="1" x14ac:dyDescent="0.25">
      <c r="F7" s="23"/>
      <c r="G7" s="23"/>
    </row>
    <row r="8" spans="1:9" thickTop="1" thickBot="1" x14ac:dyDescent="0.25">
      <c r="C8" s="103" t="s">
        <v>48</v>
      </c>
      <c r="D8" s="103"/>
      <c r="F8" s="102"/>
      <c r="G8" s="102"/>
    </row>
    <row r="9" spans="1:9" thickTop="1" thickBot="1" x14ac:dyDescent="0.25">
      <c r="C9" s="24" t="s">
        <v>49</v>
      </c>
      <c r="D9" s="24" t="s">
        <v>49</v>
      </c>
      <c r="F9" s="25" t="s">
        <v>4</v>
      </c>
      <c r="G9" s="25" t="s">
        <v>4</v>
      </c>
    </row>
    <row r="10" spans="1:9" thickTop="1" thickBot="1" x14ac:dyDescent="0.25">
      <c r="A10" s="26"/>
      <c r="B10" s="26"/>
      <c r="C10" s="27" t="s">
        <v>7</v>
      </c>
      <c r="D10" s="27" t="s">
        <v>50</v>
      </c>
      <c r="E10" s="26"/>
      <c r="F10" s="28" t="s">
        <v>6</v>
      </c>
      <c r="G10" s="28" t="s">
        <v>7</v>
      </c>
    </row>
    <row r="11" spans="1:9" thickTop="1" thickBot="1" x14ac:dyDescent="0.25">
      <c r="A11" s="26"/>
      <c r="B11" s="26"/>
      <c r="C11" s="29" t="s">
        <v>8</v>
      </c>
      <c r="D11" s="30" t="s">
        <v>8</v>
      </c>
      <c r="E11" s="26"/>
      <c r="F11" s="31" t="s">
        <v>8</v>
      </c>
      <c r="G11" s="32" t="s">
        <v>8</v>
      </c>
    </row>
    <row r="12" spans="1:9" ht="13.5" thickBot="1" x14ac:dyDescent="0.25">
      <c r="A12" s="33" t="s">
        <v>51</v>
      </c>
      <c r="B12" s="34"/>
      <c r="C12" s="35"/>
      <c r="D12" s="35"/>
      <c r="E12" s="34"/>
      <c r="F12" s="36"/>
      <c r="G12" s="37"/>
    </row>
    <row r="13" spans="1:9" thickTop="1" thickBot="1" x14ac:dyDescent="0.25">
      <c r="A13" s="34" t="s">
        <v>15</v>
      </c>
      <c r="B13" s="34"/>
      <c r="C13" s="35">
        <f>F13-[1]ф2_30_06_17!C13</f>
        <v>-377771</v>
      </c>
      <c r="D13" s="35">
        <v>1557911</v>
      </c>
      <c r="E13" s="34"/>
      <c r="F13" s="38">
        <v>3194836</v>
      </c>
      <c r="G13" s="38">
        <v>1682091</v>
      </c>
      <c r="I13" s="21"/>
    </row>
    <row r="14" spans="1:9" thickTop="1" thickBot="1" x14ac:dyDescent="0.25">
      <c r="A14" s="39" t="s">
        <v>12</v>
      </c>
      <c r="B14" s="34"/>
      <c r="C14" s="35">
        <f>F14-[1]ф2_30_06_17!C14</f>
        <v>95835</v>
      </c>
      <c r="D14" s="35">
        <f>G14-[1]ф2_30_06_17!E14</f>
        <v>-92400</v>
      </c>
      <c r="E14" s="34"/>
      <c r="F14" s="40">
        <v>195622</v>
      </c>
      <c r="G14" s="40">
        <v>25043</v>
      </c>
      <c r="I14" s="21"/>
    </row>
    <row r="15" spans="1:9" thickTop="1" thickBot="1" x14ac:dyDescent="0.25">
      <c r="A15" s="41" t="s">
        <v>13</v>
      </c>
      <c r="B15" s="34"/>
      <c r="C15" s="35">
        <f>F15-[1]ф2_30_06_17!C15</f>
        <v>-22817</v>
      </c>
      <c r="D15" s="35">
        <f>G15-[1]ф2_30_06_17!E15</f>
        <v>-26847</v>
      </c>
      <c r="E15" s="34"/>
      <c r="F15" s="40">
        <v>20878</v>
      </c>
      <c r="G15" s="40">
        <v>21844</v>
      </c>
      <c r="I15" s="21"/>
    </row>
    <row r="16" spans="1:9" thickTop="1" thickBot="1" x14ac:dyDescent="0.25">
      <c r="A16" s="34" t="s">
        <v>14</v>
      </c>
      <c r="B16" s="34"/>
      <c r="C16" s="35">
        <f>F16-[1]ф2_30_06_17!C16</f>
        <v>-260711</v>
      </c>
      <c r="D16" s="35">
        <f>G16-[1]ф2_30_06_17!E16</f>
        <v>-704063</v>
      </c>
      <c r="E16" s="34"/>
      <c r="F16" s="40">
        <v>138863</v>
      </c>
      <c r="G16" s="40">
        <v>167001</v>
      </c>
      <c r="I16" s="21"/>
    </row>
    <row r="17" spans="1:10" thickTop="1" thickBot="1" x14ac:dyDescent="0.25">
      <c r="A17" s="42"/>
      <c r="B17" s="42"/>
      <c r="C17" s="43">
        <f>SUM(C13:C16)</f>
        <v>-565464</v>
      </c>
      <c r="D17" s="43">
        <f>SUM(D13:D16)</f>
        <v>734601</v>
      </c>
      <c r="E17" s="42"/>
      <c r="F17" s="44">
        <f>SUM(F13:F16)</f>
        <v>3550199</v>
      </c>
      <c r="G17" s="44">
        <f>SUM(G13:G16)</f>
        <v>1895979</v>
      </c>
      <c r="I17" s="21"/>
      <c r="J17" s="15"/>
    </row>
    <row r="18" spans="1:10" ht="13.5" thickBot="1" x14ac:dyDescent="0.25">
      <c r="A18" s="33" t="s">
        <v>52</v>
      </c>
      <c r="B18" s="42"/>
      <c r="C18" s="45"/>
      <c r="D18" s="45"/>
      <c r="E18" s="42"/>
      <c r="F18" s="46"/>
      <c r="G18" s="46"/>
      <c r="I18" s="15"/>
    </row>
    <row r="19" spans="1:10" thickTop="1" thickBot="1" x14ac:dyDescent="0.25">
      <c r="A19" s="34"/>
      <c r="B19" s="42"/>
      <c r="C19" s="45"/>
      <c r="D19" s="45"/>
      <c r="E19" s="42"/>
      <c r="F19" s="47"/>
      <c r="G19" s="47"/>
      <c r="I19" s="15"/>
    </row>
    <row r="20" spans="1:10" thickTop="1" thickBot="1" x14ac:dyDescent="0.25">
      <c r="A20" s="34" t="s">
        <v>24</v>
      </c>
      <c r="B20" s="42"/>
      <c r="C20" s="35">
        <f>(F20-[1]ф2_30_06_17!C20)</f>
        <v>346984</v>
      </c>
      <c r="D20" s="35">
        <f>G20-[1]ф2_30_06_17!E20</f>
        <v>83595</v>
      </c>
      <c r="E20" s="42"/>
      <c r="F20" s="47">
        <v>-1609950</v>
      </c>
      <c r="G20" s="47">
        <v>-934867</v>
      </c>
      <c r="I20" s="21"/>
    </row>
    <row r="21" spans="1:10" thickTop="1" thickBot="1" x14ac:dyDescent="0.25">
      <c r="A21" s="34" t="s">
        <v>23</v>
      </c>
      <c r="B21" s="42"/>
      <c r="C21" s="35">
        <f>F21-[1]ф2_30_06_17!C21</f>
        <v>-119951</v>
      </c>
      <c r="D21" s="35">
        <f>G21-[1]ф2_30_06_17!E21</f>
        <v>482873</v>
      </c>
      <c r="E21" s="42"/>
      <c r="F21" s="48">
        <v>-268444</v>
      </c>
      <c r="G21" s="48">
        <v>-91716</v>
      </c>
      <c r="I21" s="21"/>
    </row>
    <row r="22" spans="1:10" thickTop="1" thickBot="1" x14ac:dyDescent="0.25">
      <c r="A22" s="42"/>
      <c r="B22" s="42"/>
      <c r="C22" s="50">
        <f>SUM(C19:C21)</f>
        <v>227033</v>
      </c>
      <c r="D22" s="50">
        <f>SUM(D19:D21)</f>
        <v>566468</v>
      </c>
      <c r="E22" s="42"/>
      <c r="F22" s="50">
        <f>SUM(F19:F21)</f>
        <v>-1878394</v>
      </c>
      <c r="G22" s="50">
        <f>SUM(G19:G21)</f>
        <v>-1026583</v>
      </c>
      <c r="I22" s="21"/>
      <c r="J22" s="15"/>
    </row>
    <row r="23" spans="1:10" ht="13.5" thickBot="1" x14ac:dyDescent="0.25">
      <c r="A23" s="33"/>
      <c r="B23" s="33"/>
      <c r="C23" s="51"/>
      <c r="D23" s="51"/>
      <c r="E23" s="33"/>
      <c r="F23" s="52"/>
      <c r="G23" s="52"/>
      <c r="I23" s="21"/>
    </row>
    <row r="24" spans="1:10" thickTop="1" thickBot="1" x14ac:dyDescent="0.25">
      <c r="A24" s="33" t="s">
        <v>53</v>
      </c>
      <c r="B24" s="33"/>
      <c r="C24" s="53">
        <f>C17+C22</f>
        <v>-338431</v>
      </c>
      <c r="D24" s="53">
        <f>D17+D22</f>
        <v>1301069</v>
      </c>
      <c r="E24" s="33"/>
      <c r="F24" s="53">
        <f>F17+F22</f>
        <v>1671805</v>
      </c>
      <c r="G24" s="53">
        <f>G17+G22</f>
        <v>869396</v>
      </c>
      <c r="I24" s="21"/>
      <c r="J24" s="15"/>
    </row>
    <row r="25" spans="1:10" ht="27" thickTop="1" thickBot="1" x14ac:dyDescent="0.25">
      <c r="A25" s="36" t="s">
        <v>54</v>
      </c>
      <c r="B25" s="34"/>
      <c r="C25" s="54">
        <f>F25-[1]ф2_30_06_17!C26</f>
        <v>185594</v>
      </c>
      <c r="D25" s="54">
        <f>G25-[1]ф2_30_06_17!E26</f>
        <v>459464</v>
      </c>
      <c r="E25" s="55"/>
      <c r="F25" s="54">
        <v>-220102</v>
      </c>
      <c r="G25" s="54">
        <v>-102799</v>
      </c>
      <c r="I25" s="21"/>
    </row>
    <row r="26" spans="1:10" ht="26.25" thickBot="1" x14ac:dyDescent="0.25">
      <c r="A26" s="33" t="s">
        <v>55</v>
      </c>
      <c r="B26" s="42"/>
      <c r="C26" s="56">
        <f>C24+C25</f>
        <v>-152837</v>
      </c>
      <c r="D26" s="56">
        <f>D24+D25</f>
        <v>1760533</v>
      </c>
      <c r="E26" s="42"/>
      <c r="F26" s="56">
        <f>F24+F25</f>
        <v>1451703</v>
      </c>
      <c r="G26" s="56">
        <f>G24+G25</f>
        <v>766597</v>
      </c>
      <c r="I26" s="21"/>
      <c r="J26" s="15"/>
    </row>
    <row r="27" spans="1:10" ht="13.5" thickBot="1" x14ac:dyDescent="0.25">
      <c r="A27" s="33"/>
      <c r="B27" s="42"/>
      <c r="C27" s="45"/>
      <c r="D27" s="45"/>
      <c r="E27" s="42"/>
      <c r="F27" s="57"/>
      <c r="G27" s="57"/>
      <c r="I27" s="15"/>
      <c r="J27" s="15"/>
    </row>
    <row r="28" spans="1:10" thickTop="1" thickBot="1" x14ac:dyDescent="0.25">
      <c r="A28" s="39" t="s">
        <v>56</v>
      </c>
      <c r="B28" s="42"/>
      <c r="C28" s="45"/>
      <c r="D28" s="45"/>
      <c r="E28" s="42"/>
      <c r="F28" s="58"/>
      <c r="G28" s="47"/>
      <c r="I28" s="15"/>
    </row>
    <row r="29" spans="1:10" thickTop="1" thickBot="1" x14ac:dyDescent="0.25">
      <c r="A29" s="39" t="s">
        <v>57</v>
      </c>
      <c r="B29" s="42"/>
      <c r="C29" s="35">
        <f>F29-[1]ф2_30_06_17!C30</f>
        <v>-96212</v>
      </c>
      <c r="D29" s="35">
        <f>G29-[1]ф2_30_06_17!E30</f>
        <v>-128084</v>
      </c>
      <c r="E29" s="42"/>
      <c r="F29" s="58">
        <v>57191</v>
      </c>
      <c r="G29" s="47">
        <v>67503</v>
      </c>
      <c r="I29" s="15"/>
    </row>
    <row r="30" spans="1:10" thickTop="1" thickBot="1" x14ac:dyDescent="0.25">
      <c r="A30" s="39" t="s">
        <v>58</v>
      </c>
      <c r="B30" s="42"/>
      <c r="C30" s="35">
        <f>F30-[1]ф2_30_06_17!C31</f>
        <v>14999</v>
      </c>
      <c r="D30" s="35">
        <f>G30-[1]ф2_30_06_17!E31</f>
        <v>-371380</v>
      </c>
      <c r="E30" s="42"/>
      <c r="F30" s="58">
        <v>-233162</v>
      </c>
      <c r="G30" s="47">
        <v>-260213</v>
      </c>
      <c r="I30" s="15"/>
    </row>
    <row r="31" spans="1:10" ht="39.75" thickTop="1" thickBot="1" x14ac:dyDescent="0.25">
      <c r="A31" s="34" t="s">
        <v>59</v>
      </c>
      <c r="B31" s="42"/>
      <c r="C31" s="35">
        <f>F31-[1]ф2_30_06_17!C32</f>
        <v>-107400</v>
      </c>
      <c r="D31" s="35">
        <f>G31-[1]ф2_30_06_17!E32</f>
        <v>314981</v>
      </c>
      <c r="E31" s="42"/>
      <c r="F31" s="58">
        <v>396694</v>
      </c>
      <c r="G31" s="104">
        <v>343220</v>
      </c>
      <c r="I31" s="15"/>
    </row>
    <row r="32" spans="1:10" thickTop="1" thickBot="1" x14ac:dyDescent="0.25">
      <c r="A32" s="34" t="s">
        <v>60</v>
      </c>
      <c r="B32" s="33"/>
      <c r="C32" s="35">
        <f>F32-[1]ф2_30_06_17!C34</f>
        <v>203749</v>
      </c>
      <c r="D32" s="35">
        <f>G32-[1]ф2_30_06_17!E34</f>
        <v>-302236</v>
      </c>
      <c r="E32" s="33"/>
      <c r="F32" s="58">
        <v>502691</v>
      </c>
      <c r="G32" s="49">
        <v>122330</v>
      </c>
      <c r="I32" s="15"/>
    </row>
    <row r="33" spans="1:10" thickTop="1" thickBot="1" x14ac:dyDescent="0.25">
      <c r="A33" s="16" t="s">
        <v>61</v>
      </c>
      <c r="B33" s="33"/>
      <c r="C33" s="35">
        <f>F33-[1]ф2_30_06_17!C35</f>
        <v>4454</v>
      </c>
      <c r="D33" s="35">
        <f>G33-[1]ф2_30_06_17!E35</f>
        <v>4759</v>
      </c>
      <c r="E33" s="33"/>
      <c r="F33" s="60">
        <v>-21033</v>
      </c>
      <c r="G33" s="61">
        <v>-11499</v>
      </c>
      <c r="I33" s="15"/>
    </row>
    <row r="34" spans="1:10" ht="27" thickTop="1" thickBot="1" x14ac:dyDescent="0.25">
      <c r="A34" s="34" t="s">
        <v>62</v>
      </c>
      <c r="B34" s="33"/>
      <c r="C34" s="35">
        <f>F34-[1]ф2_30_06_17!C36</f>
        <v>-64481</v>
      </c>
      <c r="D34" s="35">
        <f>G34-[1]ф2_30_06_17!E36</f>
        <v>366</v>
      </c>
      <c r="E34" s="33"/>
      <c r="F34" s="60">
        <v>-69888</v>
      </c>
      <c r="G34" s="59">
        <v>88</v>
      </c>
      <c r="I34" s="15"/>
    </row>
    <row r="35" spans="1:10" thickTop="1" thickBot="1" x14ac:dyDescent="0.25">
      <c r="A35" s="34" t="s">
        <v>63</v>
      </c>
      <c r="B35" s="33"/>
      <c r="C35" s="35">
        <f>F35-[1]ф2_30_06_17!C37</f>
        <v>47347</v>
      </c>
      <c r="D35" s="62">
        <f>G35-[1]ф2_30_06_17!E37</f>
        <v>39117</v>
      </c>
      <c r="E35" s="33"/>
      <c r="F35" s="62">
        <v>51861</v>
      </c>
      <c r="G35" s="63">
        <v>48148</v>
      </c>
      <c r="I35" s="15"/>
      <c r="J35" s="15"/>
    </row>
    <row r="36" spans="1:10" ht="13.5" thickBot="1" x14ac:dyDescent="0.25">
      <c r="A36" s="64"/>
      <c r="B36" s="33"/>
      <c r="C36" s="51"/>
      <c r="D36" s="51"/>
      <c r="E36" s="33"/>
      <c r="F36" s="65"/>
      <c r="G36" s="65"/>
      <c r="I36" s="15"/>
    </row>
    <row r="37" spans="1:10" thickTop="1" thickBot="1" x14ac:dyDescent="0.25">
      <c r="A37" s="66" t="s">
        <v>64</v>
      </c>
      <c r="B37" s="67"/>
      <c r="C37" s="68">
        <f>SUM(C28:C36)</f>
        <v>2456</v>
      </c>
      <c r="D37" s="68">
        <f>SUM(D28:D36)</f>
        <v>-442477</v>
      </c>
      <c r="E37" s="67"/>
      <c r="F37" s="68">
        <f>SUM(F28:F36)</f>
        <v>684354</v>
      </c>
      <c r="G37" s="68">
        <f>SUM(G28:G35)</f>
        <v>309577</v>
      </c>
      <c r="I37" s="15"/>
    </row>
    <row r="38" spans="1:10" thickTop="1" thickBot="1" x14ac:dyDescent="0.25">
      <c r="A38" s="36"/>
      <c r="B38" s="34"/>
      <c r="C38" s="35"/>
      <c r="D38" s="35"/>
      <c r="E38" s="34"/>
      <c r="F38" s="47"/>
      <c r="G38" s="47"/>
      <c r="I38" s="15"/>
    </row>
    <row r="39" spans="1:10" thickTop="1" thickBot="1" x14ac:dyDescent="0.25">
      <c r="A39" s="33"/>
      <c r="B39" s="34"/>
      <c r="C39" s="35"/>
      <c r="D39" s="35"/>
      <c r="E39" s="34"/>
      <c r="F39" s="69"/>
      <c r="G39" s="69"/>
      <c r="I39" s="15"/>
      <c r="J39" s="15"/>
    </row>
    <row r="40" spans="1:10" thickTop="1" thickBot="1" x14ac:dyDescent="0.25">
      <c r="A40" s="33" t="s">
        <v>65</v>
      </c>
      <c r="B40" s="34"/>
      <c r="C40" s="69">
        <f>SUM(C26,C37)</f>
        <v>-150381</v>
      </c>
      <c r="D40" s="69">
        <f>SUM(D26,D37)</f>
        <v>1318056</v>
      </c>
      <c r="E40" s="34"/>
      <c r="F40" s="69">
        <f>SUM(F26,F37)</f>
        <v>2136057</v>
      </c>
      <c r="G40" s="69">
        <f>SUM(G26,G37)</f>
        <v>1076174</v>
      </c>
      <c r="I40" s="15"/>
      <c r="J40" s="15"/>
    </row>
    <row r="41" spans="1:10" thickTop="1" thickBot="1" x14ac:dyDescent="0.25">
      <c r="A41" s="34"/>
      <c r="B41" s="34"/>
      <c r="C41" s="35"/>
      <c r="D41" s="35"/>
      <c r="E41" s="34"/>
      <c r="F41" s="48"/>
      <c r="G41" s="48"/>
      <c r="I41" s="15"/>
    </row>
    <row r="42" spans="1:10" thickTop="1" thickBot="1" x14ac:dyDescent="0.25">
      <c r="A42" s="34" t="s">
        <v>66</v>
      </c>
      <c r="B42" s="34"/>
      <c r="C42" s="35">
        <f>F42-[1]ф2_30_06_17!C44</f>
        <v>215920</v>
      </c>
      <c r="D42" s="35">
        <f>G42-[1]ф2_30_06_17!E44</f>
        <v>102101</v>
      </c>
      <c r="E42" s="34"/>
      <c r="F42" s="48">
        <v>-696641</v>
      </c>
      <c r="G42" s="48">
        <v>-488280</v>
      </c>
      <c r="I42" s="15"/>
    </row>
    <row r="43" spans="1:10" thickTop="1" thickBot="1" x14ac:dyDescent="0.25">
      <c r="A43" s="34" t="s">
        <v>67</v>
      </c>
      <c r="B43" s="34"/>
      <c r="C43" s="35">
        <f>F43-[1]ф2_30_06_17!C45</f>
        <v>90633</v>
      </c>
      <c r="D43" s="35">
        <f>G43-[1]ф2_30_06_17!E45</f>
        <v>71122</v>
      </c>
      <c r="E43" s="34"/>
      <c r="F43" s="48">
        <v>-583659</v>
      </c>
      <c r="G43" s="48">
        <v>-292048</v>
      </c>
      <c r="I43" s="15"/>
    </row>
    <row r="44" spans="1:10" thickTop="1" thickBot="1" x14ac:dyDescent="0.25">
      <c r="A44" s="34" t="s">
        <v>68</v>
      </c>
      <c r="B44" s="34"/>
      <c r="C44" s="35">
        <f>F44-[1]ф2_30_06_17!C46</f>
        <v>13378</v>
      </c>
      <c r="D44" s="35">
        <f>G44-[1]ф2_30_06_17!E46</f>
        <v>-1326</v>
      </c>
      <c r="E44" s="34"/>
      <c r="F44" s="48">
        <v>-17300</v>
      </c>
      <c r="G44" s="48">
        <v>-4472</v>
      </c>
      <c r="I44" s="15"/>
    </row>
    <row r="45" spans="1:10" thickTop="1" thickBot="1" x14ac:dyDescent="0.25">
      <c r="A45" s="34" t="s">
        <v>69</v>
      </c>
      <c r="B45" s="42"/>
      <c r="C45" s="35">
        <f>F45-[1]ф2_30_06_17!C47</f>
        <v>73695</v>
      </c>
      <c r="D45" s="35">
        <f>G45-[1]ф2_30_06_17!E47</f>
        <v>-54702</v>
      </c>
      <c r="E45" s="42"/>
      <c r="F45" s="48">
        <v>-164640</v>
      </c>
      <c r="G45" s="48">
        <v>-118796</v>
      </c>
      <c r="I45" s="15"/>
    </row>
    <row r="46" spans="1:10" thickTop="1" thickBot="1" x14ac:dyDescent="0.25">
      <c r="A46" s="34" t="s">
        <v>70</v>
      </c>
      <c r="B46" s="42"/>
      <c r="C46" s="35">
        <f>F46-[1]ф2_30_06_17!C48</f>
        <v>47845</v>
      </c>
      <c r="D46" s="35">
        <f>G46-[1]ф2_30_06_17!E48</f>
        <v>59097</v>
      </c>
      <c r="E46" s="42"/>
      <c r="F46" s="48">
        <v>-110769</v>
      </c>
      <c r="G46" s="48">
        <v>-67093</v>
      </c>
      <c r="I46" s="15"/>
    </row>
    <row r="47" spans="1:10" thickTop="1" thickBot="1" x14ac:dyDescent="0.25">
      <c r="A47" s="34"/>
      <c r="B47" s="42"/>
      <c r="C47" s="70"/>
      <c r="D47" s="70"/>
      <c r="E47" s="42"/>
      <c r="F47" s="63"/>
      <c r="G47" s="63"/>
      <c r="I47" s="15"/>
    </row>
    <row r="48" spans="1:10" ht="13.5" thickBot="1" x14ac:dyDescent="0.25">
      <c r="A48" s="33" t="s">
        <v>71</v>
      </c>
      <c r="B48" s="42"/>
      <c r="C48" s="56">
        <f>SUM(C42:C47)</f>
        <v>441471</v>
      </c>
      <c r="D48" s="56">
        <f>SUM(D42:D47)</f>
        <v>176292</v>
      </c>
      <c r="E48" s="42"/>
      <c r="F48" s="56">
        <f>SUM(F42:F47)</f>
        <v>-1573009</v>
      </c>
      <c r="G48" s="56">
        <f>SUM(G42:G47)</f>
        <v>-970689</v>
      </c>
      <c r="I48" s="15"/>
      <c r="J48" s="15"/>
    </row>
    <row r="49" spans="1:20" ht="13.5" thickBot="1" x14ac:dyDescent="0.25">
      <c r="A49" s="26"/>
      <c r="B49" s="34"/>
      <c r="C49" s="35"/>
      <c r="D49" s="35"/>
      <c r="E49" s="34"/>
      <c r="F49" s="71"/>
      <c r="G49" s="71"/>
      <c r="I49" s="15"/>
    </row>
    <row r="50" spans="1:20" thickTop="1" thickBot="1" x14ac:dyDescent="0.25">
      <c r="A50" s="72" t="s">
        <v>72</v>
      </c>
      <c r="B50" s="33"/>
      <c r="C50" s="50">
        <f>SUM(C40,C48)</f>
        <v>291090</v>
      </c>
      <c r="D50" s="50">
        <f>SUM(D40,D48)</f>
        <v>1494348</v>
      </c>
      <c r="E50" s="33"/>
      <c r="F50" s="50">
        <f>SUM(F40,F48)</f>
        <v>563048</v>
      </c>
      <c r="G50" s="50">
        <f>SUM(G40,G48)</f>
        <v>105485</v>
      </c>
      <c r="I50" s="15"/>
      <c r="J50" s="15"/>
    </row>
    <row r="51" spans="1:20" ht="13.5" thickBot="1" x14ac:dyDescent="0.25">
      <c r="A51" s="42"/>
      <c r="B51" s="33"/>
      <c r="C51" s="51"/>
      <c r="D51" s="51"/>
      <c r="E51" s="33"/>
      <c r="F51" s="53"/>
      <c r="G51" s="53"/>
      <c r="I51" s="15"/>
    </row>
    <row r="52" spans="1:20" thickTop="1" thickBot="1" x14ac:dyDescent="0.25">
      <c r="A52" s="34" t="s">
        <v>73</v>
      </c>
      <c r="B52" s="33"/>
      <c r="C52" s="35">
        <f>F52-[1]ф2_30_06_17!C54</f>
        <v>-66812</v>
      </c>
      <c r="D52" s="35">
        <f>G52-[1]ф2_30_06_17!E54</f>
        <v>-3614</v>
      </c>
      <c r="E52" s="51"/>
      <c r="F52" s="40">
        <v>0</v>
      </c>
      <c r="G52" s="40">
        <v>0</v>
      </c>
      <c r="I52" s="15"/>
    </row>
    <row r="53" spans="1:20" thickTop="1" thickBot="1" x14ac:dyDescent="0.25">
      <c r="B53" s="33"/>
      <c r="C53" s="51"/>
      <c r="D53" s="51"/>
      <c r="E53" s="33"/>
      <c r="F53" s="53"/>
      <c r="G53" s="53"/>
      <c r="I53" s="15"/>
    </row>
    <row r="54" spans="1:20" thickTop="1" thickBot="1" x14ac:dyDescent="0.25">
      <c r="A54" s="72" t="s">
        <v>74</v>
      </c>
      <c r="B54" s="34"/>
      <c r="C54" s="50">
        <f>C50+C52</f>
        <v>224278</v>
      </c>
      <c r="D54" s="50">
        <f>D50+D52</f>
        <v>1490734</v>
      </c>
      <c r="E54" s="34"/>
      <c r="F54" s="50">
        <f>F50+F52</f>
        <v>563048</v>
      </c>
      <c r="G54" s="50">
        <f>G50+G52</f>
        <v>105485</v>
      </c>
      <c r="I54" s="15"/>
    </row>
    <row r="55" spans="1:20" ht="26.25" thickBot="1" x14ac:dyDescent="0.25">
      <c r="A55" s="73" t="s">
        <v>75</v>
      </c>
      <c r="G55" s="40"/>
      <c r="I55" s="15"/>
    </row>
    <row r="56" spans="1:20" ht="27" thickTop="1" thickBot="1" x14ac:dyDescent="0.25">
      <c r="A56" s="74" t="s">
        <v>77</v>
      </c>
      <c r="C56" s="35">
        <f>F56-[1]ф2_30_06_17!C60</f>
        <v>-57946</v>
      </c>
      <c r="D56" s="35">
        <v>12946</v>
      </c>
      <c r="E56" s="21"/>
      <c r="F56" s="75">
        <v>1439</v>
      </c>
      <c r="G56" s="75">
        <v>27454</v>
      </c>
      <c r="I56" s="15"/>
    </row>
    <row r="57" spans="1:20" thickTop="1" thickBot="1" x14ac:dyDescent="0.25">
      <c r="A57" s="76" t="s">
        <v>78</v>
      </c>
      <c r="C57" s="50">
        <f>SUM(C55:C56)</f>
        <v>-57946</v>
      </c>
      <c r="D57" s="50">
        <f>SUM(D55:D56)</f>
        <v>12946</v>
      </c>
      <c r="F57" s="50">
        <f>SUM(F55:F56)</f>
        <v>1439</v>
      </c>
      <c r="G57" s="50">
        <f>SUM(G55:G56)</f>
        <v>27454</v>
      </c>
      <c r="I57" s="15"/>
    </row>
    <row r="58" spans="1:20" ht="13.5" thickBot="1" x14ac:dyDescent="0.25">
      <c r="A58" s="77" t="s">
        <v>79</v>
      </c>
      <c r="C58" s="78">
        <f>C54+C57</f>
        <v>166332</v>
      </c>
      <c r="D58" s="78">
        <f>D54+D57</f>
        <v>1503680</v>
      </c>
      <c r="F58" s="78">
        <f>F54+F57</f>
        <v>564487</v>
      </c>
      <c r="G58" s="78">
        <f>G54+G57</f>
        <v>132939</v>
      </c>
      <c r="I58" s="15"/>
      <c r="J58" s="15"/>
    </row>
    <row r="59" spans="1:20" thickTop="1" thickBot="1" x14ac:dyDescent="0.25">
      <c r="A59" s="3"/>
      <c r="I59" s="15"/>
    </row>
    <row r="60" spans="1:20" thickTop="1" thickBot="1" x14ac:dyDescent="0.25">
      <c r="A60" s="79" t="s">
        <v>80</v>
      </c>
      <c r="B60" s="80"/>
      <c r="C60" s="81">
        <f>C54/'[1]средневзв кол акций'!$B$18*1000</f>
        <v>10.175576076675201</v>
      </c>
      <c r="D60" s="81">
        <f>D54/'[1]средневзв кол акций'!$B$18*1000</f>
        <v>67.635154705706</v>
      </c>
      <c r="E60" s="80"/>
      <c r="F60" s="81">
        <v>25.54569667475106</v>
      </c>
      <c r="G60" s="81">
        <f>G54/'[1]средневзв кол акций'!$B$18*1000</f>
        <v>4.7858935894206454</v>
      </c>
      <c r="I60" s="15"/>
    </row>
    <row r="61" spans="1:20" thickTop="1" thickBot="1" x14ac:dyDescent="0.25">
      <c r="A61" s="15"/>
    </row>
    <row r="62" spans="1:20" thickTop="1" thickBot="1" x14ac:dyDescent="0.25">
      <c r="A62" s="15"/>
    </row>
    <row r="63" spans="1:20" s="83" customFormat="1" thickTop="1" thickBot="1" x14ac:dyDescent="0.25">
      <c r="A63" s="83" t="s">
        <v>40</v>
      </c>
      <c r="C63" s="84"/>
      <c r="D63" s="84"/>
      <c r="F63" s="85" t="s">
        <v>40</v>
      </c>
      <c r="G63" s="85"/>
      <c r="H63" s="15"/>
      <c r="I63" s="16"/>
      <c r="T63" s="82"/>
    </row>
    <row r="64" spans="1:20" s="83" customFormat="1" thickTop="1" thickBot="1" x14ac:dyDescent="0.25">
      <c r="A64" s="86" t="s">
        <v>41</v>
      </c>
      <c r="C64" s="84"/>
      <c r="D64" s="84"/>
      <c r="F64" s="85" t="s">
        <v>42</v>
      </c>
      <c r="G64" s="85"/>
      <c r="H64" s="87"/>
      <c r="T64" s="82"/>
    </row>
    <row r="65" spans="1:20" s="83" customFormat="1" thickTop="1" thickBot="1" x14ac:dyDescent="0.25">
      <c r="A65" s="88" t="s">
        <v>43</v>
      </c>
      <c r="B65" s="89"/>
      <c r="C65" s="90"/>
      <c r="D65" s="90"/>
      <c r="E65" s="89"/>
      <c r="F65" s="25" t="s">
        <v>44</v>
      </c>
      <c r="G65" s="85"/>
      <c r="H65" s="87"/>
      <c r="T65" s="82"/>
    </row>
    <row r="66" spans="1:20" thickTop="1" thickBot="1" x14ac:dyDescent="0.25">
      <c r="H66" s="87"/>
      <c r="I66" s="83"/>
    </row>
    <row r="67" spans="1:20" ht="12.75" x14ac:dyDescent="0.2"/>
    <row r="68" spans="1:20" ht="12.75" x14ac:dyDescent="0.2"/>
    <row r="69" spans="1:20" ht="12.75" x14ac:dyDescent="0.2"/>
    <row r="70" spans="1:20" ht="12.75" x14ac:dyDescent="0.2"/>
    <row r="71" spans="1:20" ht="12.75" x14ac:dyDescent="0.2"/>
  </sheetData>
  <sheetProtection formatCells="0" formatColumns="0" formatRows="0" insertColumns="0" insertRows="0" deleteColumns="0" deleteRows="0"/>
  <mergeCells count="4">
    <mergeCell ref="F3:G3"/>
    <mergeCell ref="F5:G5"/>
    <mergeCell ref="C8:D8"/>
    <mergeCell ref="F8:G8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view="pageBreakPreview" topLeftCell="A28" zoomScaleNormal="100" zoomScaleSheetLayoutView="100" workbookViewId="0">
      <selection activeCell="C22" sqref="C22"/>
    </sheetView>
  </sheetViews>
  <sheetFormatPr defaultRowHeight="12.75" x14ac:dyDescent="0.2"/>
  <cols>
    <col min="1" max="1" width="66.140625" style="95" customWidth="1"/>
    <col min="2" max="2" width="1.7109375" style="95" customWidth="1"/>
    <col min="3" max="3" width="17.140625" style="109" customWidth="1"/>
    <col min="4" max="4" width="2.5703125" style="108" customWidth="1"/>
    <col min="5" max="5" width="18.140625" style="109" customWidth="1"/>
    <col min="6" max="6" width="10.7109375" style="93" bestFit="1" customWidth="1"/>
    <col min="7" max="7" width="10.7109375" style="91" bestFit="1" customWidth="1"/>
    <col min="8" max="8" width="10.5703125" style="92" customWidth="1"/>
    <col min="9" max="9" width="10.7109375" style="93" bestFit="1" customWidth="1"/>
    <col min="10" max="16384" width="9.140625" style="95"/>
  </cols>
  <sheetData>
    <row r="1" spans="1:8" x14ac:dyDescent="0.2">
      <c r="A1" s="105" t="s">
        <v>0</v>
      </c>
      <c r="B1" s="106"/>
      <c r="C1" s="107"/>
      <c r="F1" s="110"/>
    </row>
    <row r="2" spans="1:8" x14ac:dyDescent="0.2">
      <c r="A2" s="111" t="s">
        <v>81</v>
      </c>
      <c r="B2" s="106"/>
    </row>
    <row r="3" spans="1:8" x14ac:dyDescent="0.2">
      <c r="A3" s="111" t="s">
        <v>46</v>
      </c>
      <c r="B3" s="106"/>
    </row>
    <row r="4" spans="1:8" x14ac:dyDescent="0.2">
      <c r="A4" s="106" t="s">
        <v>47</v>
      </c>
      <c r="B4" s="106"/>
    </row>
    <row r="5" spans="1:8" x14ac:dyDescent="0.2">
      <c r="A5" s="106"/>
      <c r="B5" s="106"/>
      <c r="D5" s="18"/>
    </row>
    <row r="6" spans="1:8" x14ac:dyDescent="0.2">
      <c r="A6" s="106"/>
      <c r="B6" s="106"/>
      <c r="C6" s="112" t="s">
        <v>4</v>
      </c>
      <c r="D6" s="28"/>
      <c r="E6" s="112" t="s">
        <v>4</v>
      </c>
    </row>
    <row r="7" spans="1:8" x14ac:dyDescent="0.2">
      <c r="A7" s="113"/>
      <c r="B7" s="113"/>
      <c r="C7" s="28" t="s">
        <v>6</v>
      </c>
      <c r="D7" s="28"/>
      <c r="E7" s="28" t="s">
        <v>7</v>
      </c>
    </row>
    <row r="8" spans="1:8" ht="20.25" customHeight="1" thickBot="1" x14ac:dyDescent="0.25">
      <c r="A8" s="114"/>
      <c r="B8" s="114"/>
      <c r="C8" s="32" t="s">
        <v>8</v>
      </c>
      <c r="D8" s="28"/>
      <c r="E8" s="32" t="s">
        <v>8</v>
      </c>
    </row>
    <row r="9" spans="1:8" x14ac:dyDescent="0.2">
      <c r="A9" s="114"/>
      <c r="B9" s="114"/>
      <c r="C9" s="115"/>
      <c r="D9" s="115"/>
      <c r="E9" s="115"/>
    </row>
    <row r="10" spans="1:8" ht="20.25" customHeight="1" x14ac:dyDescent="0.2">
      <c r="A10" s="116" t="s">
        <v>82</v>
      </c>
      <c r="B10" s="117"/>
      <c r="C10" s="118"/>
      <c r="D10" s="118"/>
      <c r="E10" s="119"/>
    </row>
    <row r="11" spans="1:8" x14ac:dyDescent="0.2">
      <c r="A11" s="145" t="s">
        <v>111</v>
      </c>
      <c r="B11" s="114"/>
      <c r="C11" s="141">
        <v>2332989</v>
      </c>
      <c r="D11" s="141"/>
      <c r="E11" s="141">
        <v>1026065</v>
      </c>
      <c r="H11" s="94"/>
    </row>
    <row r="12" spans="1:8" x14ac:dyDescent="0.2">
      <c r="A12" s="145" t="s">
        <v>112</v>
      </c>
      <c r="B12" s="114"/>
      <c r="C12" s="141">
        <v>123752</v>
      </c>
      <c r="D12" s="141"/>
      <c r="E12" s="141">
        <v>94954</v>
      </c>
      <c r="H12" s="94"/>
    </row>
    <row r="13" spans="1:8" x14ac:dyDescent="0.2">
      <c r="A13" s="145" t="s">
        <v>113</v>
      </c>
      <c r="B13" s="114"/>
      <c r="C13" s="141">
        <v>-1217594</v>
      </c>
      <c r="D13" s="141"/>
      <c r="E13" s="141">
        <v>-869221</v>
      </c>
      <c r="H13" s="94"/>
    </row>
    <row r="14" spans="1:8" x14ac:dyDescent="0.2">
      <c r="A14" s="145" t="s">
        <v>114</v>
      </c>
      <c r="B14" s="114"/>
      <c r="C14" s="141">
        <v>-151774</v>
      </c>
      <c r="D14" s="141"/>
      <c r="E14" s="141">
        <v>-93872</v>
      </c>
      <c r="H14" s="94"/>
    </row>
    <row r="15" spans="1:8" x14ac:dyDescent="0.2">
      <c r="A15" s="145" t="s">
        <v>115</v>
      </c>
      <c r="B15" s="114"/>
      <c r="C15" s="141">
        <v>423928</v>
      </c>
      <c r="D15" s="141"/>
      <c r="E15" s="141">
        <v>348704</v>
      </c>
      <c r="H15" s="94"/>
    </row>
    <row r="16" spans="1:8" x14ac:dyDescent="0.2">
      <c r="A16" s="145" t="s">
        <v>116</v>
      </c>
      <c r="B16" s="114"/>
      <c r="C16" s="141">
        <v>-21033</v>
      </c>
      <c r="D16" s="141"/>
      <c r="E16" s="141">
        <v>-12570</v>
      </c>
      <c r="H16" s="94"/>
    </row>
    <row r="17" spans="1:9" x14ac:dyDescent="0.2">
      <c r="A17" s="145" t="s">
        <v>117</v>
      </c>
      <c r="B17" s="114"/>
      <c r="C17" s="141">
        <v>62609</v>
      </c>
      <c r="D17" s="141"/>
      <c r="E17" s="141">
        <v>67503</v>
      </c>
      <c r="H17" s="94"/>
    </row>
    <row r="18" spans="1:9" x14ac:dyDescent="0.2">
      <c r="A18" s="145" t="s">
        <v>118</v>
      </c>
      <c r="B18" s="114"/>
      <c r="C18" s="141">
        <v>392001</v>
      </c>
      <c r="D18" s="141"/>
      <c r="E18" s="141">
        <v>343220</v>
      </c>
      <c r="H18" s="94"/>
    </row>
    <row r="19" spans="1:9" x14ac:dyDescent="0.2">
      <c r="A19" s="145" t="s">
        <v>119</v>
      </c>
      <c r="B19" s="114"/>
      <c r="C19" s="141">
        <v>51861</v>
      </c>
      <c r="D19" s="141"/>
      <c r="E19" s="141">
        <v>51201</v>
      </c>
      <c r="H19" s="94"/>
    </row>
    <row r="20" spans="1:9" x14ac:dyDescent="0.2">
      <c r="A20" s="145" t="s">
        <v>120</v>
      </c>
      <c r="B20" s="114"/>
      <c r="C20" s="141">
        <v>-1346880</v>
      </c>
      <c r="D20" s="141"/>
      <c r="E20" s="141">
        <v>-853623</v>
      </c>
      <c r="H20" s="94"/>
    </row>
    <row r="21" spans="1:9" x14ac:dyDescent="0.2">
      <c r="A21" s="120"/>
      <c r="B21" s="117"/>
      <c r="C21" s="141"/>
      <c r="D21" s="142"/>
      <c r="E21" s="142"/>
      <c r="H21" s="94"/>
      <c r="I21" s="95"/>
    </row>
    <row r="22" spans="1:9" ht="26.25" thickBot="1" x14ac:dyDescent="0.25">
      <c r="A22" s="123" t="s">
        <v>121</v>
      </c>
      <c r="B22" s="114"/>
      <c r="C22" s="143">
        <f>SUM(C11:C20)</f>
        <v>649859</v>
      </c>
      <c r="D22" s="141"/>
      <c r="E22" s="144">
        <f>SUM(E11:E20)</f>
        <v>102361</v>
      </c>
      <c r="H22" s="94"/>
      <c r="I22" s="95"/>
    </row>
    <row r="23" spans="1:9" x14ac:dyDescent="0.2">
      <c r="A23" s="116"/>
      <c r="B23" s="117"/>
      <c r="C23" s="121"/>
      <c r="D23" s="121"/>
      <c r="E23" s="119"/>
      <c r="H23" s="94"/>
      <c r="I23" s="95"/>
    </row>
    <row r="24" spans="1:9" x14ac:dyDescent="0.2">
      <c r="A24" s="116" t="s">
        <v>83</v>
      </c>
      <c r="B24" s="114"/>
      <c r="C24" s="121"/>
      <c r="D24" s="121"/>
      <c r="E24" s="121"/>
      <c r="H24" s="94"/>
      <c r="I24" s="95"/>
    </row>
    <row r="25" spans="1:9" x14ac:dyDescent="0.2">
      <c r="A25" s="116" t="s">
        <v>84</v>
      </c>
      <c r="B25" s="114"/>
      <c r="C25" s="121"/>
      <c r="D25" s="121"/>
      <c r="E25" s="121"/>
      <c r="F25" s="96"/>
      <c r="H25" s="94"/>
      <c r="I25" s="95"/>
    </row>
    <row r="26" spans="1:9" x14ac:dyDescent="0.2">
      <c r="A26" s="124" t="s">
        <v>122</v>
      </c>
      <c r="B26" s="114"/>
      <c r="C26" s="141">
        <v>-12880557</v>
      </c>
      <c r="D26" s="141"/>
      <c r="E26" s="141">
        <v>-530114</v>
      </c>
      <c r="H26" s="94"/>
      <c r="I26" s="95"/>
    </row>
    <row r="27" spans="1:9" x14ac:dyDescent="0.2">
      <c r="A27" s="124" t="s">
        <v>123</v>
      </c>
      <c r="B27" s="114"/>
      <c r="C27" s="141">
        <v>-3924364</v>
      </c>
      <c r="D27" s="141"/>
      <c r="E27" s="141">
        <v>-59474</v>
      </c>
      <c r="H27" s="94"/>
      <c r="I27" s="95"/>
    </row>
    <row r="28" spans="1:9" x14ac:dyDescent="0.2">
      <c r="A28" s="124" t="s">
        <v>17</v>
      </c>
      <c r="B28" s="114"/>
      <c r="C28" s="141">
        <v>-17516</v>
      </c>
      <c r="D28" s="141"/>
      <c r="E28" s="141" t="s">
        <v>76</v>
      </c>
      <c r="H28" s="94"/>
      <c r="I28" s="95"/>
    </row>
    <row r="29" spans="1:9" x14ac:dyDescent="0.2">
      <c r="A29" s="124" t="s">
        <v>20</v>
      </c>
      <c r="B29" s="114"/>
      <c r="C29" s="141">
        <v>-143650</v>
      </c>
      <c r="D29" s="141"/>
      <c r="E29" s="141">
        <v>-59045</v>
      </c>
      <c r="H29" s="94"/>
      <c r="I29" s="95"/>
    </row>
    <row r="30" spans="1:9" x14ac:dyDescent="0.2">
      <c r="A30" s="116" t="s">
        <v>85</v>
      </c>
      <c r="B30" s="114"/>
      <c r="C30" s="141"/>
      <c r="D30" s="141"/>
      <c r="E30" s="141"/>
      <c r="H30" s="94"/>
      <c r="I30" s="95"/>
    </row>
    <row r="31" spans="1:9" x14ac:dyDescent="0.2">
      <c r="A31" s="124" t="s">
        <v>128</v>
      </c>
      <c r="B31" s="114"/>
      <c r="C31" s="141">
        <v>-6635234</v>
      </c>
      <c r="D31" s="141"/>
      <c r="E31" s="141">
        <v>-4711433</v>
      </c>
      <c r="H31" s="94"/>
      <c r="I31" s="95"/>
    </row>
    <row r="32" spans="1:9" x14ac:dyDescent="0.2">
      <c r="A32" s="124" t="s">
        <v>124</v>
      </c>
      <c r="B32" s="117"/>
      <c r="C32" s="141">
        <v>16015186</v>
      </c>
      <c r="D32" s="142"/>
      <c r="E32" s="146">
        <v>3113450</v>
      </c>
      <c r="H32" s="94"/>
      <c r="I32" s="95"/>
    </row>
    <row r="33" spans="1:9" ht="13.5" thickBot="1" x14ac:dyDescent="0.25">
      <c r="A33" s="124" t="s">
        <v>27</v>
      </c>
      <c r="B33" s="114"/>
      <c r="C33" s="147">
        <v>-13298</v>
      </c>
      <c r="D33" s="146"/>
      <c r="E33" s="147">
        <v>220520</v>
      </c>
      <c r="H33" s="94"/>
      <c r="I33" s="95"/>
    </row>
    <row r="34" spans="1:9" x14ac:dyDescent="0.2">
      <c r="A34" s="116" t="s">
        <v>125</v>
      </c>
      <c r="B34" s="114"/>
      <c r="C34" s="148">
        <f>SUM(C22:C33)</f>
        <v>-6949574</v>
      </c>
      <c r="D34" s="148"/>
      <c r="E34" s="148">
        <f>SUM(E22:E33)</f>
        <v>-1923735</v>
      </c>
      <c r="H34" s="94"/>
      <c r="I34" s="95"/>
    </row>
    <row r="35" spans="1:9" x14ac:dyDescent="0.2">
      <c r="A35" s="124" t="s">
        <v>126</v>
      </c>
      <c r="B35" s="114"/>
      <c r="C35" s="146" t="s">
        <v>76</v>
      </c>
      <c r="D35" s="146"/>
      <c r="E35" s="146" t="s">
        <v>76</v>
      </c>
      <c r="H35" s="94"/>
      <c r="I35" s="95"/>
    </row>
    <row r="36" spans="1:9" ht="17.25" customHeight="1" x14ac:dyDescent="0.2">
      <c r="A36" s="116" t="s">
        <v>127</v>
      </c>
      <c r="B36" s="114"/>
      <c r="C36" s="148">
        <f>SUM(C34:C35)</f>
        <v>-6949574</v>
      </c>
      <c r="D36" s="141"/>
      <c r="E36" s="149">
        <f>SUM(E34:E35)</f>
        <v>-1923735</v>
      </c>
      <c r="H36" s="94"/>
      <c r="I36" s="95"/>
    </row>
    <row r="37" spans="1:9" x14ac:dyDescent="0.2">
      <c r="A37" s="116"/>
      <c r="B37" s="114"/>
      <c r="C37" s="121"/>
      <c r="D37" s="121"/>
      <c r="E37" s="121"/>
      <c r="H37" s="94"/>
      <c r="I37" s="95"/>
    </row>
    <row r="38" spans="1:9" s="100" customFormat="1" x14ac:dyDescent="0.2">
      <c r="A38" s="116" t="s">
        <v>86</v>
      </c>
      <c r="B38" s="117"/>
      <c r="C38" s="121"/>
      <c r="D38" s="122"/>
      <c r="E38" s="125"/>
      <c r="F38" s="97"/>
      <c r="G38" s="98"/>
      <c r="H38" s="99"/>
    </row>
    <row r="39" spans="1:9" x14ac:dyDescent="0.2">
      <c r="A39" s="124" t="s">
        <v>129</v>
      </c>
      <c r="B39" s="114"/>
      <c r="C39" s="141">
        <v>-10054306</v>
      </c>
      <c r="D39" s="141"/>
      <c r="E39" s="141" t="s">
        <v>76</v>
      </c>
      <c r="H39" s="94"/>
      <c r="I39" s="95"/>
    </row>
    <row r="40" spans="1:9" x14ac:dyDescent="0.2">
      <c r="A40" s="124" t="s">
        <v>130</v>
      </c>
      <c r="B40" s="114"/>
      <c r="C40" s="141">
        <v>3500000</v>
      </c>
      <c r="D40" s="141"/>
      <c r="E40" s="141" t="s">
        <v>76</v>
      </c>
      <c r="H40" s="94"/>
      <c r="I40" s="95"/>
    </row>
    <row r="41" spans="1:9" x14ac:dyDescent="0.2">
      <c r="A41" s="126" t="s">
        <v>131</v>
      </c>
      <c r="B41" s="114"/>
      <c r="C41" s="141">
        <v>-374483</v>
      </c>
      <c r="D41" s="141"/>
      <c r="E41" s="141"/>
      <c r="H41" s="94"/>
      <c r="I41" s="95"/>
    </row>
    <row r="42" spans="1:9" x14ac:dyDescent="0.2">
      <c r="A42" s="126" t="s">
        <v>132</v>
      </c>
      <c r="B42" s="114"/>
      <c r="C42" s="141">
        <v>-121870</v>
      </c>
      <c r="D42" s="141"/>
      <c r="E42" s="141">
        <v>-194816</v>
      </c>
      <c r="F42" s="101"/>
      <c r="H42" s="94"/>
      <c r="I42" s="95"/>
    </row>
    <row r="43" spans="1:9" ht="13.5" thickBot="1" x14ac:dyDescent="0.25">
      <c r="A43" s="116" t="s">
        <v>133</v>
      </c>
      <c r="B43" s="117"/>
      <c r="C43" s="143">
        <f>SUM(C39:C42)</f>
        <v>-7050659</v>
      </c>
      <c r="D43" s="142"/>
      <c r="E43" s="143">
        <f>SUM(E38:E42)</f>
        <v>-194816</v>
      </c>
      <c r="H43" s="94"/>
      <c r="I43" s="95"/>
    </row>
    <row r="44" spans="1:9" x14ac:dyDescent="0.2">
      <c r="A44" s="116"/>
      <c r="B44" s="114"/>
      <c r="C44" s="121"/>
      <c r="D44" s="121"/>
      <c r="E44" s="119"/>
      <c r="H44" s="94"/>
      <c r="I44" s="95"/>
    </row>
    <row r="45" spans="1:9" x14ac:dyDescent="0.2">
      <c r="A45" s="116" t="s">
        <v>87</v>
      </c>
      <c r="B45" s="114"/>
      <c r="C45" s="121"/>
      <c r="D45" s="121"/>
      <c r="E45" s="119"/>
      <c r="H45" s="94"/>
      <c r="I45" s="95"/>
    </row>
    <row r="46" spans="1:9" x14ac:dyDescent="0.2">
      <c r="A46" s="124" t="s">
        <v>134</v>
      </c>
      <c r="B46" s="114"/>
      <c r="C46" s="141">
        <v>50</v>
      </c>
      <c r="D46" s="141"/>
      <c r="E46" s="141" t="s">
        <v>76</v>
      </c>
      <c r="H46" s="94"/>
      <c r="I46" s="95"/>
    </row>
    <row r="47" spans="1:9" ht="13.5" thickBot="1" x14ac:dyDescent="0.25">
      <c r="A47" s="116" t="s">
        <v>88</v>
      </c>
      <c r="B47" s="117"/>
      <c r="C47" s="143">
        <f>SUM(C46:C46)</f>
        <v>50</v>
      </c>
      <c r="D47" s="142"/>
      <c r="E47" s="150">
        <f>SUM(E46:E46)</f>
        <v>0</v>
      </c>
      <c r="F47" s="101"/>
      <c r="H47" s="94"/>
      <c r="I47" s="95"/>
    </row>
    <row r="48" spans="1:9" x14ac:dyDescent="0.2">
      <c r="A48" s="116"/>
      <c r="B48" s="114"/>
      <c r="C48" s="122"/>
      <c r="D48" s="121"/>
      <c r="E48" s="121"/>
      <c r="H48" s="94"/>
      <c r="I48" s="95"/>
    </row>
    <row r="49" spans="1:9" x14ac:dyDescent="0.2">
      <c r="A49" s="124" t="s">
        <v>89</v>
      </c>
      <c r="B49" s="114"/>
      <c r="C49" s="141">
        <f>SUM(C36,C43,C47)</f>
        <v>-14000183</v>
      </c>
      <c r="D49" s="141"/>
      <c r="E49" s="141">
        <f>SUM(E36,E43,E47)</f>
        <v>-2118551</v>
      </c>
      <c r="H49" s="94"/>
      <c r="I49" s="95"/>
    </row>
    <row r="50" spans="1:9" x14ac:dyDescent="0.2">
      <c r="A50" s="124"/>
      <c r="B50" s="114"/>
      <c r="C50" s="121"/>
      <c r="D50" s="121"/>
      <c r="E50" s="121"/>
      <c r="H50" s="94"/>
      <c r="I50" s="95"/>
    </row>
    <row r="51" spans="1:9" ht="26.25" thickBot="1" x14ac:dyDescent="0.25">
      <c r="A51" s="124" t="s">
        <v>90</v>
      </c>
      <c r="B51" s="114"/>
      <c r="C51" s="151">
        <v>-332555</v>
      </c>
      <c r="D51" s="141"/>
      <c r="E51" s="151">
        <v>-38749</v>
      </c>
      <c r="H51" s="94"/>
      <c r="I51" s="95"/>
    </row>
    <row r="52" spans="1:9" x14ac:dyDescent="0.2">
      <c r="A52" s="124"/>
      <c r="B52" s="114"/>
      <c r="C52" s="141"/>
      <c r="D52" s="141"/>
      <c r="E52" s="141"/>
      <c r="H52" s="94"/>
      <c r="I52" s="95"/>
    </row>
    <row r="53" spans="1:9" ht="13.5" thickBot="1" x14ac:dyDescent="0.25">
      <c r="A53" s="152" t="s">
        <v>91</v>
      </c>
      <c r="B53" s="153"/>
      <c r="C53" s="154">
        <v>23484684</v>
      </c>
      <c r="D53" s="155"/>
      <c r="E53" s="156">
        <v>6131893</v>
      </c>
      <c r="H53" s="94"/>
      <c r="I53" s="95"/>
    </row>
    <row r="54" spans="1:9" x14ac:dyDescent="0.2">
      <c r="A54" s="124"/>
      <c r="B54" s="117"/>
      <c r="C54" s="142"/>
      <c r="D54" s="142"/>
      <c r="E54" s="142"/>
      <c r="F54" s="101"/>
      <c r="H54" s="94"/>
      <c r="I54" s="95"/>
    </row>
    <row r="55" spans="1:9" ht="13.5" thickBot="1" x14ac:dyDescent="0.25">
      <c r="A55" s="116" t="s">
        <v>92</v>
      </c>
      <c r="B55" s="117"/>
      <c r="C55" s="143">
        <f>SUM(C49:C53)</f>
        <v>9151946</v>
      </c>
      <c r="D55" s="142"/>
      <c r="E55" s="143">
        <f>SUM(E49:E53)</f>
        <v>3974593</v>
      </c>
      <c r="H55" s="94"/>
      <c r="I55" s="95"/>
    </row>
    <row r="56" spans="1:9" ht="22.5" customHeight="1" x14ac:dyDescent="0.2">
      <c r="A56" s="116"/>
      <c r="B56" s="114"/>
      <c r="C56" s="142"/>
      <c r="D56" s="141"/>
      <c r="E56" s="141"/>
      <c r="H56" s="94"/>
      <c r="I56" s="95"/>
    </row>
    <row r="57" spans="1:9" x14ac:dyDescent="0.2">
      <c r="A57" s="127"/>
      <c r="B57" s="128"/>
      <c r="C57" s="129"/>
      <c r="D57" s="130"/>
      <c r="E57" s="129"/>
      <c r="F57" s="95"/>
      <c r="G57" s="95"/>
      <c r="H57" s="95"/>
      <c r="I57" s="95"/>
    </row>
    <row r="58" spans="1:9" x14ac:dyDescent="0.2">
      <c r="A58" s="131"/>
      <c r="B58" s="128"/>
      <c r="C58" s="129"/>
      <c r="D58" s="130"/>
      <c r="E58" s="129"/>
      <c r="F58" s="95"/>
      <c r="G58" s="95"/>
      <c r="H58" s="95"/>
      <c r="I58" s="95"/>
    </row>
    <row r="59" spans="1:9" x14ac:dyDescent="0.2">
      <c r="A59" s="127"/>
      <c r="B59" s="128"/>
      <c r="C59" s="130"/>
      <c r="D59" s="130"/>
      <c r="E59" s="132"/>
      <c r="F59" s="95"/>
      <c r="G59" s="95"/>
      <c r="H59" s="95"/>
      <c r="I59" s="95"/>
    </row>
    <row r="60" spans="1:9" x14ac:dyDescent="0.2">
      <c r="A60" s="127"/>
      <c r="B60" s="128"/>
      <c r="C60" s="130"/>
      <c r="D60" s="130"/>
      <c r="E60" s="119"/>
      <c r="F60" s="95"/>
      <c r="G60" s="95"/>
      <c r="H60" s="95"/>
      <c r="I60" s="95"/>
    </row>
    <row r="61" spans="1:9" x14ac:dyDescent="0.2">
      <c r="A61" s="85" t="s">
        <v>40</v>
      </c>
      <c r="B61" s="85"/>
      <c r="C61" s="85" t="s">
        <v>40</v>
      </c>
      <c r="D61" s="133"/>
      <c r="E61" s="85"/>
      <c r="F61" s="95"/>
      <c r="G61" s="95"/>
      <c r="H61" s="95"/>
      <c r="I61" s="95"/>
    </row>
    <row r="62" spans="1:9" x14ac:dyDescent="0.2">
      <c r="A62" s="134" t="s">
        <v>41</v>
      </c>
      <c r="B62" s="85"/>
      <c r="C62" s="85" t="s">
        <v>93</v>
      </c>
      <c r="D62" s="133"/>
      <c r="E62" s="85"/>
      <c r="F62" s="95"/>
      <c r="G62" s="95"/>
      <c r="H62" s="95"/>
      <c r="I62" s="95"/>
    </row>
    <row r="63" spans="1:9" x14ac:dyDescent="0.2">
      <c r="A63" s="135" t="s">
        <v>43</v>
      </c>
      <c r="B63" s="136"/>
      <c r="C63" s="25" t="s">
        <v>44</v>
      </c>
      <c r="D63" s="137"/>
      <c r="E63" s="85"/>
      <c r="F63" s="95"/>
      <c r="G63" s="95"/>
      <c r="H63" s="95"/>
      <c r="I63" s="95"/>
    </row>
    <row r="64" spans="1:9" x14ac:dyDescent="0.2">
      <c r="A64" s="135"/>
      <c r="B64" s="138"/>
      <c r="D64" s="139"/>
      <c r="E64" s="119"/>
      <c r="F64" s="95"/>
      <c r="G64" s="95"/>
      <c r="H64" s="95"/>
      <c r="I64" s="95"/>
    </row>
    <row r="65" spans="1:9" x14ac:dyDescent="0.2">
      <c r="A65" s="127"/>
      <c r="B65" s="140"/>
      <c r="E65" s="119"/>
      <c r="F65" s="95"/>
      <c r="G65" s="95"/>
      <c r="H65" s="95"/>
      <c r="I65" s="95"/>
    </row>
    <row r="66" spans="1:9" x14ac:dyDescent="0.2">
      <c r="A66" s="127"/>
      <c r="B66" s="140"/>
      <c r="C66" s="108"/>
      <c r="E66" s="119"/>
      <c r="F66" s="95"/>
      <c r="G66" s="95"/>
      <c r="H66" s="95"/>
      <c r="I66" s="95"/>
    </row>
    <row r="67" spans="1:9" x14ac:dyDescent="0.2">
      <c r="A67" s="127"/>
      <c r="B67" s="140"/>
      <c r="C67" s="108"/>
      <c r="E67" s="119"/>
      <c r="F67" s="95"/>
      <c r="G67" s="95"/>
      <c r="H67" s="95"/>
      <c r="I67" s="95"/>
    </row>
    <row r="68" spans="1:9" x14ac:dyDescent="0.2">
      <c r="A68" s="127"/>
      <c r="B68" s="140"/>
      <c r="C68" s="108"/>
      <c r="E68" s="119"/>
      <c r="F68" s="95"/>
      <c r="G68" s="95"/>
      <c r="H68" s="95"/>
      <c r="I68" s="95"/>
    </row>
    <row r="69" spans="1:9" x14ac:dyDescent="0.2">
      <c r="A69" s="127"/>
      <c r="B69" s="140"/>
      <c r="C69" s="108"/>
      <c r="E69" s="119"/>
      <c r="F69" s="95"/>
      <c r="G69" s="95"/>
      <c r="H69" s="95"/>
      <c r="I69" s="95"/>
    </row>
    <row r="70" spans="1:9" x14ac:dyDescent="0.2">
      <c r="A70" s="127"/>
      <c r="B70" s="140"/>
      <c r="C70" s="108"/>
      <c r="E70" s="119"/>
      <c r="F70" s="95"/>
      <c r="G70" s="95"/>
      <c r="H70" s="95"/>
      <c r="I70" s="95"/>
    </row>
    <row r="71" spans="1:9" x14ac:dyDescent="0.2">
      <c r="A71" s="127"/>
      <c r="B71" s="140"/>
      <c r="C71" s="108"/>
      <c r="E71" s="119"/>
      <c r="F71" s="95"/>
      <c r="G71" s="95"/>
      <c r="H71" s="95"/>
      <c r="I71" s="95"/>
    </row>
    <row r="72" spans="1:9" x14ac:dyDescent="0.2">
      <c r="A72" s="127"/>
      <c r="B72" s="140"/>
      <c r="C72" s="108"/>
      <c r="E72" s="119"/>
      <c r="F72" s="95"/>
      <c r="G72" s="95"/>
      <c r="H72" s="95"/>
      <c r="I72" s="95"/>
    </row>
    <row r="73" spans="1:9" x14ac:dyDescent="0.2">
      <c r="A73" s="127"/>
      <c r="B73" s="140"/>
      <c r="C73" s="108"/>
      <c r="E73" s="119"/>
      <c r="F73" s="95"/>
      <c r="G73" s="95"/>
      <c r="H73" s="95"/>
      <c r="I73" s="95"/>
    </row>
    <row r="74" spans="1:9" x14ac:dyDescent="0.2">
      <c r="A74" s="127"/>
      <c r="B74" s="140"/>
      <c r="C74" s="108"/>
      <c r="E74" s="119"/>
      <c r="F74" s="95"/>
      <c r="G74" s="95"/>
      <c r="H74" s="95"/>
      <c r="I74" s="95"/>
    </row>
    <row r="75" spans="1:9" x14ac:dyDescent="0.2">
      <c r="A75" s="127"/>
      <c r="B75" s="140"/>
      <c r="C75" s="108"/>
      <c r="E75" s="119"/>
      <c r="F75" s="95"/>
      <c r="G75" s="95"/>
      <c r="H75" s="95"/>
      <c r="I75" s="95"/>
    </row>
    <row r="76" spans="1:9" x14ac:dyDescent="0.2">
      <c r="A76" s="127"/>
      <c r="B76" s="140"/>
      <c r="C76" s="108"/>
      <c r="E76" s="119"/>
      <c r="F76" s="95"/>
      <c r="G76" s="95"/>
      <c r="H76" s="95"/>
      <c r="I76" s="95"/>
    </row>
    <row r="77" spans="1:9" x14ac:dyDescent="0.2">
      <c r="A77" s="127"/>
      <c r="B77" s="140"/>
      <c r="C77" s="108"/>
      <c r="E77" s="119"/>
      <c r="F77" s="95"/>
      <c r="G77" s="95"/>
      <c r="H77" s="95"/>
      <c r="I77" s="95"/>
    </row>
    <row r="78" spans="1:9" x14ac:dyDescent="0.2">
      <c r="A78" s="127"/>
      <c r="B78" s="140"/>
      <c r="C78" s="108"/>
      <c r="E78" s="119"/>
      <c r="F78" s="95"/>
      <c r="G78" s="95"/>
      <c r="H78" s="95"/>
      <c r="I78" s="95"/>
    </row>
    <row r="79" spans="1:9" x14ac:dyDescent="0.2">
      <c r="A79" s="127"/>
      <c r="B79" s="140"/>
      <c r="C79" s="108"/>
      <c r="E79" s="119"/>
      <c r="F79" s="95"/>
      <c r="G79" s="95"/>
      <c r="H79" s="95"/>
      <c r="I79" s="95"/>
    </row>
    <row r="80" spans="1:9" x14ac:dyDescent="0.2">
      <c r="A80" s="127"/>
      <c r="B80" s="140"/>
      <c r="C80" s="108"/>
      <c r="E80" s="119"/>
      <c r="F80" s="95"/>
      <c r="G80" s="95"/>
      <c r="H80" s="95"/>
      <c r="I80" s="95"/>
    </row>
    <row r="81" spans="1:9" x14ac:dyDescent="0.2">
      <c r="A81" s="127"/>
      <c r="B81" s="140"/>
      <c r="C81" s="108"/>
      <c r="E81" s="119"/>
      <c r="F81" s="95"/>
      <c r="G81" s="95"/>
      <c r="H81" s="95"/>
      <c r="I81" s="95"/>
    </row>
    <row r="82" spans="1:9" x14ac:dyDescent="0.2">
      <c r="A82" s="127"/>
      <c r="B82" s="140"/>
      <c r="C82" s="108"/>
      <c r="E82" s="119"/>
      <c r="F82" s="95"/>
      <c r="G82" s="95"/>
      <c r="H82" s="95"/>
      <c r="I82" s="95"/>
    </row>
    <row r="83" spans="1:9" x14ac:dyDescent="0.2">
      <c r="A83" s="127"/>
      <c r="B83" s="140"/>
      <c r="C83" s="108"/>
      <c r="E83" s="119"/>
      <c r="F83" s="95"/>
      <c r="G83" s="95"/>
      <c r="H83" s="95"/>
      <c r="I83" s="95"/>
    </row>
    <row r="84" spans="1:9" x14ac:dyDescent="0.2">
      <c r="A84" s="127"/>
      <c r="B84" s="140"/>
      <c r="C84" s="108"/>
      <c r="E84" s="119"/>
      <c r="F84" s="95"/>
      <c r="G84" s="95"/>
      <c r="H84" s="95"/>
      <c r="I84" s="95"/>
    </row>
    <row r="85" spans="1:9" x14ac:dyDescent="0.2">
      <c r="A85" s="127"/>
      <c r="B85" s="140"/>
      <c r="C85" s="108"/>
      <c r="E85" s="119"/>
      <c r="F85" s="95"/>
      <c r="G85" s="95"/>
      <c r="H85" s="95"/>
      <c r="I85" s="95"/>
    </row>
    <row r="86" spans="1:9" x14ac:dyDescent="0.2">
      <c r="A86" s="127"/>
      <c r="B86" s="140"/>
      <c r="C86" s="108"/>
      <c r="E86" s="119"/>
      <c r="F86" s="95"/>
      <c r="G86" s="95"/>
      <c r="H86" s="95"/>
      <c r="I86" s="95"/>
    </row>
    <row r="87" spans="1:9" x14ac:dyDescent="0.2">
      <c r="A87" s="127"/>
      <c r="B87" s="140"/>
      <c r="C87" s="108"/>
      <c r="E87" s="119"/>
      <c r="F87" s="95"/>
      <c r="G87" s="95"/>
      <c r="H87" s="95"/>
      <c r="I87" s="95"/>
    </row>
    <row r="88" spans="1:9" x14ac:dyDescent="0.2">
      <c r="A88" s="127"/>
      <c r="B88" s="140"/>
      <c r="C88" s="108"/>
      <c r="E88" s="119"/>
      <c r="F88" s="95"/>
      <c r="G88" s="95"/>
      <c r="H88" s="95"/>
      <c r="I88" s="95"/>
    </row>
    <row r="89" spans="1:9" x14ac:dyDescent="0.2">
      <c r="A89" s="127"/>
      <c r="B89" s="140"/>
      <c r="C89" s="108"/>
      <c r="E89" s="119"/>
      <c r="F89" s="95"/>
      <c r="G89" s="95"/>
      <c r="H89" s="95"/>
      <c r="I89" s="95"/>
    </row>
    <row r="90" spans="1:9" x14ac:dyDescent="0.2">
      <c r="A90" s="127"/>
      <c r="B90" s="140"/>
      <c r="C90" s="108"/>
      <c r="E90" s="119"/>
      <c r="F90" s="95"/>
      <c r="G90" s="95"/>
      <c r="H90" s="95"/>
      <c r="I90" s="95"/>
    </row>
    <row r="91" spans="1:9" x14ac:dyDescent="0.2">
      <c r="A91" s="127"/>
      <c r="B91" s="140"/>
      <c r="C91" s="108"/>
      <c r="E91" s="119"/>
      <c r="F91" s="95"/>
      <c r="G91" s="95"/>
      <c r="H91" s="95"/>
      <c r="I91" s="95"/>
    </row>
    <row r="92" spans="1:9" x14ac:dyDescent="0.2">
      <c r="A92" s="127"/>
      <c r="B92" s="140"/>
      <c r="C92" s="108"/>
      <c r="E92" s="119"/>
      <c r="F92" s="95"/>
      <c r="G92" s="95"/>
      <c r="H92" s="95"/>
      <c r="I92" s="95"/>
    </row>
    <row r="93" spans="1:9" x14ac:dyDescent="0.2">
      <c r="A93" s="127"/>
      <c r="B93" s="140"/>
      <c r="C93" s="108"/>
      <c r="E93" s="119"/>
      <c r="F93" s="95"/>
      <c r="G93" s="95"/>
      <c r="H93" s="95"/>
      <c r="I93" s="95"/>
    </row>
    <row r="94" spans="1:9" x14ac:dyDescent="0.2">
      <c r="A94" s="127"/>
      <c r="B94" s="140"/>
      <c r="C94" s="108"/>
      <c r="E94" s="119"/>
      <c r="F94" s="95"/>
      <c r="G94" s="95"/>
      <c r="H94" s="95"/>
      <c r="I94" s="95"/>
    </row>
    <row r="95" spans="1:9" x14ac:dyDescent="0.2">
      <c r="A95" s="127"/>
      <c r="B95" s="140"/>
      <c r="C95" s="108"/>
      <c r="E95" s="119"/>
      <c r="F95" s="95"/>
      <c r="G95" s="95"/>
      <c r="H95" s="95"/>
      <c r="I95" s="95"/>
    </row>
    <row r="96" spans="1:9" x14ac:dyDescent="0.2">
      <c r="A96" s="127"/>
      <c r="B96" s="140"/>
      <c r="C96" s="108"/>
      <c r="E96" s="119"/>
      <c r="F96" s="95"/>
      <c r="G96" s="95"/>
      <c r="H96" s="95"/>
      <c r="I96" s="95"/>
    </row>
    <row r="97" spans="1:9" x14ac:dyDescent="0.2">
      <c r="A97" s="127"/>
      <c r="B97" s="140"/>
      <c r="C97" s="108"/>
      <c r="E97" s="119"/>
      <c r="F97" s="95"/>
      <c r="G97" s="95"/>
      <c r="H97" s="95"/>
      <c r="I97" s="95"/>
    </row>
    <row r="98" spans="1:9" x14ac:dyDescent="0.2">
      <c r="A98" s="127"/>
      <c r="B98" s="140"/>
      <c r="C98" s="108"/>
      <c r="E98" s="119"/>
      <c r="F98" s="95"/>
      <c r="G98" s="95"/>
      <c r="H98" s="95"/>
      <c r="I98" s="95"/>
    </row>
    <row r="99" spans="1:9" x14ac:dyDescent="0.2">
      <c r="A99" s="127"/>
      <c r="B99" s="140"/>
      <c r="C99" s="108"/>
      <c r="E99" s="119"/>
      <c r="F99" s="95"/>
      <c r="G99" s="95"/>
      <c r="H99" s="95"/>
      <c r="I99" s="95"/>
    </row>
    <row r="100" spans="1:9" x14ac:dyDescent="0.2">
      <c r="A100" s="127"/>
      <c r="B100" s="140"/>
      <c r="C100" s="108"/>
      <c r="E100" s="119"/>
      <c r="F100" s="95"/>
      <c r="G100" s="95"/>
      <c r="H100" s="95"/>
      <c r="I100" s="95"/>
    </row>
    <row r="101" spans="1:9" x14ac:dyDescent="0.2">
      <c r="A101" s="127"/>
      <c r="B101" s="140"/>
      <c r="C101" s="108"/>
      <c r="E101" s="119"/>
      <c r="F101" s="95"/>
      <c r="G101" s="95"/>
      <c r="H101" s="95"/>
      <c r="I101" s="95"/>
    </row>
    <row r="102" spans="1:9" x14ac:dyDescent="0.2">
      <c r="A102" s="127"/>
      <c r="B102" s="140"/>
      <c r="C102" s="108"/>
      <c r="E102" s="119"/>
      <c r="F102" s="95"/>
      <c r="G102" s="95"/>
      <c r="H102" s="95"/>
      <c r="I102" s="95"/>
    </row>
    <row r="103" spans="1:9" x14ac:dyDescent="0.2">
      <c r="A103" s="127"/>
      <c r="B103" s="140"/>
      <c r="C103" s="108"/>
      <c r="E103" s="119"/>
      <c r="F103" s="95"/>
      <c r="G103" s="95"/>
      <c r="H103" s="95"/>
      <c r="I103" s="95"/>
    </row>
    <row r="104" spans="1:9" x14ac:dyDescent="0.2">
      <c r="A104" s="127"/>
      <c r="B104" s="140"/>
      <c r="C104" s="108"/>
      <c r="E104" s="119"/>
      <c r="F104" s="95"/>
      <c r="G104" s="95"/>
      <c r="H104" s="95"/>
      <c r="I104" s="95"/>
    </row>
    <row r="105" spans="1:9" x14ac:dyDescent="0.2">
      <c r="A105" s="140"/>
      <c r="B105" s="140"/>
      <c r="C105" s="108"/>
      <c r="E105" s="119"/>
      <c r="F105" s="95"/>
      <c r="G105" s="95"/>
      <c r="H105" s="95"/>
      <c r="I105" s="95"/>
    </row>
    <row r="106" spans="1:9" x14ac:dyDescent="0.2">
      <c r="A106" s="140"/>
      <c r="B106" s="140"/>
      <c r="C106" s="108"/>
      <c r="E106" s="119"/>
      <c r="F106" s="95"/>
      <c r="G106" s="95"/>
      <c r="H106" s="95"/>
      <c r="I106" s="95"/>
    </row>
    <row r="107" spans="1:9" x14ac:dyDescent="0.2">
      <c r="A107" s="140"/>
      <c r="B107" s="140"/>
      <c r="C107" s="108"/>
      <c r="E107" s="119"/>
      <c r="F107" s="95"/>
      <c r="G107" s="95"/>
      <c r="H107" s="95"/>
      <c r="I107" s="95"/>
    </row>
    <row r="108" spans="1:9" x14ac:dyDescent="0.2">
      <c r="A108" s="140"/>
      <c r="B108" s="140"/>
      <c r="C108" s="108"/>
      <c r="E108" s="119"/>
      <c r="F108" s="95"/>
      <c r="G108" s="95"/>
      <c r="H108" s="95"/>
      <c r="I108" s="95"/>
    </row>
    <row r="109" spans="1:9" x14ac:dyDescent="0.2">
      <c r="A109" s="140"/>
      <c r="B109" s="140"/>
      <c r="C109" s="108"/>
      <c r="E109" s="119"/>
      <c r="F109" s="95"/>
      <c r="G109" s="95"/>
      <c r="H109" s="95"/>
      <c r="I109" s="95"/>
    </row>
    <row r="110" spans="1:9" x14ac:dyDescent="0.2">
      <c r="A110" s="140"/>
      <c r="B110" s="140"/>
      <c r="C110" s="108"/>
      <c r="E110" s="119"/>
      <c r="F110" s="95"/>
      <c r="G110" s="95"/>
      <c r="H110" s="95"/>
      <c r="I110" s="95"/>
    </row>
    <row r="111" spans="1:9" x14ac:dyDescent="0.2">
      <c r="A111" s="140"/>
      <c r="B111" s="140"/>
      <c r="C111" s="108"/>
      <c r="E111" s="119"/>
      <c r="F111" s="95"/>
      <c r="G111" s="95"/>
      <c r="H111" s="95"/>
      <c r="I111" s="95"/>
    </row>
    <row r="112" spans="1:9" x14ac:dyDescent="0.2">
      <c r="A112" s="140"/>
      <c r="B112" s="140"/>
      <c r="C112" s="108"/>
      <c r="E112" s="119"/>
      <c r="F112" s="95"/>
      <c r="G112" s="95"/>
      <c r="H112" s="95"/>
      <c r="I112" s="95"/>
    </row>
    <row r="113" spans="1:9" x14ac:dyDescent="0.2">
      <c r="A113" s="140"/>
      <c r="B113" s="140"/>
      <c r="C113" s="108"/>
      <c r="E113" s="119"/>
      <c r="F113" s="95"/>
      <c r="G113" s="95"/>
      <c r="H113" s="95"/>
      <c r="I113" s="95"/>
    </row>
    <row r="114" spans="1:9" x14ac:dyDescent="0.2">
      <c r="A114" s="140"/>
      <c r="B114" s="140"/>
      <c r="C114" s="108"/>
      <c r="E114" s="119"/>
      <c r="F114" s="95"/>
      <c r="G114" s="95"/>
      <c r="H114" s="95"/>
      <c r="I114" s="95"/>
    </row>
    <row r="115" spans="1:9" x14ac:dyDescent="0.2">
      <c r="A115" s="140"/>
      <c r="B115" s="140"/>
      <c r="C115" s="108"/>
      <c r="E115" s="119"/>
      <c r="F115" s="95"/>
      <c r="G115" s="95"/>
      <c r="H115" s="95"/>
      <c r="I115" s="95"/>
    </row>
    <row r="116" spans="1:9" x14ac:dyDescent="0.2">
      <c r="A116" s="140"/>
      <c r="B116" s="140"/>
      <c r="C116" s="108"/>
      <c r="E116" s="119"/>
      <c r="F116" s="95"/>
      <c r="G116" s="95"/>
      <c r="H116" s="95"/>
      <c r="I116" s="95"/>
    </row>
    <row r="117" spans="1:9" x14ac:dyDescent="0.2">
      <c r="A117" s="140"/>
      <c r="B117" s="140"/>
      <c r="C117" s="108"/>
      <c r="E117" s="119"/>
      <c r="F117" s="95"/>
      <c r="G117" s="95"/>
      <c r="H117" s="95"/>
      <c r="I117" s="95"/>
    </row>
    <row r="118" spans="1:9" x14ac:dyDescent="0.2">
      <c r="A118" s="140"/>
      <c r="B118" s="140"/>
      <c r="C118" s="108"/>
      <c r="E118" s="119"/>
      <c r="F118" s="95"/>
      <c r="G118" s="95"/>
      <c r="H118" s="95"/>
      <c r="I118" s="95"/>
    </row>
    <row r="119" spans="1:9" x14ac:dyDescent="0.2">
      <c r="A119" s="140"/>
      <c r="B119" s="140"/>
      <c r="C119" s="108"/>
      <c r="E119" s="119"/>
      <c r="F119" s="95"/>
      <c r="G119" s="95"/>
      <c r="H119" s="95"/>
      <c r="I119" s="95"/>
    </row>
    <row r="120" spans="1:9" x14ac:dyDescent="0.2">
      <c r="A120" s="140"/>
      <c r="B120" s="140"/>
      <c r="C120" s="108"/>
      <c r="E120" s="119"/>
      <c r="F120" s="95"/>
      <c r="G120" s="95"/>
      <c r="H120" s="95"/>
      <c r="I120" s="95"/>
    </row>
    <row r="121" spans="1:9" x14ac:dyDescent="0.2">
      <c r="A121" s="140"/>
      <c r="B121" s="140"/>
      <c r="C121" s="108"/>
      <c r="E121" s="119"/>
      <c r="F121" s="95"/>
      <c r="G121" s="95"/>
      <c r="H121" s="95"/>
      <c r="I121" s="95"/>
    </row>
    <row r="122" spans="1:9" x14ac:dyDescent="0.2">
      <c r="A122" s="140"/>
      <c r="B122" s="140"/>
      <c r="C122" s="108"/>
      <c r="E122" s="119"/>
      <c r="F122" s="95"/>
      <c r="G122" s="95"/>
      <c r="H122" s="95"/>
      <c r="I122" s="95"/>
    </row>
    <row r="123" spans="1:9" x14ac:dyDescent="0.2">
      <c r="A123" s="140"/>
      <c r="B123" s="140"/>
      <c r="C123" s="108"/>
      <c r="E123" s="119"/>
      <c r="F123" s="95"/>
      <c r="G123" s="95"/>
      <c r="H123" s="95"/>
      <c r="I123" s="95"/>
    </row>
    <row r="124" spans="1:9" x14ac:dyDescent="0.2">
      <c r="A124" s="140"/>
      <c r="B124" s="140"/>
      <c r="C124" s="108"/>
      <c r="E124" s="119"/>
      <c r="F124" s="95"/>
      <c r="G124" s="95"/>
      <c r="H124" s="95"/>
      <c r="I124" s="95"/>
    </row>
    <row r="125" spans="1:9" x14ac:dyDescent="0.2">
      <c r="A125" s="140"/>
      <c r="B125" s="140"/>
      <c r="C125" s="108"/>
      <c r="E125" s="119"/>
      <c r="F125" s="95"/>
      <c r="G125" s="95"/>
      <c r="H125" s="95"/>
      <c r="I125" s="95"/>
    </row>
    <row r="126" spans="1:9" x14ac:dyDescent="0.2">
      <c r="A126" s="140"/>
      <c r="B126" s="140"/>
      <c r="C126" s="108"/>
      <c r="E126" s="119"/>
      <c r="F126" s="95"/>
      <c r="G126" s="95"/>
      <c r="H126" s="95"/>
      <c r="I126" s="95"/>
    </row>
    <row r="127" spans="1:9" x14ac:dyDescent="0.2">
      <c r="A127" s="140"/>
      <c r="B127" s="140"/>
      <c r="C127" s="108"/>
      <c r="E127" s="119"/>
      <c r="F127" s="95"/>
      <c r="G127" s="95"/>
      <c r="H127" s="95"/>
      <c r="I127" s="95"/>
    </row>
    <row r="128" spans="1:9" x14ac:dyDescent="0.2">
      <c r="A128" s="140"/>
      <c r="B128" s="140"/>
      <c r="C128" s="108"/>
      <c r="E128" s="119"/>
      <c r="F128" s="95"/>
      <c r="G128" s="95"/>
      <c r="H128" s="95"/>
      <c r="I128" s="95"/>
    </row>
    <row r="129" spans="1:9" x14ac:dyDescent="0.2">
      <c r="A129" s="140"/>
      <c r="B129" s="140"/>
      <c r="C129" s="108"/>
      <c r="E129" s="119"/>
      <c r="F129" s="95"/>
      <c r="G129" s="95"/>
      <c r="H129" s="95"/>
      <c r="I129" s="95"/>
    </row>
    <row r="130" spans="1:9" x14ac:dyDescent="0.2">
      <c r="A130" s="140"/>
      <c r="B130" s="140"/>
      <c r="C130" s="108"/>
      <c r="E130" s="119"/>
      <c r="F130" s="95"/>
      <c r="G130" s="95"/>
      <c r="H130" s="95"/>
      <c r="I130" s="95"/>
    </row>
    <row r="131" spans="1:9" x14ac:dyDescent="0.2">
      <c r="A131" s="140"/>
      <c r="B131" s="140"/>
      <c r="C131" s="108"/>
      <c r="E131" s="119"/>
      <c r="F131" s="95"/>
      <c r="G131" s="95"/>
      <c r="H131" s="95"/>
      <c r="I131" s="95"/>
    </row>
    <row r="132" spans="1:9" x14ac:dyDescent="0.2">
      <c r="A132" s="140"/>
      <c r="B132" s="140"/>
      <c r="C132" s="108"/>
      <c r="E132" s="119"/>
      <c r="F132" s="95"/>
      <c r="G132" s="95"/>
      <c r="H132" s="95"/>
      <c r="I132" s="95"/>
    </row>
    <row r="133" spans="1:9" x14ac:dyDescent="0.2">
      <c r="A133" s="140"/>
      <c r="B133" s="140"/>
      <c r="C133" s="108"/>
      <c r="E133" s="119"/>
      <c r="F133" s="95"/>
      <c r="G133" s="95"/>
      <c r="H133" s="95"/>
      <c r="I133" s="95"/>
    </row>
    <row r="134" spans="1:9" x14ac:dyDescent="0.2">
      <c r="A134" s="140"/>
      <c r="B134" s="140"/>
      <c r="C134" s="108"/>
      <c r="E134" s="119"/>
      <c r="F134" s="95"/>
      <c r="G134" s="95"/>
      <c r="H134" s="95"/>
      <c r="I134" s="95"/>
    </row>
    <row r="135" spans="1:9" x14ac:dyDescent="0.2">
      <c r="A135" s="140"/>
      <c r="B135" s="140"/>
      <c r="C135" s="108"/>
      <c r="E135" s="119"/>
      <c r="F135" s="95"/>
      <c r="G135" s="95"/>
      <c r="H135" s="95"/>
      <c r="I135" s="95"/>
    </row>
    <row r="136" spans="1:9" x14ac:dyDescent="0.2">
      <c r="A136" s="140"/>
      <c r="B136" s="140"/>
      <c r="C136" s="108"/>
      <c r="E136" s="119"/>
      <c r="F136" s="95"/>
      <c r="G136" s="95"/>
      <c r="H136" s="95"/>
      <c r="I136" s="95"/>
    </row>
    <row r="137" spans="1:9" x14ac:dyDescent="0.2">
      <c r="A137" s="140"/>
      <c r="B137" s="140"/>
      <c r="C137" s="108"/>
      <c r="E137" s="119"/>
      <c r="F137" s="95"/>
      <c r="G137" s="95"/>
      <c r="H137" s="95"/>
      <c r="I137" s="95"/>
    </row>
    <row r="138" spans="1:9" x14ac:dyDescent="0.2">
      <c r="A138" s="140"/>
      <c r="B138" s="140"/>
      <c r="C138" s="108"/>
      <c r="E138" s="119"/>
      <c r="F138" s="95"/>
      <c r="G138" s="95"/>
      <c r="H138" s="95"/>
      <c r="I138" s="95"/>
    </row>
    <row r="139" spans="1:9" x14ac:dyDescent="0.2">
      <c r="A139" s="140"/>
      <c r="B139" s="140"/>
      <c r="C139" s="108"/>
      <c r="E139" s="119"/>
      <c r="F139" s="95"/>
      <c r="G139" s="95"/>
      <c r="H139" s="95"/>
      <c r="I139" s="95"/>
    </row>
    <row r="140" spans="1:9" x14ac:dyDescent="0.2">
      <c r="A140" s="140"/>
      <c r="B140" s="140"/>
      <c r="C140" s="108"/>
      <c r="E140" s="119"/>
      <c r="F140" s="95"/>
      <c r="G140" s="95"/>
      <c r="H140" s="95"/>
      <c r="I140" s="95"/>
    </row>
    <row r="141" spans="1:9" x14ac:dyDescent="0.2">
      <c r="A141" s="140"/>
      <c r="B141" s="140"/>
      <c r="C141" s="108"/>
      <c r="E141" s="119"/>
      <c r="F141" s="95"/>
      <c r="G141" s="95"/>
      <c r="H141" s="95"/>
      <c r="I141" s="95"/>
    </row>
    <row r="142" spans="1:9" x14ac:dyDescent="0.2">
      <c r="A142" s="140"/>
      <c r="B142" s="140"/>
      <c r="C142" s="108"/>
      <c r="E142" s="119"/>
      <c r="F142" s="95"/>
      <c r="G142" s="95"/>
      <c r="H142" s="95"/>
      <c r="I142" s="95"/>
    </row>
    <row r="143" spans="1:9" x14ac:dyDescent="0.2">
      <c r="A143" s="140"/>
      <c r="B143" s="140"/>
      <c r="C143" s="108"/>
      <c r="E143" s="119"/>
      <c r="F143" s="95"/>
      <c r="G143" s="95"/>
      <c r="H143" s="95"/>
      <c r="I143" s="95"/>
    </row>
    <row r="144" spans="1:9" x14ac:dyDescent="0.2">
      <c r="A144" s="140"/>
      <c r="B144" s="140"/>
      <c r="C144" s="108"/>
      <c r="E144" s="119"/>
      <c r="F144" s="95"/>
      <c r="G144" s="95"/>
      <c r="H144" s="95"/>
      <c r="I144" s="95"/>
    </row>
    <row r="145" spans="1:9" x14ac:dyDescent="0.2">
      <c r="A145" s="140"/>
      <c r="B145" s="140"/>
      <c r="C145" s="108"/>
      <c r="E145" s="119"/>
      <c r="F145" s="95"/>
      <c r="G145" s="95"/>
      <c r="H145" s="95"/>
      <c r="I145" s="95"/>
    </row>
    <row r="146" spans="1:9" x14ac:dyDescent="0.2">
      <c r="A146" s="140"/>
      <c r="B146" s="140"/>
      <c r="C146" s="108"/>
      <c r="E146" s="119"/>
      <c r="F146" s="95"/>
      <c r="G146" s="95"/>
      <c r="H146" s="95"/>
      <c r="I146" s="95"/>
    </row>
    <row r="147" spans="1:9" x14ac:dyDescent="0.2">
      <c r="A147" s="140"/>
      <c r="B147" s="140"/>
      <c r="C147" s="108"/>
      <c r="E147" s="119"/>
      <c r="F147" s="95"/>
      <c r="G147" s="95"/>
      <c r="H147" s="95"/>
      <c r="I147" s="95"/>
    </row>
    <row r="148" spans="1:9" x14ac:dyDescent="0.2">
      <c r="A148" s="140"/>
      <c r="B148" s="140"/>
      <c r="C148" s="108"/>
      <c r="E148" s="119"/>
      <c r="F148" s="95"/>
      <c r="G148" s="95"/>
      <c r="H148" s="95"/>
      <c r="I148" s="95"/>
    </row>
    <row r="149" spans="1:9" x14ac:dyDescent="0.2">
      <c r="A149" s="140"/>
      <c r="B149" s="140"/>
      <c r="C149" s="108"/>
      <c r="E149" s="119"/>
      <c r="F149" s="95"/>
      <c r="G149" s="95"/>
      <c r="H149" s="95"/>
      <c r="I149" s="95"/>
    </row>
    <row r="150" spans="1:9" x14ac:dyDescent="0.2">
      <c r="A150" s="140"/>
      <c r="B150" s="140"/>
      <c r="C150" s="108"/>
      <c r="E150" s="119"/>
      <c r="F150" s="95"/>
      <c r="G150" s="95"/>
      <c r="H150" s="95"/>
      <c r="I150" s="95"/>
    </row>
    <row r="151" spans="1:9" x14ac:dyDescent="0.2">
      <c r="A151" s="140"/>
      <c r="B151" s="140"/>
      <c r="C151" s="108"/>
      <c r="E151" s="119"/>
      <c r="F151" s="95"/>
      <c r="G151" s="95"/>
      <c r="H151" s="95"/>
      <c r="I151" s="95"/>
    </row>
    <row r="152" spans="1:9" x14ac:dyDescent="0.2">
      <c r="A152" s="140"/>
      <c r="B152" s="140"/>
      <c r="C152" s="108"/>
      <c r="E152" s="119"/>
      <c r="F152" s="95"/>
      <c r="G152" s="95"/>
      <c r="H152" s="95"/>
      <c r="I152" s="95"/>
    </row>
    <row r="153" spans="1:9" x14ac:dyDescent="0.2">
      <c r="A153" s="140"/>
      <c r="B153" s="140"/>
      <c r="C153" s="108"/>
      <c r="E153" s="119"/>
      <c r="F153" s="95"/>
      <c r="G153" s="95"/>
      <c r="H153" s="95"/>
      <c r="I153" s="95"/>
    </row>
    <row r="154" spans="1:9" x14ac:dyDescent="0.2">
      <c r="A154" s="140"/>
      <c r="B154" s="140"/>
      <c r="C154" s="108"/>
      <c r="E154" s="119"/>
      <c r="F154" s="95"/>
      <c r="G154" s="95"/>
      <c r="H154" s="95"/>
      <c r="I154" s="95"/>
    </row>
    <row r="155" spans="1:9" x14ac:dyDescent="0.2">
      <c r="A155" s="140"/>
      <c r="B155" s="140"/>
      <c r="C155" s="108"/>
      <c r="E155" s="119"/>
      <c r="F155" s="95"/>
      <c r="G155" s="95"/>
      <c r="H155" s="95"/>
      <c r="I155" s="95"/>
    </row>
    <row r="156" spans="1:9" x14ac:dyDescent="0.2">
      <c r="A156" s="140"/>
      <c r="B156" s="140"/>
      <c r="C156" s="108"/>
      <c r="E156" s="119"/>
      <c r="F156" s="95"/>
      <c r="G156" s="95"/>
      <c r="H156" s="95"/>
      <c r="I156" s="95"/>
    </row>
    <row r="157" spans="1:9" x14ac:dyDescent="0.2">
      <c r="A157" s="140"/>
      <c r="B157" s="140"/>
      <c r="C157" s="108"/>
      <c r="E157" s="119"/>
      <c r="F157" s="95"/>
      <c r="G157" s="95"/>
      <c r="H157" s="95"/>
      <c r="I157" s="95"/>
    </row>
    <row r="158" spans="1:9" x14ac:dyDescent="0.2">
      <c r="A158" s="140"/>
      <c r="B158" s="140"/>
      <c r="C158" s="108"/>
      <c r="E158" s="119"/>
      <c r="F158" s="95"/>
      <c r="G158" s="95"/>
      <c r="H158" s="95"/>
      <c r="I158" s="95"/>
    </row>
    <row r="159" spans="1:9" x14ac:dyDescent="0.2">
      <c r="A159" s="140"/>
      <c r="B159" s="140"/>
      <c r="C159" s="108"/>
      <c r="E159" s="119"/>
      <c r="F159" s="95"/>
      <c r="G159" s="95"/>
      <c r="H159" s="95"/>
      <c r="I159" s="95"/>
    </row>
    <row r="160" spans="1:9" x14ac:dyDescent="0.2">
      <c r="A160" s="140"/>
      <c r="B160" s="140"/>
      <c r="C160" s="108"/>
      <c r="E160" s="119"/>
      <c r="F160" s="95"/>
      <c r="G160" s="95"/>
      <c r="H160" s="95"/>
      <c r="I160" s="95"/>
    </row>
    <row r="161" spans="1:9" x14ac:dyDescent="0.2">
      <c r="A161" s="140"/>
      <c r="B161" s="140"/>
      <c r="C161" s="108"/>
      <c r="E161" s="119"/>
      <c r="F161" s="95"/>
      <c r="G161" s="95"/>
      <c r="H161" s="95"/>
      <c r="I161" s="95"/>
    </row>
    <row r="162" spans="1:9" x14ac:dyDescent="0.2">
      <c r="A162" s="140"/>
      <c r="B162" s="140"/>
      <c r="C162" s="108"/>
      <c r="E162" s="119"/>
      <c r="F162" s="95"/>
      <c r="G162" s="95"/>
      <c r="H162" s="95"/>
      <c r="I162" s="95"/>
    </row>
    <row r="163" spans="1:9" x14ac:dyDescent="0.2">
      <c r="A163" s="140"/>
      <c r="B163" s="140"/>
      <c r="C163" s="108"/>
      <c r="E163" s="119"/>
      <c r="F163" s="95"/>
      <c r="G163" s="95"/>
      <c r="H163" s="95"/>
      <c r="I163" s="95"/>
    </row>
    <row r="164" spans="1:9" x14ac:dyDescent="0.2">
      <c r="A164" s="140"/>
      <c r="B164" s="140"/>
      <c r="C164" s="108"/>
      <c r="E164" s="119"/>
      <c r="F164" s="95"/>
      <c r="G164" s="95"/>
      <c r="H164" s="95"/>
      <c r="I164" s="95"/>
    </row>
    <row r="165" spans="1:9" x14ac:dyDescent="0.2">
      <c r="A165" s="140"/>
      <c r="B165" s="140"/>
      <c r="C165" s="108"/>
      <c r="E165" s="119"/>
      <c r="F165" s="95"/>
      <c r="G165" s="95"/>
      <c r="H165" s="95"/>
      <c r="I165" s="95"/>
    </row>
    <row r="166" spans="1:9" x14ac:dyDescent="0.2">
      <c r="A166" s="140"/>
      <c r="B166" s="140"/>
      <c r="C166" s="108"/>
      <c r="E166" s="119"/>
      <c r="F166" s="95"/>
      <c r="G166" s="95"/>
      <c r="H166" s="95"/>
      <c r="I166" s="95"/>
    </row>
    <row r="167" spans="1:9" x14ac:dyDescent="0.2">
      <c r="A167" s="140"/>
      <c r="B167" s="140"/>
      <c r="C167" s="108"/>
      <c r="E167" s="119"/>
      <c r="F167" s="95"/>
      <c r="G167" s="95"/>
      <c r="H167" s="95"/>
      <c r="I167" s="95"/>
    </row>
    <row r="168" spans="1:9" x14ac:dyDescent="0.2">
      <c r="A168" s="140"/>
      <c r="B168" s="140"/>
      <c r="C168" s="108"/>
      <c r="E168" s="119"/>
      <c r="F168" s="95"/>
      <c r="G168" s="95"/>
      <c r="H168" s="95"/>
      <c r="I168" s="95"/>
    </row>
    <row r="169" spans="1:9" x14ac:dyDescent="0.2">
      <c r="A169" s="140"/>
      <c r="B169" s="140"/>
      <c r="C169" s="108"/>
      <c r="E169" s="119"/>
      <c r="F169" s="95"/>
      <c r="G169" s="95"/>
      <c r="H169" s="95"/>
      <c r="I169" s="95"/>
    </row>
    <row r="170" spans="1:9" x14ac:dyDescent="0.2">
      <c r="A170" s="140"/>
      <c r="B170" s="140"/>
      <c r="C170" s="108"/>
      <c r="E170" s="119"/>
      <c r="F170" s="95"/>
      <c r="G170" s="95"/>
      <c r="H170" s="95"/>
      <c r="I170" s="95"/>
    </row>
    <row r="171" spans="1:9" x14ac:dyDescent="0.2">
      <c r="A171" s="140"/>
      <c r="B171" s="140"/>
      <c r="C171" s="108"/>
      <c r="E171" s="119"/>
      <c r="F171" s="95"/>
      <c r="G171" s="95"/>
      <c r="H171" s="95"/>
      <c r="I171" s="95"/>
    </row>
    <row r="172" spans="1:9" x14ac:dyDescent="0.2">
      <c r="A172" s="140"/>
      <c r="B172" s="140"/>
      <c r="C172" s="108"/>
      <c r="E172" s="119"/>
      <c r="F172" s="95"/>
      <c r="G172" s="95"/>
      <c r="H172" s="95"/>
      <c r="I172" s="95"/>
    </row>
    <row r="173" spans="1:9" x14ac:dyDescent="0.2">
      <c r="A173" s="140"/>
      <c r="B173" s="140"/>
      <c r="C173" s="108"/>
      <c r="E173" s="119"/>
      <c r="F173" s="95"/>
      <c r="G173" s="95"/>
      <c r="H173" s="95"/>
      <c r="I173" s="95"/>
    </row>
    <row r="174" spans="1:9" x14ac:dyDescent="0.2">
      <c r="A174" s="140"/>
      <c r="B174" s="140"/>
      <c r="C174" s="108"/>
      <c r="E174" s="119"/>
      <c r="F174" s="95"/>
      <c r="G174" s="95"/>
      <c r="H174" s="95"/>
      <c r="I174" s="95"/>
    </row>
    <row r="175" spans="1:9" x14ac:dyDescent="0.2">
      <c r="A175" s="140"/>
      <c r="B175" s="140"/>
      <c r="C175" s="108"/>
      <c r="E175" s="119"/>
      <c r="F175" s="95"/>
      <c r="G175" s="95"/>
      <c r="H175" s="95"/>
      <c r="I175" s="95"/>
    </row>
    <row r="176" spans="1:9" x14ac:dyDescent="0.2">
      <c r="A176" s="140"/>
      <c r="B176" s="140"/>
      <c r="C176" s="108"/>
      <c r="E176" s="119"/>
      <c r="F176" s="95"/>
      <c r="G176" s="95"/>
      <c r="H176" s="95"/>
      <c r="I176" s="95"/>
    </row>
    <row r="177" spans="1:9" x14ac:dyDescent="0.2">
      <c r="A177" s="140"/>
      <c r="B177" s="140"/>
      <c r="C177" s="108"/>
      <c r="E177" s="119"/>
      <c r="F177" s="95"/>
      <c r="G177" s="95"/>
      <c r="H177" s="95"/>
      <c r="I177" s="95"/>
    </row>
    <row r="178" spans="1:9" x14ac:dyDescent="0.2">
      <c r="A178" s="140"/>
      <c r="B178" s="140"/>
      <c r="C178" s="108"/>
      <c r="E178" s="119"/>
      <c r="F178" s="95"/>
      <c r="G178" s="95"/>
      <c r="H178" s="95"/>
      <c r="I178" s="95"/>
    </row>
    <row r="179" spans="1:9" x14ac:dyDescent="0.2">
      <c r="A179" s="140"/>
      <c r="B179" s="140"/>
      <c r="C179" s="108"/>
      <c r="E179" s="119"/>
      <c r="F179" s="95"/>
      <c r="G179" s="95"/>
      <c r="H179" s="95"/>
      <c r="I179" s="95"/>
    </row>
    <row r="180" spans="1:9" x14ac:dyDescent="0.2">
      <c r="A180" s="140"/>
      <c r="B180" s="140"/>
      <c r="C180" s="108"/>
      <c r="E180" s="119"/>
      <c r="F180" s="95"/>
      <c r="G180" s="95"/>
      <c r="H180" s="95"/>
      <c r="I180" s="95"/>
    </row>
    <row r="181" spans="1:9" x14ac:dyDescent="0.2">
      <c r="A181" s="140"/>
      <c r="B181" s="140"/>
      <c r="C181" s="108"/>
      <c r="E181" s="119"/>
      <c r="F181" s="95"/>
      <c r="G181" s="95"/>
      <c r="H181" s="95"/>
      <c r="I181" s="95"/>
    </row>
    <row r="182" spans="1:9" x14ac:dyDescent="0.2">
      <c r="A182" s="140"/>
      <c r="B182" s="140"/>
      <c r="C182" s="108"/>
      <c r="E182" s="119"/>
      <c r="F182" s="95"/>
      <c r="G182" s="95"/>
      <c r="H182" s="95"/>
      <c r="I182" s="95"/>
    </row>
    <row r="183" spans="1:9" x14ac:dyDescent="0.2">
      <c r="A183" s="140"/>
      <c r="B183" s="140"/>
      <c r="C183" s="108"/>
      <c r="E183" s="119"/>
      <c r="F183" s="95"/>
      <c r="G183" s="95"/>
      <c r="H183" s="95"/>
      <c r="I183" s="95"/>
    </row>
    <row r="184" spans="1:9" x14ac:dyDescent="0.2">
      <c r="A184" s="140"/>
      <c r="B184" s="140"/>
      <c r="C184" s="108"/>
      <c r="E184" s="119"/>
      <c r="F184" s="95"/>
      <c r="G184" s="95"/>
      <c r="H184" s="95"/>
      <c r="I184" s="95"/>
    </row>
    <row r="185" spans="1:9" x14ac:dyDescent="0.2">
      <c r="A185" s="140"/>
      <c r="B185" s="140"/>
      <c r="C185" s="108"/>
      <c r="E185" s="119"/>
      <c r="F185" s="95"/>
      <c r="G185" s="95"/>
      <c r="H185" s="95"/>
      <c r="I185" s="95"/>
    </row>
    <row r="186" spans="1:9" x14ac:dyDescent="0.2">
      <c r="A186" s="140"/>
      <c r="B186" s="140"/>
      <c r="C186" s="108"/>
      <c r="E186" s="119"/>
      <c r="F186" s="95"/>
      <c r="G186" s="95"/>
      <c r="H186" s="95"/>
      <c r="I186" s="95"/>
    </row>
    <row r="187" spans="1:9" x14ac:dyDescent="0.2">
      <c r="A187" s="140"/>
      <c r="B187" s="140"/>
      <c r="C187" s="108"/>
      <c r="E187" s="119"/>
      <c r="F187" s="95"/>
      <c r="G187" s="95"/>
      <c r="H187" s="95"/>
      <c r="I187" s="95"/>
    </row>
    <row r="188" spans="1:9" x14ac:dyDescent="0.2">
      <c r="A188" s="140"/>
      <c r="B188" s="140"/>
      <c r="C188" s="108"/>
      <c r="E188" s="119"/>
      <c r="F188" s="95"/>
      <c r="G188" s="95"/>
      <c r="H188" s="95"/>
      <c r="I188" s="95"/>
    </row>
    <row r="189" spans="1:9" x14ac:dyDescent="0.2">
      <c r="A189" s="140"/>
      <c r="B189" s="140"/>
      <c r="C189" s="108"/>
      <c r="E189" s="119"/>
      <c r="F189" s="95"/>
      <c r="G189" s="95"/>
      <c r="H189" s="95"/>
      <c r="I189" s="95"/>
    </row>
    <row r="190" spans="1:9" x14ac:dyDescent="0.2">
      <c r="A190" s="140"/>
      <c r="B190" s="140"/>
      <c r="C190" s="108"/>
      <c r="E190" s="119"/>
      <c r="F190" s="95"/>
      <c r="G190" s="95"/>
      <c r="H190" s="95"/>
      <c r="I190" s="95"/>
    </row>
    <row r="191" spans="1:9" x14ac:dyDescent="0.2">
      <c r="A191" s="140"/>
      <c r="B191" s="140"/>
      <c r="C191" s="108"/>
      <c r="E191" s="119"/>
      <c r="F191" s="95"/>
      <c r="G191" s="95"/>
      <c r="H191" s="95"/>
      <c r="I191" s="95"/>
    </row>
    <row r="192" spans="1:9" x14ac:dyDescent="0.2">
      <c r="A192" s="140"/>
      <c r="B192" s="140"/>
      <c r="C192" s="108"/>
      <c r="E192" s="119"/>
      <c r="F192" s="95"/>
      <c r="G192" s="95"/>
      <c r="H192" s="95"/>
      <c r="I192" s="95"/>
    </row>
    <row r="193" spans="1:9" x14ac:dyDescent="0.2">
      <c r="A193" s="140"/>
      <c r="B193" s="140"/>
      <c r="C193" s="108"/>
      <c r="E193" s="119"/>
      <c r="F193" s="95"/>
      <c r="G193" s="95"/>
      <c r="H193" s="95"/>
      <c r="I193" s="95"/>
    </row>
    <row r="194" spans="1:9" x14ac:dyDescent="0.2">
      <c r="A194" s="140"/>
      <c r="B194" s="140"/>
      <c r="C194" s="108"/>
      <c r="E194" s="119"/>
      <c r="F194" s="95"/>
      <c r="G194" s="95"/>
      <c r="H194" s="95"/>
      <c r="I194" s="95"/>
    </row>
    <row r="195" spans="1:9" x14ac:dyDescent="0.2">
      <c r="A195" s="140"/>
      <c r="B195" s="140"/>
      <c r="C195" s="108"/>
      <c r="E195" s="119"/>
      <c r="F195" s="95"/>
      <c r="G195" s="95"/>
      <c r="H195" s="95"/>
      <c r="I195" s="95"/>
    </row>
    <row r="196" spans="1:9" x14ac:dyDescent="0.2">
      <c r="A196" s="140"/>
      <c r="B196" s="140"/>
      <c r="C196" s="108"/>
      <c r="E196" s="119"/>
      <c r="F196" s="95"/>
      <c r="G196" s="95"/>
      <c r="H196" s="95"/>
      <c r="I196" s="95"/>
    </row>
    <row r="197" spans="1:9" x14ac:dyDescent="0.2">
      <c r="A197" s="140"/>
      <c r="B197" s="140"/>
      <c r="C197" s="108"/>
      <c r="E197" s="119"/>
      <c r="F197" s="95"/>
      <c r="G197" s="95"/>
      <c r="H197" s="95"/>
      <c r="I197" s="95"/>
    </row>
    <row r="198" spans="1:9" x14ac:dyDescent="0.2">
      <c r="A198" s="140"/>
      <c r="B198" s="140"/>
      <c r="C198" s="108"/>
      <c r="E198" s="119"/>
      <c r="F198" s="95"/>
      <c r="G198" s="95"/>
      <c r="H198" s="95"/>
      <c r="I198" s="95"/>
    </row>
    <row r="199" spans="1:9" x14ac:dyDescent="0.2">
      <c r="A199" s="140"/>
      <c r="B199" s="140"/>
      <c r="C199" s="108"/>
      <c r="E199" s="119"/>
      <c r="F199" s="95"/>
      <c r="G199" s="95"/>
      <c r="H199" s="95"/>
      <c r="I199" s="95"/>
    </row>
    <row r="200" spans="1:9" x14ac:dyDescent="0.2">
      <c r="A200" s="140"/>
      <c r="B200" s="140"/>
      <c r="C200" s="108"/>
      <c r="E200" s="119"/>
      <c r="F200" s="95"/>
      <c r="G200" s="95"/>
      <c r="H200" s="95"/>
      <c r="I200" s="95"/>
    </row>
    <row r="201" spans="1:9" x14ac:dyDescent="0.2">
      <c r="A201" s="140"/>
      <c r="B201" s="140"/>
      <c r="C201" s="108"/>
      <c r="E201" s="119"/>
      <c r="F201" s="95"/>
      <c r="G201" s="95"/>
      <c r="H201" s="95"/>
      <c r="I201" s="95"/>
    </row>
    <row r="202" spans="1:9" x14ac:dyDescent="0.2">
      <c r="A202" s="140"/>
      <c r="B202" s="140"/>
      <c r="C202" s="108"/>
      <c r="E202" s="119"/>
      <c r="F202" s="95"/>
      <c r="G202" s="95"/>
      <c r="H202" s="95"/>
      <c r="I202" s="95"/>
    </row>
    <row r="203" spans="1:9" x14ac:dyDescent="0.2">
      <c r="A203" s="140"/>
      <c r="B203" s="140"/>
      <c r="C203" s="108"/>
      <c r="E203" s="119"/>
      <c r="F203" s="95"/>
      <c r="G203" s="95"/>
      <c r="H203" s="95"/>
      <c r="I203" s="95"/>
    </row>
    <row r="204" spans="1:9" x14ac:dyDescent="0.2">
      <c r="A204" s="140"/>
      <c r="B204" s="140"/>
      <c r="C204" s="108"/>
      <c r="E204" s="119"/>
      <c r="F204" s="95"/>
      <c r="G204" s="95"/>
      <c r="H204" s="95"/>
      <c r="I204" s="95"/>
    </row>
    <row r="205" spans="1:9" x14ac:dyDescent="0.2">
      <c r="A205" s="140"/>
      <c r="B205" s="140"/>
      <c r="C205" s="108"/>
      <c r="E205" s="119"/>
      <c r="F205" s="95"/>
      <c r="G205" s="95"/>
      <c r="H205" s="95"/>
      <c r="I205" s="95"/>
    </row>
    <row r="206" spans="1:9" x14ac:dyDescent="0.2">
      <c r="A206" s="140"/>
      <c r="B206" s="140"/>
      <c r="C206" s="108"/>
      <c r="E206" s="119"/>
      <c r="F206" s="95"/>
      <c r="G206" s="95"/>
      <c r="H206" s="95"/>
      <c r="I206" s="95"/>
    </row>
    <row r="207" spans="1:9" x14ac:dyDescent="0.2">
      <c r="A207" s="140"/>
      <c r="B207" s="140"/>
      <c r="C207" s="108"/>
      <c r="E207" s="119"/>
      <c r="F207" s="95"/>
      <c r="G207" s="95"/>
      <c r="H207" s="95"/>
      <c r="I207" s="95"/>
    </row>
    <row r="208" spans="1:9" x14ac:dyDescent="0.2">
      <c r="A208" s="140"/>
      <c r="B208" s="140"/>
      <c r="C208" s="108"/>
      <c r="E208" s="119"/>
      <c r="F208" s="95"/>
      <c r="G208" s="95"/>
      <c r="H208" s="95"/>
      <c r="I208" s="95"/>
    </row>
    <row r="209" spans="1:9" x14ac:dyDescent="0.2">
      <c r="A209" s="140"/>
      <c r="B209" s="140"/>
      <c r="C209" s="108"/>
      <c r="E209" s="119"/>
      <c r="F209" s="95"/>
      <c r="G209" s="95"/>
      <c r="H209" s="95"/>
      <c r="I209" s="95"/>
    </row>
    <row r="210" spans="1:9" x14ac:dyDescent="0.2">
      <c r="A210" s="140"/>
      <c r="B210" s="140"/>
      <c r="C210" s="108"/>
      <c r="E210" s="119"/>
      <c r="F210" s="95"/>
      <c r="G210" s="95"/>
      <c r="H210" s="95"/>
      <c r="I210" s="95"/>
    </row>
    <row r="211" spans="1:9" x14ac:dyDescent="0.2">
      <c r="A211" s="140"/>
      <c r="B211" s="140"/>
      <c r="C211" s="108"/>
      <c r="E211" s="119"/>
      <c r="F211" s="95"/>
      <c r="G211" s="95"/>
      <c r="H211" s="95"/>
      <c r="I211" s="95"/>
    </row>
    <row r="212" spans="1:9" x14ac:dyDescent="0.2">
      <c r="A212" s="140"/>
      <c r="B212" s="140"/>
      <c r="C212" s="108"/>
      <c r="E212" s="119"/>
      <c r="F212" s="95"/>
      <c r="G212" s="95"/>
      <c r="H212" s="95"/>
      <c r="I212" s="95"/>
    </row>
    <row r="213" spans="1:9" x14ac:dyDescent="0.2">
      <c r="A213" s="140"/>
      <c r="B213" s="140"/>
      <c r="C213" s="108"/>
      <c r="E213" s="119"/>
      <c r="F213" s="95"/>
      <c r="G213" s="95"/>
      <c r="H213" s="95"/>
      <c r="I213" s="95"/>
    </row>
    <row r="214" spans="1:9" x14ac:dyDescent="0.2">
      <c r="A214" s="140"/>
      <c r="B214" s="140"/>
      <c r="C214" s="108"/>
      <c r="E214" s="119"/>
      <c r="F214" s="95"/>
      <c r="G214" s="95"/>
      <c r="H214" s="95"/>
      <c r="I214" s="95"/>
    </row>
    <row r="215" spans="1:9" x14ac:dyDescent="0.2">
      <c r="A215" s="140"/>
      <c r="B215" s="140"/>
      <c r="C215" s="108"/>
      <c r="E215" s="119"/>
      <c r="F215" s="95"/>
      <c r="G215" s="95"/>
      <c r="H215" s="95"/>
      <c r="I215" s="95"/>
    </row>
    <row r="216" spans="1:9" x14ac:dyDescent="0.2">
      <c r="A216" s="140"/>
      <c r="B216" s="140"/>
      <c r="C216" s="108"/>
      <c r="E216" s="119"/>
      <c r="F216" s="95"/>
      <c r="G216" s="95"/>
      <c r="H216" s="95"/>
      <c r="I216" s="95"/>
    </row>
    <row r="217" spans="1:9" x14ac:dyDescent="0.2">
      <c r="A217" s="140"/>
      <c r="B217" s="140"/>
      <c r="C217" s="108"/>
      <c r="E217" s="119"/>
      <c r="F217" s="95"/>
      <c r="G217" s="95"/>
      <c r="H217" s="95"/>
      <c r="I217" s="95"/>
    </row>
    <row r="218" spans="1:9" x14ac:dyDescent="0.2">
      <c r="A218" s="140"/>
      <c r="B218" s="140"/>
      <c r="C218" s="108"/>
      <c r="E218" s="119"/>
      <c r="F218" s="95"/>
      <c r="G218" s="95"/>
      <c r="H218" s="95"/>
      <c r="I218" s="95"/>
    </row>
    <row r="219" spans="1:9" x14ac:dyDescent="0.2">
      <c r="A219" s="140"/>
      <c r="B219" s="140"/>
      <c r="C219" s="108"/>
      <c r="E219" s="119"/>
      <c r="F219" s="95"/>
      <c r="G219" s="95"/>
      <c r="H219" s="95"/>
      <c r="I219" s="95"/>
    </row>
    <row r="220" spans="1:9" x14ac:dyDescent="0.2">
      <c r="A220" s="140"/>
      <c r="B220" s="140"/>
      <c r="C220" s="108"/>
      <c r="E220" s="119"/>
      <c r="F220" s="95"/>
      <c r="G220" s="95"/>
      <c r="H220" s="95"/>
      <c r="I220" s="95"/>
    </row>
    <row r="221" spans="1:9" x14ac:dyDescent="0.2">
      <c r="A221" s="140"/>
      <c r="B221" s="140"/>
      <c r="C221" s="108"/>
      <c r="E221" s="119"/>
      <c r="F221" s="95"/>
      <c r="G221" s="95"/>
      <c r="H221" s="95"/>
      <c r="I221" s="95"/>
    </row>
    <row r="222" spans="1:9" x14ac:dyDescent="0.2">
      <c r="A222" s="140"/>
      <c r="B222" s="140"/>
      <c r="C222" s="108"/>
      <c r="E222" s="119"/>
      <c r="F222" s="95"/>
      <c r="G222" s="95"/>
      <c r="H222" s="95"/>
      <c r="I222" s="95"/>
    </row>
    <row r="223" spans="1:9" x14ac:dyDescent="0.2">
      <c r="A223" s="140"/>
      <c r="B223" s="140"/>
      <c r="C223" s="108"/>
      <c r="E223" s="119"/>
      <c r="F223" s="95"/>
      <c r="G223" s="95"/>
      <c r="H223" s="95"/>
      <c r="I223" s="95"/>
    </row>
    <row r="224" spans="1:9" x14ac:dyDescent="0.2">
      <c r="A224" s="140"/>
      <c r="B224" s="140"/>
      <c r="C224" s="108"/>
      <c r="E224" s="119"/>
      <c r="F224" s="95"/>
      <c r="G224" s="95"/>
      <c r="H224" s="95"/>
      <c r="I224" s="95"/>
    </row>
    <row r="225" spans="1:9" x14ac:dyDescent="0.2">
      <c r="A225" s="140"/>
      <c r="B225" s="140"/>
      <c r="C225" s="108"/>
      <c r="E225" s="119"/>
      <c r="F225" s="95"/>
      <c r="G225" s="95"/>
      <c r="H225" s="95"/>
      <c r="I225" s="95"/>
    </row>
    <row r="226" spans="1:9" x14ac:dyDescent="0.2">
      <c r="A226" s="140"/>
      <c r="B226" s="140"/>
      <c r="C226" s="108"/>
      <c r="E226" s="119"/>
      <c r="F226" s="95"/>
      <c r="G226" s="95"/>
      <c r="H226" s="95"/>
      <c r="I226" s="95"/>
    </row>
    <row r="227" spans="1:9" x14ac:dyDescent="0.2">
      <c r="A227" s="140"/>
      <c r="B227" s="140"/>
      <c r="C227" s="108"/>
      <c r="E227" s="119"/>
      <c r="F227" s="95"/>
      <c r="G227" s="95"/>
      <c r="H227" s="95"/>
      <c r="I227" s="95"/>
    </row>
    <row r="228" spans="1:9" x14ac:dyDescent="0.2">
      <c r="A228" s="140"/>
      <c r="B228" s="140"/>
      <c r="C228" s="108"/>
      <c r="E228" s="119"/>
      <c r="F228" s="95"/>
      <c r="G228" s="95"/>
      <c r="H228" s="95"/>
      <c r="I228" s="95"/>
    </row>
    <row r="229" spans="1:9" x14ac:dyDescent="0.2">
      <c r="A229" s="140"/>
      <c r="B229" s="140"/>
      <c r="C229" s="108"/>
      <c r="E229" s="119"/>
      <c r="F229" s="95"/>
      <c r="G229" s="95"/>
      <c r="H229" s="95"/>
      <c r="I229" s="95"/>
    </row>
    <row r="230" spans="1:9" x14ac:dyDescent="0.2">
      <c r="A230" s="140"/>
      <c r="B230" s="140"/>
      <c r="C230" s="108"/>
      <c r="E230" s="119"/>
      <c r="F230" s="95"/>
      <c r="G230" s="95"/>
      <c r="H230" s="95"/>
      <c r="I230" s="95"/>
    </row>
    <row r="231" spans="1:9" x14ac:dyDescent="0.2">
      <c r="A231" s="140"/>
      <c r="B231" s="140"/>
      <c r="C231" s="108"/>
      <c r="E231" s="119"/>
      <c r="F231" s="95"/>
      <c r="G231" s="95"/>
      <c r="H231" s="95"/>
      <c r="I231" s="95"/>
    </row>
    <row r="232" spans="1:9" x14ac:dyDescent="0.2">
      <c r="A232" s="140"/>
      <c r="B232" s="140"/>
      <c r="C232" s="108"/>
      <c r="E232" s="119"/>
      <c r="F232" s="95"/>
      <c r="G232" s="95"/>
      <c r="H232" s="95"/>
      <c r="I232" s="95"/>
    </row>
    <row r="233" spans="1:9" x14ac:dyDescent="0.2">
      <c r="A233" s="140"/>
      <c r="B233" s="140"/>
      <c r="C233" s="108"/>
      <c r="E233" s="119"/>
      <c r="F233" s="95"/>
      <c r="G233" s="95"/>
      <c r="H233" s="95"/>
      <c r="I233" s="95"/>
    </row>
    <row r="234" spans="1:9" x14ac:dyDescent="0.2">
      <c r="A234" s="140"/>
      <c r="B234" s="140"/>
      <c r="C234" s="108"/>
      <c r="E234" s="119"/>
      <c r="F234" s="95"/>
      <c r="G234" s="95"/>
      <c r="H234" s="95"/>
      <c r="I234" s="95"/>
    </row>
    <row r="235" spans="1:9" x14ac:dyDescent="0.2">
      <c r="A235" s="140"/>
      <c r="B235" s="140"/>
      <c r="C235" s="108"/>
      <c r="E235" s="119"/>
      <c r="F235" s="95"/>
      <c r="G235" s="95"/>
      <c r="H235" s="95"/>
      <c r="I235" s="95"/>
    </row>
    <row r="236" spans="1:9" x14ac:dyDescent="0.2">
      <c r="A236" s="140"/>
      <c r="B236" s="140"/>
      <c r="C236" s="108"/>
      <c r="E236" s="119"/>
      <c r="F236" s="95"/>
      <c r="G236" s="95"/>
      <c r="H236" s="95"/>
      <c r="I236" s="95"/>
    </row>
    <row r="237" spans="1:9" x14ac:dyDescent="0.2">
      <c r="A237" s="140"/>
      <c r="B237" s="140"/>
      <c r="C237" s="108"/>
      <c r="E237" s="119"/>
      <c r="F237" s="95"/>
      <c r="G237" s="95"/>
      <c r="H237" s="95"/>
      <c r="I237" s="95"/>
    </row>
    <row r="238" spans="1:9" x14ac:dyDescent="0.2">
      <c r="A238" s="140"/>
      <c r="B238" s="140"/>
      <c r="C238" s="108"/>
      <c r="E238" s="119"/>
      <c r="F238" s="95"/>
      <c r="G238" s="95"/>
      <c r="H238" s="95"/>
      <c r="I238" s="95"/>
    </row>
    <row r="239" spans="1:9" x14ac:dyDescent="0.2">
      <c r="A239" s="140"/>
      <c r="B239" s="140"/>
      <c r="C239" s="108"/>
      <c r="E239" s="119"/>
      <c r="F239" s="95"/>
      <c r="G239" s="95"/>
      <c r="H239" s="95"/>
      <c r="I239" s="95"/>
    </row>
    <row r="240" spans="1:9" x14ac:dyDescent="0.2">
      <c r="A240" s="140"/>
      <c r="B240" s="140"/>
      <c r="C240" s="108"/>
      <c r="E240" s="119"/>
      <c r="F240" s="95"/>
      <c r="G240" s="95"/>
      <c r="H240" s="95"/>
      <c r="I240" s="95"/>
    </row>
    <row r="241" spans="1:9" x14ac:dyDescent="0.2">
      <c r="A241" s="140"/>
      <c r="B241" s="140"/>
      <c r="C241" s="108"/>
      <c r="E241" s="119"/>
      <c r="F241" s="95"/>
      <c r="G241" s="95"/>
      <c r="H241" s="95"/>
      <c r="I241" s="95"/>
    </row>
    <row r="242" spans="1:9" x14ac:dyDescent="0.2">
      <c r="A242" s="140"/>
      <c r="B242" s="140"/>
      <c r="C242" s="108"/>
      <c r="E242" s="119"/>
      <c r="F242" s="95"/>
      <c r="G242" s="95"/>
      <c r="H242" s="95"/>
      <c r="I242" s="95"/>
    </row>
    <row r="243" spans="1:9" x14ac:dyDescent="0.2">
      <c r="A243" s="140"/>
      <c r="B243" s="140"/>
      <c r="C243" s="108"/>
      <c r="E243" s="119"/>
      <c r="F243" s="95"/>
      <c r="G243" s="95"/>
      <c r="H243" s="95"/>
      <c r="I243" s="95"/>
    </row>
    <row r="244" spans="1:9" x14ac:dyDescent="0.2">
      <c r="A244" s="140"/>
      <c r="B244" s="140"/>
      <c r="C244" s="108"/>
      <c r="E244" s="119"/>
      <c r="F244" s="95"/>
      <c r="G244" s="95"/>
      <c r="H244" s="95"/>
      <c r="I244" s="95"/>
    </row>
    <row r="245" spans="1:9" x14ac:dyDescent="0.2">
      <c r="A245" s="140"/>
      <c r="B245" s="140"/>
      <c r="C245" s="108"/>
      <c r="E245" s="119"/>
      <c r="F245" s="95"/>
      <c r="G245" s="95"/>
      <c r="H245" s="95"/>
      <c r="I245" s="95"/>
    </row>
    <row r="246" spans="1:9" x14ac:dyDescent="0.2">
      <c r="A246" s="140"/>
      <c r="B246" s="140"/>
      <c r="C246" s="108"/>
      <c r="E246" s="119"/>
      <c r="F246" s="95"/>
      <c r="G246" s="95"/>
      <c r="H246" s="95"/>
      <c r="I246" s="95"/>
    </row>
    <row r="247" spans="1:9" x14ac:dyDescent="0.2">
      <c r="A247" s="140"/>
      <c r="B247" s="140"/>
      <c r="C247" s="108"/>
      <c r="E247" s="119"/>
      <c r="F247" s="95"/>
      <c r="G247" s="95"/>
      <c r="H247" s="95"/>
      <c r="I247" s="95"/>
    </row>
    <row r="248" spans="1:9" x14ac:dyDescent="0.2">
      <c r="A248" s="140"/>
      <c r="B248" s="140"/>
      <c r="C248" s="108"/>
      <c r="E248" s="119"/>
      <c r="F248" s="95"/>
      <c r="G248" s="95"/>
      <c r="H248" s="95"/>
      <c r="I248" s="95"/>
    </row>
    <row r="249" spans="1:9" x14ac:dyDescent="0.2">
      <c r="A249" s="140"/>
      <c r="B249" s="140"/>
      <c r="C249" s="108"/>
      <c r="E249" s="119"/>
      <c r="F249" s="95"/>
      <c r="G249" s="95"/>
      <c r="H249" s="95"/>
      <c r="I249" s="95"/>
    </row>
    <row r="250" spans="1:9" x14ac:dyDescent="0.2">
      <c r="A250" s="140"/>
      <c r="B250" s="140"/>
      <c r="C250" s="108"/>
      <c r="E250" s="119"/>
      <c r="F250" s="95"/>
      <c r="G250" s="95"/>
      <c r="H250" s="95"/>
      <c r="I250" s="95"/>
    </row>
    <row r="251" spans="1:9" x14ac:dyDescent="0.2">
      <c r="A251" s="140"/>
      <c r="B251" s="140"/>
      <c r="C251" s="108"/>
      <c r="E251" s="119"/>
      <c r="F251" s="95"/>
      <c r="G251" s="95"/>
      <c r="H251" s="95"/>
      <c r="I251" s="95"/>
    </row>
    <row r="252" spans="1:9" x14ac:dyDescent="0.2">
      <c r="A252" s="140"/>
      <c r="B252" s="140"/>
      <c r="C252" s="108"/>
      <c r="E252" s="119"/>
      <c r="F252" s="95"/>
      <c r="G252" s="95"/>
      <c r="H252" s="95"/>
      <c r="I252" s="95"/>
    </row>
    <row r="253" spans="1:9" x14ac:dyDescent="0.2">
      <c r="A253" s="140"/>
      <c r="B253" s="140"/>
      <c r="C253" s="108"/>
      <c r="E253" s="119"/>
      <c r="F253" s="95"/>
      <c r="G253" s="95"/>
      <c r="H253" s="95"/>
      <c r="I253" s="95"/>
    </row>
    <row r="254" spans="1:9" x14ac:dyDescent="0.2">
      <c r="A254" s="140"/>
      <c r="B254" s="140"/>
      <c r="C254" s="108"/>
      <c r="E254" s="119"/>
      <c r="F254" s="95"/>
      <c r="G254" s="95"/>
      <c r="H254" s="95"/>
      <c r="I254" s="95"/>
    </row>
    <row r="255" spans="1:9" x14ac:dyDescent="0.2">
      <c r="A255" s="140"/>
      <c r="B255" s="140"/>
      <c r="C255" s="108"/>
      <c r="E255" s="119"/>
      <c r="F255" s="95"/>
      <c r="G255" s="95"/>
      <c r="H255" s="95"/>
      <c r="I255" s="95"/>
    </row>
    <row r="256" spans="1:9" x14ac:dyDescent="0.2">
      <c r="A256" s="140"/>
      <c r="B256" s="140"/>
      <c r="C256" s="108"/>
      <c r="E256" s="119"/>
      <c r="F256" s="95"/>
      <c r="G256" s="95"/>
      <c r="H256" s="95"/>
      <c r="I256" s="95"/>
    </row>
    <row r="257" spans="1:9" x14ac:dyDescent="0.2">
      <c r="A257" s="140"/>
      <c r="B257" s="140"/>
      <c r="C257" s="108"/>
      <c r="E257" s="119"/>
      <c r="F257" s="95"/>
      <c r="G257" s="95"/>
      <c r="H257" s="95"/>
      <c r="I257" s="95"/>
    </row>
    <row r="258" spans="1:9" x14ac:dyDescent="0.2">
      <c r="A258" s="140"/>
      <c r="B258" s="140"/>
      <c r="C258" s="108"/>
      <c r="E258" s="119"/>
      <c r="F258" s="95"/>
      <c r="G258" s="95"/>
      <c r="H258" s="95"/>
      <c r="I258" s="95"/>
    </row>
    <row r="259" spans="1:9" x14ac:dyDescent="0.2">
      <c r="A259" s="140"/>
      <c r="B259" s="140"/>
      <c r="C259" s="108"/>
      <c r="E259" s="119"/>
      <c r="F259" s="95"/>
      <c r="G259" s="95"/>
      <c r="H259" s="95"/>
      <c r="I259" s="95"/>
    </row>
    <row r="260" spans="1:9" x14ac:dyDescent="0.2">
      <c r="A260" s="140"/>
      <c r="B260" s="140"/>
      <c r="C260" s="108"/>
      <c r="E260" s="119"/>
      <c r="F260" s="95"/>
      <c r="G260" s="95"/>
      <c r="H260" s="95"/>
      <c r="I260" s="95"/>
    </row>
    <row r="261" spans="1:9" x14ac:dyDescent="0.2">
      <c r="A261" s="140"/>
      <c r="B261" s="140"/>
      <c r="C261" s="108"/>
      <c r="E261" s="119"/>
      <c r="F261" s="95"/>
      <c r="G261" s="95"/>
      <c r="H261" s="95"/>
      <c r="I261" s="95"/>
    </row>
    <row r="262" spans="1:9" x14ac:dyDescent="0.2">
      <c r="A262" s="140"/>
      <c r="B262" s="140"/>
      <c r="C262" s="108"/>
      <c r="E262" s="119"/>
      <c r="F262" s="95"/>
      <c r="G262" s="95"/>
      <c r="H262" s="95"/>
      <c r="I262" s="95"/>
    </row>
    <row r="263" spans="1:9" x14ac:dyDescent="0.2">
      <c r="A263" s="140"/>
      <c r="B263" s="140"/>
      <c r="C263" s="108"/>
      <c r="E263" s="119"/>
      <c r="F263" s="95"/>
      <c r="G263" s="95"/>
      <c r="H263" s="95"/>
      <c r="I263" s="95"/>
    </row>
    <row r="264" spans="1:9" x14ac:dyDescent="0.2">
      <c r="A264" s="140"/>
      <c r="B264" s="140"/>
      <c r="C264" s="108"/>
      <c r="E264" s="119"/>
      <c r="F264" s="95"/>
      <c r="G264" s="95"/>
      <c r="H264" s="95"/>
      <c r="I264" s="95"/>
    </row>
    <row r="265" spans="1:9" x14ac:dyDescent="0.2">
      <c r="A265" s="140"/>
      <c r="B265" s="140"/>
      <c r="C265" s="108"/>
      <c r="E265" s="119"/>
      <c r="F265" s="95"/>
      <c r="G265" s="95"/>
      <c r="H265" s="95"/>
      <c r="I265" s="95"/>
    </row>
    <row r="266" spans="1:9" x14ac:dyDescent="0.2">
      <c r="A266" s="140"/>
      <c r="B266" s="140"/>
      <c r="C266" s="108"/>
      <c r="E266" s="119"/>
      <c r="F266" s="95"/>
      <c r="G266" s="95"/>
      <c r="H266" s="95"/>
      <c r="I266" s="95"/>
    </row>
    <row r="267" spans="1:9" x14ac:dyDescent="0.2">
      <c r="A267" s="140"/>
      <c r="B267" s="140"/>
      <c r="C267" s="108"/>
      <c r="E267" s="119"/>
      <c r="F267" s="95"/>
      <c r="G267" s="95"/>
      <c r="H267" s="95"/>
      <c r="I267" s="95"/>
    </row>
    <row r="268" spans="1:9" x14ac:dyDescent="0.2">
      <c r="A268" s="140"/>
      <c r="B268" s="140"/>
      <c r="C268" s="108"/>
      <c r="E268" s="119"/>
      <c r="F268" s="95"/>
      <c r="G268" s="95"/>
      <c r="H268" s="95"/>
      <c r="I268" s="95"/>
    </row>
    <row r="269" spans="1:9" x14ac:dyDescent="0.2">
      <c r="A269" s="140"/>
      <c r="B269" s="140"/>
      <c r="C269" s="108"/>
      <c r="E269" s="119"/>
      <c r="F269" s="95"/>
      <c r="G269" s="95"/>
      <c r="H269" s="95"/>
      <c r="I269" s="95"/>
    </row>
    <row r="270" spans="1:9" x14ac:dyDescent="0.2">
      <c r="A270" s="140"/>
      <c r="B270" s="140"/>
      <c r="C270" s="108"/>
      <c r="E270" s="119"/>
      <c r="F270" s="95"/>
      <c r="G270" s="95"/>
      <c r="H270" s="95"/>
      <c r="I270" s="95"/>
    </row>
    <row r="271" spans="1:9" x14ac:dyDescent="0.2">
      <c r="A271" s="140"/>
      <c r="B271" s="140"/>
      <c r="C271" s="108"/>
      <c r="E271" s="119"/>
      <c r="F271" s="95"/>
      <c r="G271" s="95"/>
      <c r="H271" s="95"/>
      <c r="I271" s="95"/>
    </row>
    <row r="272" spans="1:9" x14ac:dyDescent="0.2">
      <c r="A272" s="140"/>
      <c r="B272" s="140"/>
      <c r="C272" s="108"/>
      <c r="E272" s="119"/>
      <c r="F272" s="95"/>
      <c r="G272" s="95"/>
      <c r="H272" s="95"/>
      <c r="I272" s="95"/>
    </row>
    <row r="273" spans="1:9" x14ac:dyDescent="0.2">
      <c r="A273" s="140"/>
      <c r="B273" s="140"/>
      <c r="C273" s="108"/>
      <c r="E273" s="119"/>
      <c r="F273" s="95"/>
      <c r="G273" s="95"/>
      <c r="H273" s="95"/>
      <c r="I273" s="95"/>
    </row>
    <row r="274" spans="1:9" x14ac:dyDescent="0.2">
      <c r="A274" s="140"/>
      <c r="B274" s="140"/>
      <c r="C274" s="108"/>
      <c r="E274" s="119"/>
      <c r="F274" s="95"/>
      <c r="G274" s="95"/>
      <c r="H274" s="95"/>
      <c r="I274" s="95"/>
    </row>
    <row r="275" spans="1:9" x14ac:dyDescent="0.2">
      <c r="A275" s="140"/>
      <c r="B275" s="140"/>
      <c r="C275" s="108"/>
      <c r="E275" s="119"/>
      <c r="F275" s="95"/>
      <c r="G275" s="95"/>
      <c r="H275" s="95"/>
      <c r="I275" s="95"/>
    </row>
    <row r="276" spans="1:9" x14ac:dyDescent="0.2">
      <c r="A276" s="140"/>
      <c r="B276" s="140"/>
      <c r="C276" s="108"/>
      <c r="E276" s="119"/>
      <c r="F276" s="95"/>
      <c r="G276" s="95"/>
      <c r="H276" s="95"/>
      <c r="I276" s="95"/>
    </row>
    <row r="277" spans="1:9" x14ac:dyDescent="0.2">
      <c r="A277" s="140"/>
      <c r="B277" s="140"/>
      <c r="C277" s="108"/>
      <c r="E277" s="119"/>
      <c r="F277" s="95"/>
      <c r="G277" s="95"/>
      <c r="H277" s="95"/>
      <c r="I277" s="95"/>
    </row>
    <row r="278" spans="1:9" x14ac:dyDescent="0.2">
      <c r="A278" s="140"/>
      <c r="B278" s="140"/>
      <c r="C278" s="108"/>
      <c r="E278" s="119"/>
      <c r="F278" s="95"/>
      <c r="G278" s="95"/>
      <c r="H278" s="95"/>
      <c r="I278" s="95"/>
    </row>
    <row r="279" spans="1:9" x14ac:dyDescent="0.2">
      <c r="A279" s="140"/>
      <c r="B279" s="140"/>
      <c r="C279" s="108"/>
      <c r="E279" s="119"/>
      <c r="F279" s="95"/>
      <c r="G279" s="95"/>
      <c r="H279" s="95"/>
      <c r="I279" s="95"/>
    </row>
    <row r="280" spans="1:9" x14ac:dyDescent="0.2">
      <c r="A280" s="140"/>
      <c r="B280" s="140"/>
      <c r="C280" s="108"/>
      <c r="E280" s="119"/>
      <c r="F280" s="95"/>
      <c r="G280" s="95"/>
      <c r="H280" s="95"/>
      <c r="I280" s="95"/>
    </row>
    <row r="281" spans="1:9" x14ac:dyDescent="0.2">
      <c r="A281" s="140"/>
      <c r="B281" s="140"/>
      <c r="C281" s="108"/>
      <c r="E281" s="119"/>
      <c r="F281" s="95"/>
      <c r="G281" s="95"/>
      <c r="H281" s="95"/>
      <c r="I281" s="95"/>
    </row>
    <row r="282" spans="1:9" x14ac:dyDescent="0.2">
      <c r="A282" s="140"/>
      <c r="B282" s="140"/>
      <c r="C282" s="108"/>
      <c r="E282" s="119"/>
      <c r="F282" s="95"/>
      <c r="G282" s="95"/>
      <c r="H282" s="95"/>
      <c r="I282" s="95"/>
    </row>
    <row r="283" spans="1:9" x14ac:dyDescent="0.2">
      <c r="A283" s="140"/>
      <c r="B283" s="140"/>
      <c r="C283" s="108"/>
      <c r="E283" s="119"/>
      <c r="F283" s="95"/>
      <c r="G283" s="95"/>
      <c r="H283" s="95"/>
      <c r="I283" s="95"/>
    </row>
    <row r="284" spans="1:9" x14ac:dyDescent="0.2">
      <c r="A284" s="140"/>
      <c r="B284" s="140"/>
      <c r="C284" s="108"/>
      <c r="E284" s="119"/>
      <c r="F284" s="95"/>
      <c r="G284" s="95"/>
      <c r="H284" s="95"/>
      <c r="I284" s="95"/>
    </row>
    <row r="285" spans="1:9" x14ac:dyDescent="0.2">
      <c r="A285" s="140"/>
      <c r="B285" s="140"/>
      <c r="C285" s="108"/>
      <c r="E285" s="119"/>
      <c r="F285" s="95"/>
      <c r="G285" s="95"/>
      <c r="H285" s="95"/>
      <c r="I285" s="95"/>
    </row>
    <row r="286" spans="1:9" x14ac:dyDescent="0.2">
      <c r="A286" s="140"/>
      <c r="B286" s="140"/>
      <c r="C286" s="108"/>
      <c r="E286" s="119"/>
      <c r="F286" s="95"/>
      <c r="G286" s="95"/>
      <c r="H286" s="95"/>
      <c r="I286" s="95"/>
    </row>
    <row r="287" spans="1:9" x14ac:dyDescent="0.2">
      <c r="A287" s="140"/>
      <c r="B287" s="140"/>
      <c r="C287" s="108"/>
      <c r="E287" s="119"/>
      <c r="F287" s="95"/>
      <c r="G287" s="95"/>
      <c r="H287" s="95"/>
      <c r="I287" s="95"/>
    </row>
    <row r="288" spans="1:9" x14ac:dyDescent="0.2">
      <c r="A288" s="140"/>
      <c r="B288" s="140"/>
      <c r="C288" s="108"/>
      <c r="E288" s="119"/>
      <c r="F288" s="95"/>
      <c r="G288" s="95"/>
      <c r="H288" s="95"/>
      <c r="I288" s="95"/>
    </row>
    <row r="289" spans="1:9" x14ac:dyDescent="0.2">
      <c r="A289" s="140"/>
      <c r="B289" s="140"/>
      <c r="C289" s="108"/>
      <c r="E289" s="119"/>
      <c r="F289" s="95"/>
      <c r="G289" s="95"/>
      <c r="H289" s="95"/>
      <c r="I289" s="95"/>
    </row>
    <row r="290" spans="1:9" x14ac:dyDescent="0.2">
      <c r="A290" s="140"/>
      <c r="B290" s="140"/>
      <c r="C290" s="108"/>
      <c r="E290" s="119"/>
      <c r="F290" s="95"/>
      <c r="G290" s="95"/>
      <c r="H290" s="95"/>
      <c r="I290" s="95"/>
    </row>
    <row r="291" spans="1:9" x14ac:dyDescent="0.2">
      <c r="A291" s="140"/>
      <c r="B291" s="140"/>
      <c r="C291" s="108"/>
      <c r="E291" s="119"/>
      <c r="F291" s="95"/>
      <c r="G291" s="95"/>
      <c r="H291" s="95"/>
      <c r="I291" s="95"/>
    </row>
    <row r="292" spans="1:9" x14ac:dyDescent="0.2">
      <c r="A292" s="140"/>
      <c r="B292" s="140"/>
      <c r="C292" s="108"/>
      <c r="E292" s="119"/>
      <c r="F292" s="95"/>
      <c r="G292" s="95"/>
      <c r="H292" s="95"/>
      <c r="I292" s="95"/>
    </row>
    <row r="293" spans="1:9" x14ac:dyDescent="0.2">
      <c r="A293" s="140"/>
      <c r="B293" s="140"/>
      <c r="C293" s="108"/>
      <c r="E293" s="119"/>
      <c r="F293" s="95"/>
      <c r="G293" s="95"/>
      <c r="H293" s="95"/>
      <c r="I293" s="95"/>
    </row>
    <row r="294" spans="1:9" x14ac:dyDescent="0.2">
      <c r="A294" s="140"/>
      <c r="B294" s="140"/>
      <c r="C294" s="108"/>
      <c r="E294" s="119"/>
      <c r="F294" s="95"/>
      <c r="G294" s="95"/>
      <c r="H294" s="95"/>
      <c r="I294" s="95"/>
    </row>
    <row r="295" spans="1:9" x14ac:dyDescent="0.2">
      <c r="A295" s="140"/>
      <c r="B295" s="140"/>
      <c r="C295" s="108"/>
      <c r="E295" s="119"/>
      <c r="F295" s="95"/>
      <c r="G295" s="95"/>
      <c r="H295" s="95"/>
      <c r="I295" s="95"/>
    </row>
    <row r="296" spans="1:9" x14ac:dyDescent="0.2">
      <c r="A296" s="140"/>
      <c r="B296" s="140"/>
      <c r="C296" s="108"/>
      <c r="E296" s="119"/>
      <c r="F296" s="95"/>
      <c r="G296" s="95"/>
      <c r="H296" s="95"/>
      <c r="I296" s="95"/>
    </row>
    <row r="297" spans="1:9" x14ac:dyDescent="0.2">
      <c r="A297" s="140"/>
      <c r="B297" s="140"/>
      <c r="C297" s="108"/>
      <c r="E297" s="119"/>
      <c r="F297" s="95"/>
      <c r="G297" s="95"/>
      <c r="H297" s="95"/>
      <c r="I297" s="95"/>
    </row>
    <row r="298" spans="1:9" x14ac:dyDescent="0.2">
      <c r="A298" s="140"/>
      <c r="B298" s="140"/>
      <c r="C298" s="108"/>
      <c r="E298" s="119"/>
      <c r="F298" s="95"/>
      <c r="G298" s="95"/>
      <c r="H298" s="95"/>
      <c r="I298" s="95"/>
    </row>
    <row r="299" spans="1:9" x14ac:dyDescent="0.2">
      <c r="A299" s="140"/>
      <c r="B299" s="140"/>
      <c r="C299" s="108"/>
      <c r="E299" s="119"/>
      <c r="F299" s="95"/>
      <c r="G299" s="95"/>
      <c r="H299" s="95"/>
      <c r="I299" s="95"/>
    </row>
    <row r="300" spans="1:9" x14ac:dyDescent="0.2">
      <c r="A300" s="140"/>
      <c r="B300" s="140"/>
      <c r="C300" s="108"/>
      <c r="E300" s="119"/>
      <c r="F300" s="95"/>
      <c r="G300" s="95"/>
      <c r="H300" s="95"/>
      <c r="I300" s="95"/>
    </row>
    <row r="301" spans="1:9" x14ac:dyDescent="0.2">
      <c r="A301" s="140"/>
      <c r="B301" s="140"/>
      <c r="C301" s="108"/>
      <c r="E301" s="119"/>
      <c r="F301" s="95"/>
      <c r="G301" s="95"/>
      <c r="H301" s="95"/>
      <c r="I301" s="95"/>
    </row>
    <row r="302" spans="1:9" x14ac:dyDescent="0.2">
      <c r="A302" s="140"/>
      <c r="B302" s="140"/>
      <c r="C302" s="108"/>
      <c r="E302" s="119"/>
      <c r="F302" s="95"/>
      <c r="G302" s="95"/>
      <c r="H302" s="95"/>
      <c r="I302" s="95"/>
    </row>
    <row r="303" spans="1:9" x14ac:dyDescent="0.2">
      <c r="A303" s="140"/>
      <c r="B303" s="140"/>
      <c r="C303" s="108"/>
      <c r="E303" s="119"/>
      <c r="F303" s="95"/>
      <c r="G303" s="95"/>
      <c r="H303" s="95"/>
      <c r="I303" s="95"/>
    </row>
    <row r="304" spans="1:9" x14ac:dyDescent="0.2">
      <c r="A304" s="140"/>
      <c r="B304" s="140"/>
      <c r="C304" s="108"/>
      <c r="E304" s="119"/>
      <c r="F304" s="95"/>
      <c r="G304" s="95"/>
      <c r="H304" s="95"/>
      <c r="I304" s="95"/>
    </row>
    <row r="305" spans="1:9" x14ac:dyDescent="0.2">
      <c r="A305" s="140"/>
      <c r="B305" s="140"/>
      <c r="C305" s="108"/>
      <c r="E305" s="119"/>
      <c r="F305" s="95"/>
      <c r="G305" s="95"/>
      <c r="H305" s="95"/>
      <c r="I305" s="95"/>
    </row>
    <row r="306" spans="1:9" x14ac:dyDescent="0.2">
      <c r="A306" s="140"/>
      <c r="B306" s="140"/>
      <c r="C306" s="108"/>
      <c r="E306" s="119"/>
      <c r="F306" s="95"/>
      <c r="G306" s="95"/>
      <c r="H306" s="95"/>
      <c r="I306" s="95"/>
    </row>
    <row r="307" spans="1:9" x14ac:dyDescent="0.2">
      <c r="A307" s="140"/>
      <c r="B307" s="140"/>
      <c r="C307" s="108"/>
      <c r="E307" s="119"/>
      <c r="F307" s="95"/>
      <c r="G307" s="95"/>
      <c r="H307" s="95"/>
      <c r="I307" s="95"/>
    </row>
    <row r="308" spans="1:9" x14ac:dyDescent="0.2">
      <c r="A308" s="140"/>
      <c r="B308" s="140"/>
      <c r="C308" s="108"/>
      <c r="E308" s="119"/>
      <c r="F308" s="95"/>
      <c r="G308" s="95"/>
      <c r="H308" s="95"/>
      <c r="I308" s="95"/>
    </row>
    <row r="309" spans="1:9" x14ac:dyDescent="0.2">
      <c r="A309" s="140"/>
      <c r="B309" s="140"/>
      <c r="C309" s="108"/>
      <c r="E309" s="119"/>
      <c r="F309" s="95"/>
      <c r="G309" s="95"/>
      <c r="H309" s="95"/>
      <c r="I309" s="95"/>
    </row>
    <row r="310" spans="1:9" x14ac:dyDescent="0.2">
      <c r="A310" s="140"/>
      <c r="B310" s="140"/>
      <c r="C310" s="108"/>
      <c r="E310" s="119"/>
      <c r="F310" s="95"/>
      <c r="G310" s="95"/>
      <c r="H310" s="95"/>
      <c r="I310" s="95"/>
    </row>
    <row r="311" spans="1:9" x14ac:dyDescent="0.2">
      <c r="A311" s="140"/>
      <c r="B311" s="140"/>
      <c r="C311" s="108"/>
      <c r="E311" s="119"/>
      <c r="F311" s="95"/>
      <c r="G311" s="95"/>
      <c r="H311" s="95"/>
      <c r="I311" s="95"/>
    </row>
    <row r="312" spans="1:9" x14ac:dyDescent="0.2">
      <c r="A312" s="140"/>
      <c r="B312" s="140"/>
      <c r="C312" s="108"/>
      <c r="E312" s="119"/>
      <c r="F312" s="95"/>
      <c r="G312" s="95"/>
      <c r="H312" s="95"/>
      <c r="I312" s="95"/>
    </row>
    <row r="313" spans="1:9" x14ac:dyDescent="0.2">
      <c r="A313" s="140"/>
      <c r="B313" s="140"/>
      <c r="C313" s="108"/>
      <c r="E313" s="119"/>
      <c r="F313" s="95"/>
      <c r="G313" s="95"/>
      <c r="H313" s="95"/>
      <c r="I313" s="95"/>
    </row>
    <row r="314" spans="1:9" x14ac:dyDescent="0.2">
      <c r="A314" s="140"/>
      <c r="B314" s="140"/>
      <c r="C314" s="108"/>
      <c r="E314" s="119"/>
      <c r="F314" s="95"/>
      <c r="G314" s="95"/>
      <c r="H314" s="95"/>
      <c r="I314" s="95"/>
    </row>
    <row r="315" spans="1:9" x14ac:dyDescent="0.2">
      <c r="A315" s="140"/>
      <c r="B315" s="140"/>
      <c r="C315" s="108"/>
      <c r="E315" s="119"/>
      <c r="F315" s="95"/>
      <c r="G315" s="95"/>
      <c r="H315" s="95"/>
      <c r="I315" s="95"/>
    </row>
    <row r="316" spans="1:9" x14ac:dyDescent="0.2">
      <c r="A316" s="140"/>
      <c r="B316" s="140"/>
      <c r="C316" s="108"/>
      <c r="E316" s="119"/>
      <c r="F316" s="95"/>
      <c r="G316" s="95"/>
      <c r="H316" s="95"/>
      <c r="I316" s="95"/>
    </row>
    <row r="317" spans="1:9" x14ac:dyDescent="0.2">
      <c r="A317" s="140"/>
      <c r="B317" s="140"/>
      <c r="C317" s="108"/>
      <c r="E317" s="119"/>
      <c r="F317" s="95"/>
      <c r="G317" s="95"/>
      <c r="H317" s="95"/>
      <c r="I317" s="95"/>
    </row>
    <row r="318" spans="1:9" x14ac:dyDescent="0.2">
      <c r="A318" s="140"/>
      <c r="B318" s="140"/>
      <c r="C318" s="108"/>
      <c r="E318" s="119"/>
      <c r="F318" s="95"/>
      <c r="G318" s="95"/>
      <c r="H318" s="95"/>
      <c r="I318" s="95"/>
    </row>
    <row r="319" spans="1:9" x14ac:dyDescent="0.2">
      <c r="A319" s="140"/>
      <c r="B319" s="140"/>
      <c r="C319" s="108"/>
      <c r="E319" s="119"/>
      <c r="F319" s="95"/>
      <c r="G319" s="95"/>
      <c r="H319" s="95"/>
      <c r="I319" s="95"/>
    </row>
    <row r="320" spans="1:9" x14ac:dyDescent="0.2">
      <c r="A320" s="140"/>
      <c r="B320" s="140"/>
      <c r="C320" s="108"/>
      <c r="E320" s="119"/>
      <c r="F320" s="95"/>
      <c r="G320" s="95"/>
      <c r="H320" s="95"/>
      <c r="I320" s="95"/>
    </row>
    <row r="321" spans="1:9" x14ac:dyDescent="0.2">
      <c r="A321" s="140"/>
      <c r="B321" s="140"/>
      <c r="C321" s="108"/>
      <c r="E321" s="119"/>
      <c r="F321" s="95"/>
      <c r="G321" s="95"/>
      <c r="H321" s="95"/>
      <c r="I321" s="95"/>
    </row>
    <row r="322" spans="1:9" x14ac:dyDescent="0.2">
      <c r="A322" s="140"/>
      <c r="B322" s="140"/>
      <c r="C322" s="108"/>
      <c r="E322" s="119"/>
      <c r="F322" s="95"/>
      <c r="G322" s="95"/>
      <c r="H322" s="95"/>
      <c r="I322" s="95"/>
    </row>
    <row r="323" spans="1:9" x14ac:dyDescent="0.2">
      <c r="A323" s="140"/>
      <c r="B323" s="140"/>
      <c r="C323" s="108"/>
      <c r="E323" s="119"/>
      <c r="F323" s="95"/>
      <c r="G323" s="95"/>
      <c r="H323" s="95"/>
      <c r="I323" s="95"/>
    </row>
    <row r="324" spans="1:9" x14ac:dyDescent="0.2">
      <c r="A324" s="140"/>
      <c r="B324" s="140"/>
      <c r="C324" s="108"/>
      <c r="E324" s="119"/>
      <c r="F324" s="95"/>
      <c r="G324" s="95"/>
      <c r="H324" s="95"/>
      <c r="I324" s="95"/>
    </row>
    <row r="325" spans="1:9" x14ac:dyDescent="0.2">
      <c r="A325" s="140"/>
      <c r="B325" s="140"/>
      <c r="C325" s="108"/>
      <c r="E325" s="119"/>
      <c r="F325" s="95"/>
      <c r="G325" s="95"/>
      <c r="H325" s="95"/>
      <c r="I325" s="95"/>
    </row>
    <row r="326" spans="1:9" x14ac:dyDescent="0.2">
      <c r="A326" s="140"/>
      <c r="B326" s="140"/>
      <c r="C326" s="108"/>
      <c r="E326" s="119"/>
      <c r="F326" s="95"/>
      <c r="G326" s="95"/>
      <c r="H326" s="95"/>
      <c r="I326" s="95"/>
    </row>
    <row r="327" spans="1:9" x14ac:dyDescent="0.2">
      <c r="A327" s="140"/>
      <c r="B327" s="140"/>
      <c r="C327" s="108"/>
      <c r="E327" s="119"/>
      <c r="F327" s="95"/>
      <c r="G327" s="95"/>
      <c r="H327" s="95"/>
      <c r="I327" s="95"/>
    </row>
    <row r="328" spans="1:9" x14ac:dyDescent="0.2">
      <c r="A328" s="140"/>
      <c r="B328" s="140"/>
      <c r="C328" s="108"/>
      <c r="E328" s="119"/>
      <c r="F328" s="95"/>
      <c r="G328" s="95"/>
      <c r="H328" s="95"/>
      <c r="I328" s="95"/>
    </row>
    <row r="329" spans="1:9" x14ac:dyDescent="0.2">
      <c r="A329" s="140"/>
      <c r="B329" s="140"/>
      <c r="C329" s="108"/>
      <c r="E329" s="119"/>
      <c r="F329" s="95"/>
      <c r="G329" s="95"/>
      <c r="H329" s="95"/>
      <c r="I329" s="95"/>
    </row>
    <row r="330" spans="1:9" x14ac:dyDescent="0.2">
      <c r="A330" s="140"/>
      <c r="B330" s="140"/>
      <c r="C330" s="108"/>
      <c r="E330" s="119"/>
      <c r="F330" s="95"/>
      <c r="G330" s="95"/>
      <c r="H330" s="95"/>
      <c r="I330" s="95"/>
    </row>
    <row r="331" spans="1:9" x14ac:dyDescent="0.2">
      <c r="A331" s="140"/>
      <c r="B331" s="140"/>
      <c r="C331" s="108"/>
      <c r="E331" s="119"/>
      <c r="F331" s="95"/>
      <c r="G331" s="95"/>
      <c r="H331" s="95"/>
      <c r="I331" s="95"/>
    </row>
    <row r="332" spans="1:9" x14ac:dyDescent="0.2">
      <c r="A332" s="140"/>
      <c r="B332" s="140"/>
      <c r="C332" s="108"/>
      <c r="E332" s="119"/>
      <c r="F332" s="95"/>
      <c r="G332" s="95"/>
      <c r="H332" s="95"/>
      <c r="I332" s="95"/>
    </row>
    <row r="333" spans="1:9" x14ac:dyDescent="0.2">
      <c r="A333" s="140"/>
      <c r="B333" s="140"/>
      <c r="C333" s="108"/>
      <c r="E333" s="119"/>
      <c r="F333" s="95"/>
      <c r="G333" s="95"/>
      <c r="H333" s="95"/>
      <c r="I333" s="95"/>
    </row>
    <row r="334" spans="1:9" x14ac:dyDescent="0.2">
      <c r="A334" s="140"/>
      <c r="B334" s="140"/>
      <c r="C334" s="108"/>
      <c r="E334" s="119"/>
      <c r="F334" s="95"/>
      <c r="G334" s="95"/>
      <c r="H334" s="95"/>
      <c r="I334" s="95"/>
    </row>
    <row r="335" spans="1:9" x14ac:dyDescent="0.2">
      <c r="A335" s="140"/>
      <c r="B335" s="140"/>
      <c r="C335" s="108"/>
      <c r="E335" s="119"/>
      <c r="F335" s="95"/>
      <c r="G335" s="95"/>
      <c r="H335" s="95"/>
      <c r="I335" s="95"/>
    </row>
    <row r="336" spans="1:9" x14ac:dyDescent="0.2">
      <c r="A336" s="140"/>
      <c r="B336" s="140"/>
      <c r="C336" s="108"/>
      <c r="E336" s="119"/>
      <c r="F336" s="95"/>
      <c r="G336" s="95"/>
      <c r="H336" s="95"/>
      <c r="I336" s="95"/>
    </row>
    <row r="337" spans="1:9" x14ac:dyDescent="0.2">
      <c r="A337" s="140"/>
      <c r="B337" s="140"/>
      <c r="C337" s="108"/>
      <c r="E337" s="119"/>
      <c r="F337" s="95"/>
      <c r="G337" s="95"/>
      <c r="H337" s="95"/>
      <c r="I337" s="95"/>
    </row>
    <row r="338" spans="1:9" x14ac:dyDescent="0.2">
      <c r="A338" s="140"/>
      <c r="B338" s="140"/>
      <c r="C338" s="108"/>
      <c r="E338" s="119"/>
      <c r="F338" s="95"/>
      <c r="G338" s="95"/>
      <c r="H338" s="95"/>
      <c r="I338" s="95"/>
    </row>
    <row r="339" spans="1:9" x14ac:dyDescent="0.2">
      <c r="A339" s="140"/>
      <c r="B339" s="140"/>
      <c r="C339" s="108"/>
      <c r="E339" s="119"/>
      <c r="F339" s="95"/>
      <c r="G339" s="95"/>
      <c r="H339" s="95"/>
      <c r="I339" s="95"/>
    </row>
    <row r="340" spans="1:9" x14ac:dyDescent="0.2">
      <c r="A340" s="140"/>
      <c r="B340" s="140"/>
      <c r="C340" s="108"/>
      <c r="E340" s="119"/>
      <c r="F340" s="95"/>
      <c r="G340" s="95"/>
      <c r="H340" s="95"/>
      <c r="I340" s="95"/>
    </row>
    <row r="341" spans="1:9" x14ac:dyDescent="0.2">
      <c r="A341" s="140"/>
      <c r="B341" s="140"/>
      <c r="C341" s="108"/>
      <c r="E341" s="119"/>
      <c r="F341" s="95"/>
      <c r="G341" s="95"/>
      <c r="H341" s="95"/>
      <c r="I341" s="95"/>
    </row>
    <row r="342" spans="1:9" x14ac:dyDescent="0.2">
      <c r="A342" s="140"/>
      <c r="B342" s="140"/>
      <c r="C342" s="108"/>
      <c r="E342" s="119"/>
      <c r="F342" s="95"/>
      <c r="G342" s="95"/>
      <c r="H342" s="95"/>
      <c r="I342" s="95"/>
    </row>
    <row r="343" spans="1:9" x14ac:dyDescent="0.2">
      <c r="A343" s="140"/>
      <c r="B343" s="140"/>
      <c r="C343" s="108"/>
      <c r="E343" s="119"/>
      <c r="F343" s="95"/>
      <c r="G343" s="95"/>
      <c r="H343" s="95"/>
      <c r="I343" s="95"/>
    </row>
    <row r="344" spans="1:9" x14ac:dyDescent="0.2">
      <c r="A344" s="140"/>
      <c r="B344" s="140"/>
      <c r="C344" s="108"/>
      <c r="E344" s="119"/>
      <c r="F344" s="95"/>
      <c r="G344" s="95"/>
      <c r="H344" s="95"/>
      <c r="I344" s="95"/>
    </row>
    <row r="345" spans="1:9" x14ac:dyDescent="0.2">
      <c r="A345" s="140"/>
      <c r="B345" s="140"/>
      <c r="C345" s="108"/>
      <c r="E345" s="119"/>
      <c r="F345" s="95"/>
      <c r="G345" s="95"/>
      <c r="H345" s="95"/>
      <c r="I345" s="95"/>
    </row>
    <row r="346" spans="1:9" x14ac:dyDescent="0.2">
      <c r="A346" s="140"/>
      <c r="B346" s="140"/>
      <c r="C346" s="108"/>
      <c r="E346" s="119"/>
      <c r="F346" s="95"/>
      <c r="G346" s="95"/>
      <c r="H346" s="95"/>
      <c r="I346" s="95"/>
    </row>
    <row r="347" spans="1:9" x14ac:dyDescent="0.2">
      <c r="A347" s="140"/>
      <c r="B347" s="140"/>
      <c r="C347" s="108"/>
      <c r="E347" s="119"/>
      <c r="F347" s="95"/>
      <c r="G347" s="95"/>
      <c r="H347" s="95"/>
      <c r="I347" s="95"/>
    </row>
    <row r="348" spans="1:9" x14ac:dyDescent="0.2">
      <c r="A348" s="140"/>
      <c r="B348" s="140"/>
      <c r="C348" s="108"/>
      <c r="E348" s="119"/>
      <c r="F348" s="95"/>
      <c r="G348" s="95"/>
      <c r="H348" s="95"/>
      <c r="I348" s="95"/>
    </row>
    <row r="349" spans="1:9" x14ac:dyDescent="0.2">
      <c r="A349" s="140"/>
      <c r="B349" s="140"/>
      <c r="C349" s="108"/>
      <c r="E349" s="119"/>
      <c r="F349" s="95"/>
      <c r="G349" s="95"/>
      <c r="H349" s="95"/>
      <c r="I349" s="95"/>
    </row>
    <row r="350" spans="1:9" x14ac:dyDescent="0.2">
      <c r="A350" s="140"/>
      <c r="B350" s="140"/>
      <c r="C350" s="108"/>
      <c r="E350" s="119"/>
      <c r="F350" s="95"/>
      <c r="G350" s="95"/>
      <c r="H350" s="95"/>
      <c r="I350" s="95"/>
    </row>
    <row r="351" spans="1:9" x14ac:dyDescent="0.2">
      <c r="A351" s="140"/>
      <c r="B351" s="140"/>
      <c r="C351" s="108"/>
      <c r="E351" s="119"/>
      <c r="F351" s="95"/>
      <c r="G351" s="95"/>
      <c r="H351" s="95"/>
      <c r="I351" s="95"/>
    </row>
    <row r="352" spans="1:9" x14ac:dyDescent="0.2">
      <c r="A352" s="140"/>
      <c r="B352" s="140"/>
      <c r="C352" s="108"/>
      <c r="E352" s="119"/>
      <c r="F352" s="95"/>
      <c r="G352" s="95"/>
      <c r="H352" s="95"/>
      <c r="I352" s="95"/>
    </row>
    <row r="353" spans="1:9" x14ac:dyDescent="0.2">
      <c r="A353" s="140"/>
      <c r="B353" s="140"/>
      <c r="C353" s="108"/>
      <c r="E353" s="119"/>
      <c r="F353" s="95"/>
      <c r="G353" s="95"/>
      <c r="H353" s="95"/>
      <c r="I353" s="95"/>
    </row>
    <row r="354" spans="1:9" x14ac:dyDescent="0.2">
      <c r="A354" s="140"/>
      <c r="B354" s="140"/>
      <c r="C354" s="108"/>
      <c r="E354" s="119"/>
      <c r="F354" s="95"/>
      <c r="G354" s="95"/>
      <c r="H354" s="95"/>
      <c r="I354" s="95"/>
    </row>
    <row r="355" spans="1:9" x14ac:dyDescent="0.2">
      <c r="A355" s="140"/>
      <c r="B355" s="140"/>
      <c r="C355" s="108"/>
      <c r="E355" s="119"/>
      <c r="F355" s="95"/>
      <c r="G355" s="95"/>
      <c r="H355" s="95"/>
      <c r="I355" s="95"/>
    </row>
    <row r="356" spans="1:9" x14ac:dyDescent="0.2">
      <c r="A356" s="140"/>
      <c r="B356" s="140"/>
      <c r="C356" s="108"/>
      <c r="E356" s="119"/>
      <c r="F356" s="95"/>
      <c r="G356" s="95"/>
      <c r="H356" s="95"/>
      <c r="I356" s="95"/>
    </row>
    <row r="357" spans="1:9" x14ac:dyDescent="0.2">
      <c r="A357" s="140"/>
      <c r="B357" s="140"/>
      <c r="C357" s="108"/>
      <c r="E357" s="119"/>
      <c r="F357" s="95"/>
      <c r="G357" s="95"/>
      <c r="H357" s="95"/>
      <c r="I357" s="95"/>
    </row>
    <row r="358" spans="1:9" x14ac:dyDescent="0.2">
      <c r="A358" s="140"/>
      <c r="B358" s="140"/>
      <c r="C358" s="108"/>
      <c r="E358" s="119"/>
      <c r="F358" s="95"/>
      <c r="G358" s="95"/>
      <c r="H358" s="95"/>
      <c r="I358" s="95"/>
    </row>
    <row r="359" spans="1:9" x14ac:dyDescent="0.2">
      <c r="A359" s="140"/>
      <c r="B359" s="140"/>
      <c r="C359" s="108"/>
      <c r="E359" s="119"/>
      <c r="F359" s="95"/>
      <c r="G359" s="95"/>
      <c r="H359" s="95"/>
      <c r="I359" s="95"/>
    </row>
    <row r="360" spans="1:9" x14ac:dyDescent="0.2">
      <c r="A360" s="140"/>
      <c r="B360" s="140"/>
      <c r="C360" s="108"/>
      <c r="E360" s="119"/>
      <c r="F360" s="95"/>
      <c r="G360" s="95"/>
      <c r="H360" s="95"/>
      <c r="I360" s="95"/>
    </row>
    <row r="361" spans="1:9" x14ac:dyDescent="0.2">
      <c r="A361" s="140"/>
      <c r="B361" s="140"/>
      <c r="C361" s="108"/>
      <c r="E361" s="119"/>
      <c r="F361" s="95"/>
      <c r="G361" s="95"/>
      <c r="H361" s="95"/>
      <c r="I361" s="95"/>
    </row>
    <row r="362" spans="1:9" x14ac:dyDescent="0.2">
      <c r="A362" s="140"/>
      <c r="B362" s="140"/>
      <c r="C362" s="108"/>
      <c r="E362" s="119"/>
      <c r="F362" s="95"/>
      <c r="G362" s="95"/>
      <c r="H362" s="95"/>
      <c r="I362" s="95"/>
    </row>
    <row r="363" spans="1:9" x14ac:dyDescent="0.2">
      <c r="A363" s="140"/>
      <c r="B363" s="140"/>
      <c r="C363" s="108"/>
      <c r="E363" s="119"/>
      <c r="F363" s="95"/>
      <c r="G363" s="95"/>
      <c r="H363" s="95"/>
      <c r="I363" s="95"/>
    </row>
    <row r="364" spans="1:9" x14ac:dyDescent="0.2">
      <c r="A364" s="140"/>
      <c r="B364" s="140"/>
      <c r="C364" s="108"/>
      <c r="E364" s="119"/>
      <c r="F364" s="95"/>
      <c r="G364" s="95"/>
      <c r="H364" s="95"/>
      <c r="I364" s="95"/>
    </row>
    <row r="365" spans="1:9" x14ac:dyDescent="0.2">
      <c r="A365" s="140"/>
      <c r="B365" s="140"/>
      <c r="C365" s="108"/>
      <c r="E365" s="119"/>
      <c r="F365" s="95"/>
      <c r="G365" s="95"/>
      <c r="H365" s="95"/>
      <c r="I365" s="95"/>
    </row>
    <row r="366" spans="1:9" x14ac:dyDescent="0.2">
      <c r="A366" s="140"/>
      <c r="B366" s="140"/>
      <c r="C366" s="108"/>
      <c r="E366" s="119"/>
      <c r="F366" s="95"/>
      <c r="G366" s="95"/>
      <c r="H366" s="95"/>
      <c r="I366" s="95"/>
    </row>
    <row r="367" spans="1:9" x14ac:dyDescent="0.2">
      <c r="A367" s="140"/>
      <c r="B367" s="140"/>
      <c r="C367" s="108"/>
      <c r="E367" s="119"/>
      <c r="F367" s="95"/>
      <c r="G367" s="95"/>
      <c r="H367" s="95"/>
      <c r="I367" s="95"/>
    </row>
    <row r="368" spans="1:9" x14ac:dyDescent="0.2">
      <c r="A368" s="140"/>
      <c r="B368" s="140"/>
      <c r="C368" s="108"/>
      <c r="E368" s="119"/>
      <c r="F368" s="95"/>
      <c r="G368" s="95"/>
      <c r="H368" s="95"/>
      <c r="I368" s="95"/>
    </row>
    <row r="369" spans="1:9" x14ac:dyDescent="0.2">
      <c r="A369" s="140"/>
      <c r="B369" s="140"/>
      <c r="C369" s="108"/>
      <c r="E369" s="119"/>
      <c r="F369" s="95"/>
      <c r="G369" s="95"/>
      <c r="H369" s="95"/>
      <c r="I369" s="95"/>
    </row>
    <row r="370" spans="1:9" x14ac:dyDescent="0.2">
      <c r="A370" s="140"/>
      <c r="B370" s="140"/>
      <c r="C370" s="108"/>
      <c r="E370" s="119"/>
      <c r="F370" s="95"/>
      <c r="G370" s="95"/>
      <c r="H370" s="95"/>
      <c r="I370" s="95"/>
    </row>
    <row r="371" spans="1:9" x14ac:dyDescent="0.2">
      <c r="A371" s="140"/>
      <c r="B371" s="140"/>
      <c r="C371" s="108"/>
      <c r="E371" s="119"/>
      <c r="F371" s="95"/>
      <c r="G371" s="95"/>
      <c r="H371" s="95"/>
      <c r="I371" s="95"/>
    </row>
    <row r="372" spans="1:9" x14ac:dyDescent="0.2">
      <c r="A372" s="140"/>
      <c r="B372" s="140"/>
      <c r="C372" s="108"/>
      <c r="E372" s="119"/>
      <c r="F372" s="95"/>
      <c r="G372" s="95"/>
      <c r="H372" s="95"/>
      <c r="I372" s="95"/>
    </row>
    <row r="373" spans="1:9" x14ac:dyDescent="0.2">
      <c r="A373" s="140"/>
      <c r="B373" s="140"/>
      <c r="C373" s="108"/>
      <c r="E373" s="119"/>
      <c r="F373" s="95"/>
      <c r="G373" s="95"/>
      <c r="H373" s="95"/>
      <c r="I373" s="95"/>
    </row>
    <row r="374" spans="1:9" x14ac:dyDescent="0.2">
      <c r="A374" s="140"/>
      <c r="B374" s="140"/>
      <c r="C374" s="108"/>
      <c r="E374" s="119"/>
      <c r="F374" s="95"/>
      <c r="G374" s="95"/>
      <c r="H374" s="95"/>
      <c r="I374" s="95"/>
    </row>
    <row r="375" spans="1:9" x14ac:dyDescent="0.2">
      <c r="A375" s="140"/>
      <c r="B375" s="140"/>
      <c r="C375" s="108"/>
      <c r="E375" s="119"/>
      <c r="F375" s="95"/>
      <c r="G375" s="95"/>
      <c r="H375" s="95"/>
      <c r="I375" s="95"/>
    </row>
    <row r="376" spans="1:9" x14ac:dyDescent="0.2">
      <c r="A376" s="140"/>
      <c r="B376" s="140"/>
      <c r="C376" s="108"/>
      <c r="E376" s="119"/>
      <c r="F376" s="95"/>
      <c r="G376" s="95"/>
      <c r="H376" s="95"/>
      <c r="I376" s="95"/>
    </row>
    <row r="377" spans="1:9" x14ac:dyDescent="0.2">
      <c r="A377" s="140"/>
      <c r="B377" s="140"/>
      <c r="C377" s="108"/>
      <c r="E377" s="119"/>
      <c r="F377" s="95"/>
      <c r="G377" s="95"/>
      <c r="H377" s="95"/>
      <c r="I377" s="95"/>
    </row>
    <row r="378" spans="1:9" x14ac:dyDescent="0.2">
      <c r="A378" s="140"/>
      <c r="B378" s="140"/>
      <c r="C378" s="108"/>
      <c r="E378" s="119"/>
      <c r="F378" s="95"/>
      <c r="G378" s="95"/>
      <c r="H378" s="95"/>
      <c r="I378" s="95"/>
    </row>
    <row r="379" spans="1:9" x14ac:dyDescent="0.2">
      <c r="A379" s="140"/>
      <c r="B379" s="140"/>
      <c r="C379" s="108"/>
      <c r="E379" s="119"/>
      <c r="F379" s="95"/>
      <c r="G379" s="95"/>
      <c r="H379" s="95"/>
      <c r="I379" s="95"/>
    </row>
    <row r="380" spans="1:9" x14ac:dyDescent="0.2">
      <c r="A380" s="140"/>
      <c r="B380" s="140"/>
      <c r="C380" s="108"/>
      <c r="E380" s="119"/>
      <c r="F380" s="95"/>
      <c r="G380" s="95"/>
      <c r="H380" s="95"/>
      <c r="I380" s="95"/>
    </row>
    <row r="381" spans="1:9" x14ac:dyDescent="0.2">
      <c r="A381" s="140"/>
      <c r="B381" s="140"/>
      <c r="C381" s="108"/>
      <c r="E381" s="119"/>
      <c r="F381" s="95"/>
      <c r="G381" s="95"/>
      <c r="H381" s="95"/>
      <c r="I381" s="95"/>
    </row>
    <row r="382" spans="1:9" x14ac:dyDescent="0.2">
      <c r="A382" s="140"/>
      <c r="B382" s="140"/>
      <c r="C382" s="108"/>
      <c r="E382" s="119"/>
      <c r="F382" s="95"/>
      <c r="G382" s="95"/>
      <c r="H382" s="95"/>
      <c r="I382" s="95"/>
    </row>
    <row r="383" spans="1:9" x14ac:dyDescent="0.2">
      <c r="A383" s="140"/>
      <c r="B383" s="140"/>
      <c r="C383" s="108"/>
      <c r="E383" s="119"/>
      <c r="F383" s="95"/>
      <c r="G383" s="95"/>
      <c r="H383" s="95"/>
      <c r="I383" s="95"/>
    </row>
    <row r="384" spans="1:9" x14ac:dyDescent="0.2">
      <c r="A384" s="140"/>
      <c r="B384" s="140"/>
      <c r="C384" s="108"/>
      <c r="E384" s="119"/>
      <c r="F384" s="95"/>
      <c r="G384" s="95"/>
      <c r="H384" s="95"/>
      <c r="I384" s="95"/>
    </row>
    <row r="385" spans="1:9" x14ac:dyDescent="0.2">
      <c r="A385" s="140"/>
      <c r="B385" s="140"/>
      <c r="C385" s="108"/>
      <c r="E385" s="119"/>
      <c r="F385" s="95"/>
      <c r="G385" s="95"/>
      <c r="H385" s="95"/>
      <c r="I385" s="95"/>
    </row>
    <row r="386" spans="1:9" x14ac:dyDescent="0.2">
      <c r="A386" s="140"/>
      <c r="B386" s="140"/>
      <c r="C386" s="108"/>
      <c r="E386" s="119"/>
      <c r="F386" s="95"/>
      <c r="G386" s="95"/>
      <c r="H386" s="95"/>
      <c r="I386" s="95"/>
    </row>
    <row r="387" spans="1:9" x14ac:dyDescent="0.2">
      <c r="A387" s="140"/>
      <c r="B387" s="140"/>
      <c r="C387" s="108"/>
      <c r="E387" s="119"/>
      <c r="F387" s="95"/>
      <c r="G387" s="95"/>
      <c r="H387" s="95"/>
      <c r="I387" s="95"/>
    </row>
    <row r="388" spans="1:9" x14ac:dyDescent="0.2">
      <c r="A388" s="140"/>
      <c r="B388" s="140"/>
      <c r="C388" s="108"/>
      <c r="E388" s="119"/>
      <c r="F388" s="95"/>
      <c r="G388" s="95"/>
      <c r="H388" s="95"/>
      <c r="I388" s="95"/>
    </row>
    <row r="389" spans="1:9" x14ac:dyDescent="0.2">
      <c r="A389" s="140"/>
      <c r="B389" s="140"/>
      <c r="C389" s="108"/>
      <c r="E389" s="119"/>
      <c r="F389" s="95"/>
      <c r="G389" s="95"/>
      <c r="H389" s="95"/>
      <c r="I389" s="95"/>
    </row>
    <row r="390" spans="1:9" x14ac:dyDescent="0.2">
      <c r="A390" s="140"/>
      <c r="B390" s="140"/>
      <c r="C390" s="108"/>
      <c r="E390" s="119"/>
      <c r="F390" s="95"/>
      <c r="G390" s="95"/>
      <c r="H390" s="95"/>
      <c r="I390" s="95"/>
    </row>
    <row r="391" spans="1:9" x14ac:dyDescent="0.2">
      <c r="A391" s="140"/>
      <c r="B391" s="140"/>
      <c r="C391" s="108"/>
      <c r="E391" s="119"/>
      <c r="F391" s="95"/>
      <c r="G391" s="95"/>
      <c r="H391" s="95"/>
      <c r="I391" s="95"/>
    </row>
    <row r="392" spans="1:9" x14ac:dyDescent="0.2">
      <c r="A392" s="140"/>
      <c r="B392" s="140"/>
      <c r="C392" s="108"/>
      <c r="E392" s="119"/>
      <c r="F392" s="95"/>
      <c r="G392" s="95"/>
      <c r="H392" s="95"/>
      <c r="I392" s="95"/>
    </row>
    <row r="393" spans="1:9" x14ac:dyDescent="0.2">
      <c r="A393" s="140"/>
      <c r="B393" s="140"/>
      <c r="C393" s="108"/>
      <c r="E393" s="119"/>
      <c r="F393" s="95"/>
      <c r="G393" s="95"/>
      <c r="H393" s="95"/>
      <c r="I393" s="95"/>
    </row>
    <row r="394" spans="1:9" x14ac:dyDescent="0.2">
      <c r="A394" s="140"/>
      <c r="B394" s="140"/>
      <c r="C394" s="108"/>
      <c r="E394" s="119"/>
      <c r="F394" s="95"/>
      <c r="G394" s="95"/>
      <c r="H394" s="95"/>
      <c r="I394" s="95"/>
    </row>
    <row r="395" spans="1:9" x14ac:dyDescent="0.2">
      <c r="A395" s="140"/>
      <c r="B395" s="140"/>
      <c r="C395" s="108"/>
      <c r="E395" s="119"/>
      <c r="F395" s="95"/>
      <c r="G395" s="95"/>
      <c r="H395" s="95"/>
      <c r="I395" s="95"/>
    </row>
    <row r="396" spans="1:9" x14ac:dyDescent="0.2">
      <c r="A396" s="140"/>
      <c r="B396" s="140"/>
      <c r="C396" s="108"/>
      <c r="E396" s="119"/>
      <c r="F396" s="95"/>
      <c r="G396" s="95"/>
      <c r="H396" s="95"/>
      <c r="I396" s="95"/>
    </row>
    <row r="397" spans="1:9" x14ac:dyDescent="0.2">
      <c r="A397" s="140"/>
      <c r="B397" s="140"/>
      <c r="C397" s="108"/>
      <c r="E397" s="119"/>
      <c r="F397" s="95"/>
      <c r="G397" s="95"/>
      <c r="H397" s="95"/>
      <c r="I397" s="95"/>
    </row>
    <row r="398" spans="1:9" x14ac:dyDescent="0.2">
      <c r="A398" s="140"/>
      <c r="B398" s="140"/>
      <c r="C398" s="108"/>
      <c r="E398" s="119"/>
      <c r="F398" s="95"/>
      <c r="G398" s="95"/>
      <c r="H398" s="95"/>
      <c r="I398" s="95"/>
    </row>
    <row r="399" spans="1:9" x14ac:dyDescent="0.2">
      <c r="A399" s="140"/>
      <c r="B399" s="140"/>
      <c r="C399" s="108"/>
      <c r="E399" s="119"/>
      <c r="F399" s="95"/>
      <c r="G399" s="95"/>
      <c r="H399" s="95"/>
      <c r="I399" s="95"/>
    </row>
    <row r="400" spans="1:9" x14ac:dyDescent="0.2">
      <c r="A400" s="140"/>
      <c r="B400" s="140"/>
      <c r="C400" s="108"/>
      <c r="E400" s="119"/>
      <c r="F400" s="95"/>
      <c r="G400" s="95"/>
      <c r="H400" s="95"/>
      <c r="I400" s="95"/>
    </row>
    <row r="401" spans="1:9" x14ac:dyDescent="0.2">
      <c r="A401" s="140"/>
      <c r="B401" s="140"/>
      <c r="C401" s="108"/>
      <c r="E401" s="119"/>
      <c r="F401" s="95"/>
      <c r="G401" s="95"/>
      <c r="H401" s="95"/>
      <c r="I401" s="95"/>
    </row>
    <row r="402" spans="1:9" x14ac:dyDescent="0.2">
      <c r="A402" s="140"/>
      <c r="B402" s="140"/>
      <c r="C402" s="108"/>
      <c r="E402" s="119"/>
      <c r="F402" s="95"/>
      <c r="G402" s="95"/>
      <c r="H402" s="95"/>
      <c r="I402" s="95"/>
    </row>
    <row r="403" spans="1:9" x14ac:dyDescent="0.2">
      <c r="A403" s="140"/>
      <c r="B403" s="140"/>
      <c r="C403" s="108"/>
      <c r="E403" s="119"/>
      <c r="F403" s="95"/>
      <c r="G403" s="95"/>
      <c r="H403" s="95"/>
      <c r="I403" s="95"/>
    </row>
    <row r="404" spans="1:9" x14ac:dyDescent="0.2">
      <c r="A404" s="140"/>
      <c r="B404" s="140"/>
      <c r="C404" s="108"/>
      <c r="E404" s="119"/>
      <c r="F404" s="95"/>
      <c r="G404" s="95"/>
      <c r="H404" s="95"/>
      <c r="I404" s="95"/>
    </row>
    <row r="405" spans="1:9" x14ac:dyDescent="0.2">
      <c r="A405" s="140"/>
      <c r="B405" s="140"/>
      <c r="C405" s="108"/>
      <c r="E405" s="119"/>
      <c r="F405" s="95"/>
      <c r="G405" s="95"/>
      <c r="H405" s="95"/>
      <c r="I405" s="95"/>
    </row>
    <row r="406" spans="1:9" x14ac:dyDescent="0.2">
      <c r="A406" s="140"/>
      <c r="B406" s="140"/>
      <c r="C406" s="108"/>
      <c r="E406" s="119"/>
      <c r="F406" s="95"/>
      <c r="G406" s="95"/>
      <c r="H406" s="95"/>
      <c r="I406" s="95"/>
    </row>
    <row r="407" spans="1:9" x14ac:dyDescent="0.2">
      <c r="A407" s="140"/>
      <c r="B407" s="140"/>
      <c r="C407" s="108"/>
      <c r="E407" s="119"/>
      <c r="F407" s="95"/>
      <c r="G407" s="95"/>
      <c r="H407" s="95"/>
      <c r="I407" s="95"/>
    </row>
    <row r="408" spans="1:9" x14ac:dyDescent="0.2">
      <c r="A408" s="140"/>
      <c r="B408" s="140"/>
      <c r="C408" s="108"/>
      <c r="F408" s="95"/>
      <c r="G408" s="95"/>
      <c r="H408" s="95"/>
      <c r="I408" s="95"/>
    </row>
    <row r="409" spans="1:9" x14ac:dyDescent="0.2">
      <c r="A409" s="140"/>
      <c r="B409" s="140"/>
      <c r="C409" s="108"/>
      <c r="F409" s="95"/>
      <c r="G409" s="95"/>
      <c r="H409" s="95"/>
      <c r="I409" s="95"/>
    </row>
    <row r="410" spans="1:9" x14ac:dyDescent="0.2">
      <c r="A410" s="140"/>
      <c r="B410" s="140"/>
      <c r="C410" s="108"/>
      <c r="F410" s="95"/>
      <c r="G410" s="95"/>
      <c r="H410" s="95"/>
      <c r="I410" s="95"/>
    </row>
    <row r="411" spans="1:9" x14ac:dyDescent="0.2">
      <c r="A411" s="140"/>
      <c r="B411" s="140"/>
      <c r="C411" s="108"/>
      <c r="F411" s="95"/>
      <c r="G411" s="95"/>
      <c r="H411" s="95"/>
      <c r="I411" s="95"/>
    </row>
    <row r="412" spans="1:9" x14ac:dyDescent="0.2">
      <c r="A412" s="140"/>
      <c r="B412" s="140"/>
      <c r="C412" s="108"/>
      <c r="F412" s="95"/>
      <c r="G412" s="95"/>
      <c r="H412" s="95"/>
      <c r="I412" s="95"/>
    </row>
    <row r="413" spans="1:9" x14ac:dyDescent="0.2">
      <c r="A413" s="140"/>
      <c r="B413" s="140"/>
      <c r="C413" s="108"/>
      <c r="F413" s="95"/>
      <c r="G413" s="95"/>
      <c r="H413" s="95"/>
      <c r="I413" s="95"/>
    </row>
    <row r="414" spans="1:9" x14ac:dyDescent="0.2">
      <c r="A414" s="140"/>
      <c r="B414" s="140"/>
      <c r="C414" s="108"/>
      <c r="F414" s="95"/>
      <c r="G414" s="95"/>
      <c r="H414" s="95"/>
      <c r="I414" s="95"/>
    </row>
    <row r="415" spans="1:9" x14ac:dyDescent="0.2">
      <c r="A415" s="140"/>
      <c r="B415" s="140"/>
      <c r="C415" s="108"/>
      <c r="F415" s="95"/>
      <c r="G415" s="95"/>
      <c r="H415" s="95"/>
      <c r="I415" s="95"/>
    </row>
    <row r="416" spans="1:9" x14ac:dyDescent="0.2">
      <c r="A416" s="140"/>
      <c r="B416" s="140"/>
      <c r="C416" s="108"/>
      <c r="F416" s="95"/>
      <c r="G416" s="95"/>
      <c r="H416" s="95"/>
      <c r="I416" s="95"/>
    </row>
    <row r="417" spans="1:9" x14ac:dyDescent="0.2">
      <c r="A417" s="140"/>
      <c r="B417" s="140"/>
      <c r="C417" s="108"/>
      <c r="F417" s="95"/>
      <c r="G417" s="95"/>
      <c r="H417" s="95"/>
      <c r="I417" s="95"/>
    </row>
    <row r="418" spans="1:9" x14ac:dyDescent="0.2">
      <c r="A418" s="140"/>
      <c r="B418" s="140"/>
      <c r="C418" s="108"/>
      <c r="F418" s="95"/>
      <c r="G418" s="95"/>
      <c r="H418" s="95"/>
      <c r="I418" s="95"/>
    </row>
    <row r="419" spans="1:9" x14ac:dyDescent="0.2">
      <c r="A419" s="140"/>
      <c r="B419" s="140"/>
      <c r="C419" s="108"/>
      <c r="F419" s="95"/>
      <c r="G419" s="95"/>
      <c r="H419" s="95"/>
      <c r="I419" s="95"/>
    </row>
    <row r="420" spans="1:9" x14ac:dyDescent="0.2">
      <c r="A420" s="140"/>
      <c r="B420" s="140"/>
      <c r="C420" s="108"/>
      <c r="F420" s="95"/>
      <c r="G420" s="95"/>
      <c r="H420" s="95"/>
      <c r="I420" s="95"/>
    </row>
    <row r="421" spans="1:9" x14ac:dyDescent="0.2">
      <c r="A421" s="140"/>
      <c r="B421" s="140"/>
      <c r="C421" s="108"/>
      <c r="F421" s="95"/>
      <c r="G421" s="95"/>
      <c r="H421" s="95"/>
      <c r="I421" s="95"/>
    </row>
    <row r="422" spans="1:9" x14ac:dyDescent="0.2">
      <c r="A422" s="140"/>
      <c r="B422" s="140"/>
      <c r="C422" s="108"/>
      <c r="D422" s="95"/>
      <c r="E422" s="95"/>
      <c r="F422" s="95"/>
      <c r="G422" s="95"/>
      <c r="H422" s="95"/>
      <c r="I422" s="95"/>
    </row>
    <row r="423" spans="1:9" x14ac:dyDescent="0.2">
      <c r="A423" s="140"/>
      <c r="B423" s="140"/>
      <c r="C423" s="108"/>
      <c r="D423" s="95"/>
      <c r="E423" s="95"/>
      <c r="F423" s="95"/>
      <c r="G423" s="95"/>
      <c r="H423" s="95"/>
      <c r="I423" s="95"/>
    </row>
    <row r="424" spans="1:9" x14ac:dyDescent="0.2">
      <c r="A424" s="140"/>
      <c r="B424" s="140"/>
      <c r="C424" s="108"/>
      <c r="D424" s="95"/>
      <c r="E424" s="95"/>
      <c r="F424" s="95"/>
      <c r="G424" s="95"/>
      <c r="H424" s="95"/>
      <c r="I424" s="95"/>
    </row>
    <row r="425" spans="1:9" x14ac:dyDescent="0.2">
      <c r="A425" s="140"/>
      <c r="B425" s="140"/>
      <c r="C425" s="108"/>
      <c r="D425" s="95"/>
      <c r="E425" s="95"/>
      <c r="F425" s="95"/>
      <c r="G425" s="95"/>
      <c r="H425" s="95"/>
      <c r="I425" s="95"/>
    </row>
    <row r="426" spans="1:9" x14ac:dyDescent="0.2">
      <c r="A426" s="140"/>
      <c r="B426" s="140"/>
      <c r="C426" s="108"/>
      <c r="D426" s="95"/>
      <c r="E426" s="95"/>
      <c r="F426" s="95"/>
      <c r="G426" s="95"/>
      <c r="H426" s="95"/>
      <c r="I426" s="95"/>
    </row>
    <row r="427" spans="1:9" x14ac:dyDescent="0.2">
      <c r="A427" s="140"/>
      <c r="B427" s="140"/>
      <c r="C427" s="108"/>
      <c r="D427" s="95"/>
      <c r="E427" s="95"/>
      <c r="F427" s="95"/>
      <c r="G427" s="95"/>
      <c r="H427" s="95"/>
      <c r="I427" s="95"/>
    </row>
    <row r="428" spans="1:9" x14ac:dyDescent="0.2">
      <c r="A428" s="140"/>
      <c r="B428" s="140"/>
      <c r="C428" s="108"/>
      <c r="D428" s="95"/>
      <c r="E428" s="95"/>
      <c r="F428" s="95"/>
      <c r="G428" s="95"/>
      <c r="H428" s="95"/>
      <c r="I428" s="95"/>
    </row>
    <row r="429" spans="1:9" x14ac:dyDescent="0.2">
      <c r="A429" s="140"/>
      <c r="B429" s="140"/>
      <c r="C429" s="108"/>
      <c r="D429" s="95"/>
      <c r="E429" s="95"/>
      <c r="F429" s="95"/>
      <c r="G429" s="95"/>
      <c r="H429" s="95"/>
      <c r="I429" s="95"/>
    </row>
    <row r="430" spans="1:9" x14ac:dyDescent="0.2">
      <c r="A430" s="140"/>
      <c r="B430" s="140"/>
      <c r="C430" s="108"/>
      <c r="D430" s="95"/>
      <c r="E430" s="95"/>
      <c r="F430" s="95"/>
      <c r="G430" s="95"/>
      <c r="H430" s="95"/>
      <c r="I430" s="95"/>
    </row>
    <row r="431" spans="1:9" x14ac:dyDescent="0.2">
      <c r="A431" s="140"/>
      <c r="B431" s="140"/>
      <c r="C431" s="108"/>
      <c r="D431" s="95"/>
      <c r="E431" s="95"/>
      <c r="F431" s="95"/>
      <c r="G431" s="95"/>
      <c r="H431" s="95"/>
      <c r="I431" s="95"/>
    </row>
    <row r="432" spans="1:9" x14ac:dyDescent="0.2">
      <c r="A432" s="140"/>
      <c r="B432" s="140"/>
      <c r="C432" s="108"/>
      <c r="D432" s="95"/>
      <c r="E432" s="95"/>
      <c r="F432" s="95"/>
      <c r="G432" s="95"/>
      <c r="H432" s="95"/>
      <c r="I432" s="95"/>
    </row>
    <row r="433" spans="1:9" x14ac:dyDescent="0.2">
      <c r="A433" s="140"/>
      <c r="B433" s="140"/>
      <c r="C433" s="108"/>
      <c r="D433" s="95"/>
      <c r="E433" s="95"/>
      <c r="F433" s="95"/>
      <c r="G433" s="95"/>
      <c r="H433" s="95"/>
      <c r="I433" s="95"/>
    </row>
    <row r="434" spans="1:9" x14ac:dyDescent="0.2">
      <c r="A434" s="140"/>
      <c r="B434" s="140"/>
      <c r="C434" s="108"/>
      <c r="D434" s="95"/>
      <c r="E434" s="95"/>
      <c r="F434" s="95"/>
      <c r="G434" s="95"/>
      <c r="H434" s="95"/>
      <c r="I434" s="95"/>
    </row>
    <row r="435" spans="1:9" x14ac:dyDescent="0.2">
      <c r="A435" s="140"/>
      <c r="B435" s="140"/>
      <c r="C435" s="108"/>
      <c r="D435" s="95"/>
      <c r="E435" s="95"/>
      <c r="F435" s="95"/>
      <c r="G435" s="95"/>
      <c r="H435" s="95"/>
      <c r="I435" s="95"/>
    </row>
    <row r="436" spans="1:9" x14ac:dyDescent="0.2">
      <c r="A436" s="140"/>
      <c r="B436" s="140"/>
      <c r="C436" s="108"/>
      <c r="D436" s="95"/>
      <c r="E436" s="95"/>
      <c r="F436" s="95"/>
      <c r="G436" s="95"/>
      <c r="H436" s="95"/>
      <c r="I436" s="95"/>
    </row>
    <row r="437" spans="1:9" x14ac:dyDescent="0.2">
      <c r="A437" s="140"/>
      <c r="B437" s="140"/>
      <c r="C437" s="108"/>
      <c r="D437" s="95"/>
      <c r="E437" s="95"/>
      <c r="F437" s="95"/>
      <c r="G437" s="95"/>
      <c r="H437" s="95"/>
      <c r="I437" s="95"/>
    </row>
    <row r="438" spans="1:9" x14ac:dyDescent="0.2">
      <c r="A438" s="140"/>
      <c r="B438" s="140"/>
      <c r="C438" s="108"/>
      <c r="D438" s="95"/>
      <c r="E438" s="95"/>
      <c r="F438" s="95"/>
      <c r="G438" s="95"/>
      <c r="H438" s="95"/>
      <c r="I438" s="95"/>
    </row>
    <row r="439" spans="1:9" x14ac:dyDescent="0.2">
      <c r="A439" s="140"/>
      <c r="B439" s="140"/>
      <c r="C439" s="108"/>
      <c r="D439" s="95"/>
      <c r="E439" s="95"/>
      <c r="F439" s="95"/>
      <c r="G439" s="95"/>
      <c r="H439" s="95"/>
      <c r="I439" s="95"/>
    </row>
    <row r="440" spans="1:9" x14ac:dyDescent="0.2">
      <c r="A440" s="140"/>
      <c r="B440" s="140"/>
      <c r="C440" s="108"/>
      <c r="D440" s="95"/>
      <c r="E440" s="95"/>
      <c r="F440" s="95"/>
      <c r="G440" s="95"/>
      <c r="H440" s="95"/>
      <c r="I440" s="95"/>
    </row>
    <row r="441" spans="1:9" x14ac:dyDescent="0.2">
      <c r="A441" s="140"/>
      <c r="B441" s="140"/>
      <c r="C441" s="108"/>
      <c r="D441" s="95"/>
      <c r="E441" s="95"/>
      <c r="F441" s="95"/>
      <c r="G441" s="95"/>
      <c r="H441" s="95"/>
      <c r="I441" s="95"/>
    </row>
    <row r="442" spans="1:9" x14ac:dyDescent="0.2">
      <c r="A442" s="140"/>
      <c r="B442" s="140"/>
      <c r="C442" s="108"/>
      <c r="D442" s="95"/>
      <c r="E442" s="95"/>
      <c r="F442" s="95"/>
      <c r="G442" s="95"/>
      <c r="H442" s="95"/>
      <c r="I442" s="95"/>
    </row>
    <row r="443" spans="1:9" x14ac:dyDescent="0.2">
      <c r="A443" s="140"/>
      <c r="B443" s="140"/>
      <c r="C443" s="108"/>
      <c r="D443" s="95"/>
      <c r="E443" s="95"/>
      <c r="F443" s="95"/>
      <c r="G443" s="95"/>
      <c r="H443" s="95"/>
      <c r="I443" s="95"/>
    </row>
    <row r="444" spans="1:9" x14ac:dyDescent="0.2">
      <c r="A444" s="140"/>
      <c r="B444" s="140"/>
      <c r="C444" s="108"/>
      <c r="D444" s="95"/>
      <c r="E444" s="95"/>
      <c r="F444" s="95"/>
      <c r="G444" s="95"/>
      <c r="H444" s="95"/>
      <c r="I444" s="95"/>
    </row>
    <row r="445" spans="1:9" x14ac:dyDescent="0.2">
      <c r="A445" s="140"/>
      <c r="B445" s="140"/>
      <c r="C445" s="108"/>
      <c r="D445" s="95"/>
      <c r="E445" s="95"/>
      <c r="F445" s="95"/>
      <c r="G445" s="95"/>
      <c r="H445" s="95"/>
      <c r="I445" s="95"/>
    </row>
    <row r="446" spans="1:9" x14ac:dyDescent="0.2">
      <c r="A446" s="140"/>
      <c r="B446" s="140"/>
      <c r="C446" s="108"/>
      <c r="D446" s="95"/>
      <c r="E446" s="95"/>
      <c r="F446" s="95"/>
      <c r="G446" s="95"/>
      <c r="H446" s="95"/>
      <c r="I446" s="95"/>
    </row>
    <row r="447" spans="1:9" x14ac:dyDescent="0.2">
      <c r="A447" s="140"/>
      <c r="B447" s="140"/>
      <c r="C447" s="108"/>
      <c r="D447" s="95"/>
      <c r="E447" s="95"/>
      <c r="F447" s="95"/>
      <c r="G447" s="95"/>
      <c r="H447" s="95"/>
      <c r="I447" s="95"/>
    </row>
    <row r="448" spans="1:9" x14ac:dyDescent="0.2">
      <c r="A448" s="140"/>
      <c r="B448" s="140"/>
      <c r="C448" s="108"/>
      <c r="D448" s="95"/>
      <c r="E448" s="95"/>
      <c r="F448" s="95"/>
      <c r="G448" s="95"/>
      <c r="H448" s="95"/>
      <c r="I448" s="95"/>
    </row>
    <row r="449" spans="1:9" x14ac:dyDescent="0.2">
      <c r="A449" s="140"/>
      <c r="B449" s="140"/>
      <c r="C449" s="108"/>
      <c r="D449" s="95"/>
      <c r="E449" s="95"/>
      <c r="F449" s="95"/>
      <c r="G449" s="95"/>
      <c r="H449" s="95"/>
      <c r="I449" s="95"/>
    </row>
    <row r="450" spans="1:9" x14ac:dyDescent="0.2">
      <c r="A450" s="140"/>
      <c r="B450" s="140"/>
      <c r="C450" s="108"/>
      <c r="D450" s="95"/>
      <c r="E450" s="95"/>
      <c r="F450" s="95"/>
      <c r="G450" s="95"/>
      <c r="H450" s="95"/>
      <c r="I450" s="95"/>
    </row>
    <row r="451" spans="1:9" x14ac:dyDescent="0.2">
      <c r="A451" s="140"/>
      <c r="B451" s="140"/>
      <c r="C451" s="108"/>
      <c r="D451" s="95"/>
      <c r="E451" s="95"/>
      <c r="F451" s="95"/>
      <c r="G451" s="95"/>
      <c r="H451" s="95"/>
      <c r="I451" s="95"/>
    </row>
    <row r="452" spans="1:9" x14ac:dyDescent="0.2">
      <c r="A452" s="140"/>
      <c r="B452" s="140"/>
      <c r="C452" s="108"/>
      <c r="D452" s="95"/>
      <c r="E452" s="95"/>
      <c r="F452" s="95"/>
      <c r="G452" s="95"/>
      <c r="H452" s="95"/>
      <c r="I452" s="95"/>
    </row>
    <row r="453" spans="1:9" x14ac:dyDescent="0.2">
      <c r="A453" s="140"/>
      <c r="B453" s="140"/>
      <c r="C453" s="108"/>
      <c r="D453" s="95"/>
      <c r="E453" s="95"/>
      <c r="F453" s="95"/>
      <c r="G453" s="95"/>
      <c r="H453" s="95"/>
      <c r="I453" s="95"/>
    </row>
    <row r="454" spans="1:9" x14ac:dyDescent="0.2">
      <c r="A454" s="140"/>
      <c r="B454" s="140"/>
      <c r="C454" s="108"/>
      <c r="D454" s="95"/>
      <c r="E454" s="95"/>
      <c r="F454" s="95"/>
      <c r="G454" s="95"/>
      <c r="H454" s="95"/>
      <c r="I454" s="95"/>
    </row>
    <row r="455" spans="1:9" x14ac:dyDescent="0.2">
      <c r="A455" s="140"/>
      <c r="B455" s="140"/>
      <c r="C455" s="108"/>
      <c r="D455" s="95"/>
      <c r="E455" s="95"/>
      <c r="F455" s="95"/>
      <c r="G455" s="95"/>
      <c r="H455" s="95"/>
      <c r="I455" s="95"/>
    </row>
    <row r="456" spans="1:9" x14ac:dyDescent="0.2">
      <c r="A456" s="140"/>
      <c r="B456" s="140"/>
      <c r="C456" s="108"/>
      <c r="D456" s="95"/>
      <c r="E456" s="95"/>
      <c r="F456" s="95"/>
      <c r="G456" s="95"/>
      <c r="H456" s="95"/>
      <c r="I456" s="95"/>
    </row>
    <row r="457" spans="1:9" x14ac:dyDescent="0.2">
      <c r="A457" s="140"/>
      <c r="B457" s="140"/>
      <c r="C457" s="108"/>
      <c r="D457" s="95"/>
      <c r="E457" s="95"/>
      <c r="F457" s="95"/>
      <c r="G457" s="95"/>
      <c r="H457" s="95"/>
      <c r="I457" s="95"/>
    </row>
    <row r="458" spans="1:9" x14ac:dyDescent="0.2">
      <c r="A458" s="140"/>
      <c r="B458" s="140"/>
      <c r="C458" s="108"/>
      <c r="D458" s="95"/>
      <c r="E458" s="95"/>
      <c r="F458" s="95"/>
      <c r="G458" s="95"/>
      <c r="H458" s="95"/>
      <c r="I458" s="95"/>
    </row>
    <row r="459" spans="1:9" x14ac:dyDescent="0.2">
      <c r="A459" s="140"/>
      <c r="B459" s="140"/>
      <c r="C459" s="108"/>
      <c r="D459" s="95"/>
      <c r="E459" s="95"/>
      <c r="F459" s="95"/>
      <c r="G459" s="95"/>
      <c r="H459" s="95"/>
      <c r="I459" s="95"/>
    </row>
    <row r="460" spans="1:9" x14ac:dyDescent="0.2">
      <c r="A460" s="140"/>
      <c r="B460" s="140"/>
      <c r="C460" s="108"/>
      <c r="D460" s="95"/>
      <c r="E460" s="95"/>
      <c r="F460" s="95"/>
      <c r="G460" s="95"/>
      <c r="H460" s="95"/>
      <c r="I460" s="95"/>
    </row>
    <row r="461" spans="1:9" x14ac:dyDescent="0.2">
      <c r="A461" s="140"/>
      <c r="B461" s="140"/>
      <c r="C461" s="108"/>
      <c r="D461" s="95"/>
      <c r="E461" s="95"/>
      <c r="F461" s="95"/>
      <c r="G461" s="95"/>
      <c r="H461" s="95"/>
      <c r="I461" s="95"/>
    </row>
    <row r="462" spans="1:9" x14ac:dyDescent="0.2">
      <c r="A462" s="140"/>
      <c r="B462" s="140"/>
      <c r="C462" s="108"/>
      <c r="D462" s="95"/>
      <c r="E462" s="95"/>
      <c r="F462" s="95"/>
      <c r="G462" s="95"/>
      <c r="H462" s="95"/>
      <c r="I462" s="95"/>
    </row>
    <row r="463" spans="1:9" x14ac:dyDescent="0.2">
      <c r="A463" s="140"/>
      <c r="B463" s="140"/>
      <c r="C463" s="108"/>
      <c r="D463" s="95"/>
      <c r="E463" s="95"/>
      <c r="F463" s="95"/>
      <c r="G463" s="95"/>
      <c r="H463" s="95"/>
      <c r="I463" s="95"/>
    </row>
    <row r="464" spans="1:9" x14ac:dyDescent="0.2">
      <c r="A464" s="140"/>
      <c r="B464" s="140"/>
      <c r="C464" s="108"/>
      <c r="D464" s="95"/>
      <c r="E464" s="95"/>
      <c r="F464" s="95"/>
      <c r="G464" s="95"/>
      <c r="H464" s="95"/>
      <c r="I464" s="95"/>
    </row>
    <row r="465" spans="1:9" x14ac:dyDescent="0.2">
      <c r="A465" s="140"/>
      <c r="B465" s="140"/>
      <c r="C465" s="108"/>
      <c r="D465" s="95"/>
      <c r="E465" s="95"/>
      <c r="F465" s="95"/>
      <c r="G465" s="95"/>
      <c r="H465" s="95"/>
      <c r="I465" s="95"/>
    </row>
    <row r="466" spans="1:9" x14ac:dyDescent="0.2">
      <c r="A466" s="140"/>
      <c r="B466" s="140"/>
      <c r="C466" s="108"/>
      <c r="D466" s="95"/>
      <c r="E466" s="95"/>
      <c r="F466" s="95"/>
      <c r="G466" s="95"/>
      <c r="H466" s="95"/>
      <c r="I466" s="95"/>
    </row>
    <row r="467" spans="1:9" x14ac:dyDescent="0.2">
      <c r="A467" s="140"/>
      <c r="B467" s="140"/>
      <c r="C467" s="108"/>
      <c r="D467" s="95"/>
      <c r="E467" s="95"/>
      <c r="F467" s="95"/>
      <c r="G467" s="95"/>
      <c r="H467" s="95"/>
      <c r="I467" s="95"/>
    </row>
    <row r="468" spans="1:9" x14ac:dyDescent="0.2">
      <c r="A468" s="140"/>
      <c r="B468" s="140"/>
      <c r="C468" s="108"/>
      <c r="D468" s="95"/>
      <c r="E468" s="95"/>
      <c r="F468" s="95"/>
      <c r="G468" s="95"/>
      <c r="H468" s="95"/>
      <c r="I468" s="95"/>
    </row>
    <row r="469" spans="1:9" x14ac:dyDescent="0.2">
      <c r="A469" s="140"/>
      <c r="B469" s="140"/>
      <c r="C469" s="108"/>
      <c r="D469" s="95"/>
      <c r="E469" s="95"/>
      <c r="F469" s="95"/>
      <c r="G469" s="95"/>
      <c r="H469" s="95"/>
      <c r="I469" s="95"/>
    </row>
    <row r="470" spans="1:9" x14ac:dyDescent="0.2">
      <c r="A470" s="140"/>
      <c r="B470" s="140"/>
      <c r="C470" s="108"/>
      <c r="D470" s="95"/>
      <c r="E470" s="95"/>
      <c r="F470" s="95"/>
      <c r="G470" s="95"/>
      <c r="H470" s="95"/>
      <c r="I470" s="95"/>
    </row>
    <row r="471" spans="1:9" x14ac:dyDescent="0.2">
      <c r="A471" s="140"/>
      <c r="B471" s="140"/>
      <c r="C471" s="108"/>
      <c r="D471" s="95"/>
      <c r="E471" s="95"/>
      <c r="F471" s="95"/>
      <c r="G471" s="95"/>
      <c r="H471" s="95"/>
      <c r="I471" s="95"/>
    </row>
    <row r="472" spans="1:9" x14ac:dyDescent="0.2">
      <c r="A472" s="140"/>
      <c r="B472" s="140"/>
      <c r="C472" s="108"/>
      <c r="D472" s="95"/>
      <c r="E472" s="95"/>
      <c r="F472" s="95"/>
      <c r="G472" s="95"/>
      <c r="H472" s="95"/>
      <c r="I472" s="95"/>
    </row>
    <row r="473" spans="1:9" x14ac:dyDescent="0.2">
      <c r="A473" s="140"/>
      <c r="B473" s="140"/>
      <c r="C473" s="108"/>
      <c r="D473" s="95"/>
      <c r="E473" s="95"/>
      <c r="F473" s="95"/>
      <c r="G473" s="95"/>
      <c r="H473" s="95"/>
      <c r="I473" s="95"/>
    </row>
    <row r="474" spans="1:9" x14ac:dyDescent="0.2">
      <c r="A474" s="140"/>
      <c r="B474" s="140"/>
      <c r="C474" s="108"/>
      <c r="D474" s="95"/>
      <c r="E474" s="95"/>
      <c r="F474" s="95"/>
      <c r="G474" s="95"/>
      <c r="H474" s="95"/>
      <c r="I474" s="95"/>
    </row>
    <row r="475" spans="1:9" x14ac:dyDescent="0.2">
      <c r="A475" s="140"/>
      <c r="B475" s="140"/>
      <c r="C475" s="108"/>
      <c r="D475" s="95"/>
      <c r="E475" s="95"/>
      <c r="F475" s="95"/>
      <c r="G475" s="95"/>
      <c r="H475" s="95"/>
      <c r="I475" s="95"/>
    </row>
    <row r="476" spans="1:9" x14ac:dyDescent="0.2">
      <c r="A476" s="140"/>
      <c r="B476" s="140"/>
      <c r="C476" s="108"/>
      <c r="D476" s="95"/>
      <c r="E476" s="95"/>
      <c r="F476" s="95"/>
      <c r="G476" s="95"/>
      <c r="H476" s="95"/>
      <c r="I476" s="95"/>
    </row>
    <row r="477" spans="1:9" x14ac:dyDescent="0.2">
      <c r="A477" s="140"/>
      <c r="B477" s="140"/>
      <c r="C477" s="108"/>
      <c r="D477" s="95"/>
      <c r="E477" s="95"/>
      <c r="F477" s="95"/>
      <c r="G477" s="95"/>
      <c r="H477" s="95"/>
      <c r="I477" s="95"/>
    </row>
    <row r="478" spans="1:9" x14ac:dyDescent="0.2">
      <c r="A478" s="140"/>
      <c r="B478" s="140"/>
      <c r="C478" s="108"/>
      <c r="D478" s="95"/>
      <c r="E478" s="95"/>
      <c r="F478" s="95"/>
      <c r="G478" s="95"/>
      <c r="H478" s="95"/>
      <c r="I478" s="95"/>
    </row>
    <row r="479" spans="1:9" x14ac:dyDescent="0.2">
      <c r="A479" s="140"/>
      <c r="B479" s="140"/>
      <c r="C479" s="108"/>
      <c r="D479" s="95"/>
      <c r="E479" s="95"/>
      <c r="F479" s="95"/>
      <c r="G479" s="95"/>
      <c r="H479" s="95"/>
      <c r="I479" s="95"/>
    </row>
    <row r="480" spans="1:9" x14ac:dyDescent="0.2">
      <c r="A480" s="140"/>
      <c r="B480" s="140"/>
      <c r="C480" s="108"/>
      <c r="D480" s="95"/>
      <c r="E480" s="95"/>
      <c r="F480" s="95"/>
      <c r="G480" s="95"/>
      <c r="H480" s="95"/>
      <c r="I480" s="95"/>
    </row>
    <row r="481" spans="1:9" x14ac:dyDescent="0.2">
      <c r="A481" s="140"/>
      <c r="B481" s="140"/>
      <c r="C481" s="108"/>
      <c r="D481" s="95"/>
      <c r="E481" s="95"/>
      <c r="F481" s="95"/>
      <c r="G481" s="95"/>
      <c r="H481" s="95"/>
      <c r="I481" s="95"/>
    </row>
    <row r="482" spans="1:9" x14ac:dyDescent="0.2">
      <c r="A482" s="140"/>
      <c r="B482" s="140"/>
      <c r="C482" s="108"/>
      <c r="D482" s="95"/>
      <c r="E482" s="95"/>
      <c r="F482" s="95"/>
      <c r="G482" s="95"/>
      <c r="H482" s="95"/>
      <c r="I482" s="95"/>
    </row>
    <row r="483" spans="1:9" x14ac:dyDescent="0.2">
      <c r="A483" s="140"/>
      <c r="B483" s="140"/>
      <c r="C483" s="108"/>
      <c r="D483" s="95"/>
      <c r="E483" s="95"/>
      <c r="F483" s="95"/>
      <c r="G483" s="95"/>
      <c r="H483" s="95"/>
      <c r="I483" s="95"/>
    </row>
    <row r="484" spans="1:9" x14ac:dyDescent="0.2">
      <c r="A484" s="140"/>
      <c r="B484" s="140"/>
      <c r="C484" s="108"/>
      <c r="D484" s="95"/>
      <c r="E484" s="95"/>
      <c r="F484" s="95"/>
      <c r="G484" s="95"/>
      <c r="H484" s="95"/>
      <c r="I484" s="95"/>
    </row>
    <row r="485" spans="1:9" x14ac:dyDescent="0.2">
      <c r="A485" s="140"/>
      <c r="B485" s="140"/>
      <c r="C485" s="108"/>
      <c r="D485" s="95"/>
      <c r="E485" s="95"/>
      <c r="F485" s="95"/>
      <c r="G485" s="95"/>
      <c r="H485" s="95"/>
      <c r="I485" s="95"/>
    </row>
    <row r="486" spans="1:9" x14ac:dyDescent="0.2">
      <c r="A486" s="140"/>
      <c r="B486" s="140"/>
      <c r="C486" s="108"/>
      <c r="D486" s="95"/>
      <c r="E486" s="95"/>
      <c r="F486" s="95"/>
      <c r="G486" s="95"/>
      <c r="H486" s="95"/>
      <c r="I486" s="95"/>
    </row>
    <row r="487" spans="1:9" x14ac:dyDescent="0.2">
      <c r="A487" s="140"/>
      <c r="B487" s="140"/>
      <c r="C487" s="108"/>
      <c r="D487" s="95"/>
      <c r="E487" s="95"/>
      <c r="F487" s="95"/>
      <c r="G487" s="95"/>
      <c r="H487" s="95"/>
      <c r="I487" s="95"/>
    </row>
    <row r="488" spans="1:9" x14ac:dyDescent="0.2">
      <c r="A488" s="140"/>
      <c r="B488" s="140"/>
      <c r="C488" s="108"/>
      <c r="D488" s="95"/>
      <c r="E488" s="95"/>
      <c r="F488" s="95"/>
      <c r="G488" s="95"/>
      <c r="H488" s="95"/>
      <c r="I488" s="95"/>
    </row>
    <row r="489" spans="1:9" x14ac:dyDescent="0.2">
      <c r="A489" s="140"/>
      <c r="B489" s="140"/>
      <c r="C489" s="108"/>
      <c r="D489" s="95"/>
      <c r="E489" s="95"/>
      <c r="F489" s="95"/>
      <c r="G489" s="95"/>
      <c r="H489" s="95"/>
      <c r="I489" s="95"/>
    </row>
    <row r="490" spans="1:9" x14ac:dyDescent="0.2">
      <c r="A490" s="140"/>
      <c r="B490" s="140"/>
      <c r="C490" s="108"/>
      <c r="D490" s="95"/>
      <c r="E490" s="95"/>
      <c r="F490" s="95"/>
      <c r="G490" s="95"/>
      <c r="H490" s="95"/>
      <c r="I490" s="95"/>
    </row>
    <row r="491" spans="1:9" x14ac:dyDescent="0.2">
      <c r="A491" s="140"/>
      <c r="B491" s="140"/>
      <c r="C491" s="108"/>
      <c r="D491" s="95"/>
      <c r="E491" s="95"/>
      <c r="F491" s="95"/>
      <c r="G491" s="95"/>
      <c r="H491" s="95"/>
      <c r="I491" s="95"/>
    </row>
    <row r="492" spans="1:9" x14ac:dyDescent="0.2">
      <c r="A492" s="140"/>
      <c r="B492" s="140"/>
      <c r="C492" s="108"/>
      <c r="D492" s="95"/>
      <c r="E492" s="95"/>
      <c r="F492" s="95"/>
      <c r="G492" s="95"/>
      <c r="H492" s="95"/>
      <c r="I492" s="95"/>
    </row>
    <row r="493" spans="1:9" x14ac:dyDescent="0.2">
      <c r="A493" s="140"/>
      <c r="B493" s="140"/>
      <c r="C493" s="108"/>
      <c r="D493" s="95"/>
      <c r="E493" s="95"/>
      <c r="F493" s="95"/>
      <c r="G493" s="95"/>
      <c r="H493" s="95"/>
      <c r="I493" s="95"/>
    </row>
    <row r="494" spans="1:9" x14ac:dyDescent="0.2">
      <c r="A494" s="140"/>
      <c r="B494" s="140"/>
      <c r="C494" s="108"/>
      <c r="D494" s="95"/>
      <c r="E494" s="95"/>
      <c r="F494" s="95"/>
      <c r="G494" s="95"/>
      <c r="H494" s="95"/>
      <c r="I494" s="95"/>
    </row>
    <row r="495" spans="1:9" x14ac:dyDescent="0.2">
      <c r="A495" s="140"/>
      <c r="B495" s="140"/>
      <c r="C495" s="108"/>
      <c r="D495" s="95"/>
      <c r="E495" s="95"/>
      <c r="F495" s="95"/>
      <c r="G495" s="95"/>
      <c r="H495" s="95"/>
      <c r="I495" s="95"/>
    </row>
    <row r="496" spans="1:9" x14ac:dyDescent="0.2">
      <c r="A496" s="140"/>
      <c r="B496" s="140"/>
      <c r="C496" s="108"/>
      <c r="D496" s="95"/>
      <c r="E496" s="95"/>
      <c r="F496" s="95"/>
      <c r="G496" s="95"/>
      <c r="H496" s="95"/>
      <c r="I496" s="95"/>
    </row>
    <row r="497" spans="1:9" x14ac:dyDescent="0.2">
      <c r="A497" s="140"/>
      <c r="B497" s="140"/>
      <c r="C497" s="108"/>
      <c r="D497" s="95"/>
      <c r="E497" s="95"/>
      <c r="F497" s="95"/>
      <c r="G497" s="95"/>
      <c r="H497" s="95"/>
      <c r="I497" s="95"/>
    </row>
    <row r="498" spans="1:9" x14ac:dyDescent="0.2">
      <c r="A498" s="140"/>
      <c r="B498" s="140"/>
      <c r="C498" s="108"/>
      <c r="D498" s="95"/>
      <c r="E498" s="95"/>
      <c r="F498" s="95"/>
      <c r="G498" s="95"/>
      <c r="H498" s="95"/>
      <c r="I498" s="95"/>
    </row>
    <row r="499" spans="1:9" x14ac:dyDescent="0.2">
      <c r="A499" s="140"/>
      <c r="B499" s="140"/>
      <c r="C499" s="108"/>
      <c r="D499" s="95"/>
      <c r="E499" s="95"/>
      <c r="F499" s="95"/>
      <c r="G499" s="95"/>
      <c r="H499" s="95"/>
      <c r="I499" s="95"/>
    </row>
    <row r="500" spans="1:9" x14ac:dyDescent="0.2">
      <c r="A500" s="140"/>
      <c r="B500" s="140"/>
      <c r="C500" s="108"/>
      <c r="D500" s="95"/>
      <c r="E500" s="95"/>
      <c r="F500" s="95"/>
      <c r="G500" s="95"/>
      <c r="H500" s="95"/>
      <c r="I500" s="95"/>
    </row>
    <row r="501" spans="1:9" x14ac:dyDescent="0.2">
      <c r="A501" s="140"/>
      <c r="B501" s="140"/>
      <c r="C501" s="108"/>
      <c r="D501" s="95"/>
      <c r="E501" s="95"/>
      <c r="F501" s="95"/>
      <c r="G501" s="95"/>
      <c r="H501" s="95"/>
      <c r="I501" s="95"/>
    </row>
    <row r="502" spans="1:9" x14ac:dyDescent="0.2">
      <c r="A502" s="140"/>
      <c r="B502" s="140"/>
      <c r="C502" s="108"/>
      <c r="D502" s="95"/>
      <c r="E502" s="95"/>
      <c r="F502" s="95"/>
      <c r="G502" s="95"/>
      <c r="H502" s="95"/>
      <c r="I502" s="95"/>
    </row>
    <row r="503" spans="1:9" x14ac:dyDescent="0.2">
      <c r="A503" s="140"/>
      <c r="B503" s="140"/>
      <c r="C503" s="108"/>
      <c r="D503" s="95"/>
      <c r="E503" s="95"/>
      <c r="F503" s="95"/>
      <c r="G503" s="95"/>
      <c r="H503" s="95"/>
      <c r="I503" s="95"/>
    </row>
    <row r="504" spans="1:9" x14ac:dyDescent="0.2">
      <c r="A504" s="140"/>
      <c r="B504" s="140"/>
      <c r="C504" s="108"/>
      <c r="D504" s="95"/>
      <c r="E504" s="95"/>
      <c r="F504" s="95"/>
      <c r="G504" s="95"/>
      <c r="H504" s="95"/>
      <c r="I504" s="95"/>
    </row>
    <row r="505" spans="1:9" x14ac:dyDescent="0.2">
      <c r="C505" s="108"/>
      <c r="D505" s="95"/>
      <c r="E505" s="95"/>
      <c r="F505" s="95"/>
      <c r="G505" s="95"/>
      <c r="H505" s="95"/>
      <c r="I505" s="95"/>
    </row>
  </sheetData>
  <sheetProtection formatCells="0" formatColumns="0" formatRows="0" insertColumns="0" insertRows="0" deleteColumns="0" deleteRows="0" sort="0"/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86"/>
  <sheetViews>
    <sheetView tabSelected="1" view="pageBreakPreview" zoomScale="90" zoomScaleNormal="100" zoomScaleSheetLayoutView="90" workbookViewId="0">
      <selection activeCell="I36" sqref="I36"/>
    </sheetView>
  </sheetViews>
  <sheetFormatPr defaultRowHeight="12.75" x14ac:dyDescent="0.2"/>
  <cols>
    <col min="1" max="1" width="59.85546875" style="222" customWidth="1"/>
    <col min="2" max="2" width="3.42578125" style="14" customWidth="1"/>
    <col min="3" max="3" width="15.5703125" style="222" customWidth="1"/>
    <col min="4" max="4" width="4" style="222" customWidth="1"/>
    <col min="5" max="5" width="15.5703125" style="222" customWidth="1"/>
    <col min="6" max="6" width="3.42578125" style="222" customWidth="1"/>
    <col min="7" max="7" width="14.85546875" style="222" customWidth="1"/>
    <col min="8" max="8" width="3.5703125" style="222" customWidth="1"/>
    <col min="9" max="9" width="17.85546875" style="222" customWidth="1"/>
    <col min="10" max="10" width="2.42578125" style="222" customWidth="1"/>
    <col min="11" max="11" width="19.5703125" style="222" customWidth="1"/>
    <col min="12" max="12" width="3" style="222" customWidth="1"/>
    <col min="13" max="13" width="18.85546875" style="222" customWidth="1"/>
    <col min="14" max="14" width="3.5703125" style="222" customWidth="1"/>
    <col min="15" max="15" width="17" style="222" customWidth="1"/>
    <col min="16" max="16" width="6" style="220" customWidth="1"/>
    <col min="17" max="17" width="1.42578125" style="220" customWidth="1"/>
    <col min="18" max="18" width="12.85546875" style="221" bestFit="1" customWidth="1"/>
    <col min="19" max="19" width="16" style="222" customWidth="1"/>
    <col min="20" max="20" width="11.7109375" style="222" bestFit="1" customWidth="1"/>
    <col min="21" max="21" width="16.5703125" style="222" bestFit="1" customWidth="1"/>
    <col min="22" max="23" width="9.140625" style="222"/>
    <col min="24" max="16384" width="9.140625" style="14"/>
  </cols>
  <sheetData>
    <row r="2" spans="1:23" x14ac:dyDescent="0.2">
      <c r="A2" s="10" t="s">
        <v>0</v>
      </c>
      <c r="B2" s="216"/>
      <c r="C2" s="217"/>
      <c r="D2" s="217"/>
      <c r="E2" s="217"/>
      <c r="F2" s="217"/>
      <c r="G2" s="217"/>
      <c r="H2" s="217"/>
      <c r="I2" s="218"/>
      <c r="J2" s="217"/>
      <c r="K2" s="217"/>
      <c r="L2" s="217"/>
      <c r="M2" s="217"/>
      <c r="N2" s="217"/>
      <c r="O2" s="217"/>
      <c r="P2" s="219"/>
    </row>
    <row r="3" spans="1:23" x14ac:dyDescent="0.2">
      <c r="A3" s="223" t="s">
        <v>94</v>
      </c>
      <c r="B3" s="216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9"/>
    </row>
    <row r="4" spans="1:23" x14ac:dyDescent="0.2">
      <c r="A4" s="223" t="s">
        <v>46</v>
      </c>
      <c r="B4" s="216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9"/>
    </row>
    <row r="5" spans="1:23" x14ac:dyDescent="0.2">
      <c r="A5" s="217" t="s">
        <v>95</v>
      </c>
      <c r="B5" s="216"/>
    </row>
    <row r="6" spans="1:23" x14ac:dyDescent="0.2">
      <c r="C6" s="224"/>
      <c r="D6" s="224"/>
      <c r="E6" s="224"/>
      <c r="F6" s="224"/>
      <c r="G6" s="224"/>
      <c r="H6" s="225"/>
      <c r="I6" s="225"/>
      <c r="J6" s="225"/>
      <c r="K6" s="225"/>
      <c r="L6" s="225"/>
      <c r="M6" s="225"/>
      <c r="N6" s="225"/>
      <c r="O6" s="226"/>
      <c r="P6" s="225"/>
    </row>
    <row r="7" spans="1:23" x14ac:dyDescent="0.2"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4"/>
    </row>
    <row r="8" spans="1:23" ht="64.5" thickBot="1" x14ac:dyDescent="0.25">
      <c r="C8" s="228" t="s">
        <v>96</v>
      </c>
      <c r="D8" s="229"/>
      <c r="E8" s="230" t="s">
        <v>33</v>
      </c>
      <c r="F8" s="231"/>
      <c r="G8" s="228" t="s">
        <v>97</v>
      </c>
      <c r="H8" s="228"/>
      <c r="I8" s="228" t="s">
        <v>35</v>
      </c>
      <c r="J8" s="228"/>
      <c r="K8" s="232" t="s">
        <v>34</v>
      </c>
      <c r="L8" s="228"/>
      <c r="M8" s="232" t="s">
        <v>36</v>
      </c>
      <c r="N8" s="228"/>
      <c r="O8" s="228" t="s">
        <v>98</v>
      </c>
      <c r="P8" s="229"/>
      <c r="Q8" s="229"/>
    </row>
    <row r="9" spans="1:23" x14ac:dyDescent="0.2"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4"/>
      <c r="Q9" s="235"/>
    </row>
    <row r="10" spans="1:23" s="240" customFormat="1" x14ac:dyDescent="0.2">
      <c r="A10" s="222"/>
      <c r="B10" s="14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36"/>
      <c r="P10" s="220"/>
      <c r="Q10" s="237"/>
      <c r="R10" s="238"/>
      <c r="S10" s="238"/>
      <c r="T10" s="239"/>
      <c r="U10" s="239"/>
      <c r="V10" s="239"/>
      <c r="W10" s="239"/>
    </row>
    <row r="11" spans="1:23" s="240" customFormat="1" ht="13.5" thickBot="1" x14ac:dyDescent="0.25">
      <c r="A11" s="219" t="s">
        <v>99</v>
      </c>
      <c r="B11" s="37"/>
      <c r="C11" s="241">
        <v>22040816</v>
      </c>
      <c r="D11" s="241"/>
      <c r="E11" s="241">
        <v>900</v>
      </c>
      <c r="F11" s="241"/>
      <c r="G11" s="241">
        <v>598597</v>
      </c>
      <c r="H11" s="241"/>
      <c r="I11" s="242">
        <v>-171911</v>
      </c>
      <c r="J11" s="241"/>
      <c r="K11" s="241">
        <v>458446</v>
      </c>
      <c r="L11" s="241"/>
      <c r="M11" s="242">
        <v>-512785</v>
      </c>
      <c r="N11" s="241"/>
      <c r="O11" s="241">
        <f>SUM(C11:M11)</f>
        <v>22414063</v>
      </c>
      <c r="P11" s="234"/>
      <c r="Q11" s="237"/>
      <c r="R11" s="238"/>
      <c r="S11" s="243"/>
      <c r="T11" s="239"/>
      <c r="U11" s="244"/>
      <c r="V11" s="239"/>
      <c r="W11" s="239"/>
    </row>
    <row r="12" spans="1:23" s="240" customFormat="1" ht="13.5" thickTop="1" x14ac:dyDescent="0.2">
      <c r="A12" s="219"/>
      <c r="B12" s="37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34"/>
      <c r="Q12" s="237"/>
      <c r="R12" s="238"/>
      <c r="S12" s="243"/>
      <c r="T12" s="239"/>
      <c r="U12" s="244"/>
      <c r="V12" s="239"/>
      <c r="W12" s="239"/>
    </row>
    <row r="13" spans="1:23" s="240" customFormat="1" x14ac:dyDescent="0.2">
      <c r="A13" s="246" t="s">
        <v>100</v>
      </c>
      <c r="B13" s="37"/>
      <c r="C13" s="245"/>
      <c r="D13" s="245"/>
      <c r="E13" s="245"/>
      <c r="F13" s="245"/>
      <c r="G13" s="247"/>
      <c r="H13" s="245"/>
      <c r="I13" s="75">
        <v>27454</v>
      </c>
      <c r="J13" s="245"/>
      <c r="K13" s="245"/>
      <c r="L13" s="245"/>
      <c r="M13" s="75">
        <v>105485</v>
      </c>
      <c r="N13" s="245"/>
      <c r="O13" s="247">
        <f>SUM(C13:M13)</f>
        <v>132939</v>
      </c>
      <c r="P13" s="234"/>
      <c r="Q13" s="237"/>
      <c r="R13" s="238"/>
      <c r="S13" s="243"/>
      <c r="T13" s="239"/>
      <c r="U13" s="244"/>
      <c r="V13" s="239"/>
      <c r="W13" s="239"/>
    </row>
    <row r="14" spans="1:23" s="240" customFormat="1" ht="25.5" x14ac:dyDescent="0.2">
      <c r="A14" s="246" t="s">
        <v>101</v>
      </c>
      <c r="B14" s="37"/>
      <c r="C14" s="245"/>
      <c r="D14" s="247"/>
      <c r="E14" s="247"/>
      <c r="F14" s="247"/>
      <c r="G14" s="247"/>
      <c r="H14" s="247"/>
      <c r="I14" s="247"/>
      <c r="J14" s="247"/>
      <c r="K14" s="75">
        <v>-6032</v>
      </c>
      <c r="L14" s="247"/>
      <c r="M14" s="75">
        <v>6032</v>
      </c>
      <c r="N14" s="247"/>
      <c r="O14" s="247">
        <f>SUM(C14:M14)</f>
        <v>0</v>
      </c>
      <c r="P14" s="234"/>
      <c r="Q14" s="237"/>
      <c r="R14" s="238"/>
      <c r="S14" s="243"/>
      <c r="T14" s="239"/>
      <c r="U14" s="244"/>
      <c r="V14" s="239"/>
      <c r="W14" s="239"/>
    </row>
    <row r="15" spans="1:23" s="240" customFormat="1" x14ac:dyDescent="0.2">
      <c r="A15" s="219"/>
      <c r="B15" s="37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34"/>
      <c r="Q15" s="237"/>
      <c r="R15" s="238"/>
      <c r="S15" s="243"/>
      <c r="T15" s="239"/>
      <c r="U15" s="244"/>
      <c r="V15" s="239"/>
      <c r="W15" s="239"/>
    </row>
    <row r="16" spans="1:23" s="240" customFormat="1" ht="13.5" thickBot="1" x14ac:dyDescent="0.25">
      <c r="A16" s="219" t="s">
        <v>102</v>
      </c>
      <c r="B16" s="37"/>
      <c r="C16" s="241">
        <f>SUM(C11:C15)</f>
        <v>22040816</v>
      </c>
      <c r="D16" s="241"/>
      <c r="E16" s="241">
        <f t="shared" ref="E16:O16" si="0">SUM(E11:E15)</f>
        <v>900</v>
      </c>
      <c r="F16" s="241"/>
      <c r="G16" s="241">
        <f t="shared" si="0"/>
        <v>598597</v>
      </c>
      <c r="H16" s="241"/>
      <c r="I16" s="242">
        <f t="shared" si="0"/>
        <v>-144457</v>
      </c>
      <c r="J16" s="241"/>
      <c r="K16" s="241">
        <f t="shared" si="0"/>
        <v>452414</v>
      </c>
      <c r="L16" s="241"/>
      <c r="M16" s="242">
        <f t="shared" si="0"/>
        <v>-401268</v>
      </c>
      <c r="N16" s="241"/>
      <c r="O16" s="241">
        <f t="shared" si="0"/>
        <v>22547002</v>
      </c>
      <c r="P16" s="234"/>
      <c r="Q16" s="237"/>
      <c r="R16" s="238"/>
      <c r="S16" s="243"/>
      <c r="T16" s="239"/>
      <c r="U16" s="244"/>
      <c r="V16" s="239"/>
      <c r="W16" s="239"/>
    </row>
    <row r="17" spans="1:23" s="240" customFormat="1" ht="13.5" thickTop="1" x14ac:dyDescent="0.2">
      <c r="A17" s="219"/>
      <c r="B17" s="37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34"/>
      <c r="Q17" s="237"/>
      <c r="R17" s="238"/>
      <c r="S17" s="243"/>
      <c r="T17" s="239"/>
      <c r="U17" s="244"/>
      <c r="V17" s="239"/>
      <c r="W17" s="239"/>
    </row>
    <row r="18" spans="1:23" s="240" customFormat="1" x14ac:dyDescent="0.2">
      <c r="A18" s="246" t="s">
        <v>103</v>
      </c>
      <c r="B18" s="37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75">
        <v>-220408</v>
      </c>
      <c r="N18" s="245"/>
      <c r="O18" s="75">
        <f>SUM(C18:M18)</f>
        <v>-220408</v>
      </c>
      <c r="P18" s="234"/>
      <c r="Q18" s="237"/>
      <c r="R18" s="238"/>
      <c r="S18" s="243"/>
      <c r="T18" s="239"/>
      <c r="U18" s="244"/>
      <c r="V18" s="239"/>
      <c r="W18" s="239"/>
    </row>
    <row r="19" spans="1:23" s="240" customFormat="1" x14ac:dyDescent="0.2">
      <c r="A19" s="246" t="s">
        <v>104</v>
      </c>
      <c r="B19" s="37"/>
      <c r="C19" s="245"/>
      <c r="D19" s="245"/>
      <c r="E19" s="245"/>
      <c r="F19" s="245"/>
      <c r="G19" s="245"/>
      <c r="H19" s="245"/>
      <c r="I19" s="75">
        <f>92227-I13</f>
        <v>64773</v>
      </c>
      <c r="J19" s="245"/>
      <c r="K19" s="245"/>
      <c r="L19" s="245"/>
      <c r="M19" s="75">
        <f>1114147-M13</f>
        <v>1008662</v>
      </c>
      <c r="N19" s="245"/>
      <c r="O19" s="75">
        <f>SUM(C19:M19)</f>
        <v>1073435</v>
      </c>
      <c r="P19" s="234"/>
      <c r="Q19" s="237"/>
      <c r="R19" s="238"/>
      <c r="S19" s="243"/>
      <c r="T19" s="239"/>
      <c r="U19" s="244"/>
      <c r="V19" s="239"/>
      <c r="W19" s="239"/>
    </row>
    <row r="20" spans="1:23" s="240" customFormat="1" ht="25.5" x14ac:dyDescent="0.2">
      <c r="A20" s="246" t="s">
        <v>101</v>
      </c>
      <c r="B20" s="37"/>
      <c r="C20" s="245"/>
      <c r="D20" s="245"/>
      <c r="E20" s="245"/>
      <c r="F20" s="245"/>
      <c r="G20" s="245"/>
      <c r="H20" s="245"/>
      <c r="I20" s="245"/>
      <c r="J20" s="245"/>
      <c r="K20" s="75">
        <f>-24129-K14</f>
        <v>-18097</v>
      </c>
      <c r="L20" s="245"/>
      <c r="M20" s="75">
        <f>24129-M14</f>
        <v>18097</v>
      </c>
      <c r="N20" s="245"/>
      <c r="O20" s="247">
        <f>SUM(C20:M20)</f>
        <v>0</v>
      </c>
      <c r="P20" s="234"/>
      <c r="Q20" s="237"/>
      <c r="R20" s="238"/>
      <c r="S20" s="243"/>
      <c r="T20" s="239"/>
      <c r="U20" s="244"/>
      <c r="V20" s="239"/>
      <c r="W20" s="239"/>
    </row>
    <row r="21" spans="1:23" s="240" customFormat="1" x14ac:dyDescent="0.2">
      <c r="A21" s="219"/>
      <c r="B21" s="37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34"/>
      <c r="Q21" s="237"/>
      <c r="R21" s="238"/>
      <c r="S21" s="243"/>
      <c r="T21" s="239"/>
      <c r="U21" s="239"/>
      <c r="V21" s="239"/>
      <c r="W21" s="239"/>
    </row>
    <row r="22" spans="1:23" s="240" customFormat="1" ht="13.5" thickBot="1" x14ac:dyDescent="0.25">
      <c r="A22" s="219" t="s">
        <v>105</v>
      </c>
      <c r="B22" s="37"/>
      <c r="C22" s="241">
        <f>SUM(C16:C20)</f>
        <v>22040816</v>
      </c>
      <c r="D22" s="241"/>
      <c r="E22" s="241">
        <f>SUM(E16:E20)</f>
        <v>900</v>
      </c>
      <c r="F22" s="241"/>
      <c r="G22" s="241">
        <f>SUM(G16:G20)</f>
        <v>598597</v>
      </c>
      <c r="H22" s="241"/>
      <c r="I22" s="242">
        <f>SUM(I16:I20)</f>
        <v>-79684</v>
      </c>
      <c r="J22" s="241"/>
      <c r="K22" s="241">
        <f>SUM(K16:K20)</f>
        <v>434317</v>
      </c>
      <c r="L22" s="241"/>
      <c r="M22" s="242">
        <f>SUM(M16:M20)</f>
        <v>405083</v>
      </c>
      <c r="N22" s="241"/>
      <c r="O22" s="241">
        <f>SUM(O16:O20)</f>
        <v>23400029</v>
      </c>
      <c r="P22" s="234"/>
      <c r="Q22" s="237"/>
      <c r="R22" s="248"/>
      <c r="S22" s="249"/>
      <c r="T22" s="239"/>
      <c r="U22" s="239"/>
      <c r="V22" s="239"/>
      <c r="W22" s="239"/>
    </row>
    <row r="23" spans="1:23" s="240" customFormat="1" ht="13.5" thickTop="1" x14ac:dyDescent="0.2">
      <c r="A23" s="219"/>
      <c r="B23" s="37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34"/>
      <c r="Q23" s="237"/>
      <c r="R23" s="248"/>
      <c r="S23" s="249"/>
      <c r="T23" s="239"/>
      <c r="U23" s="239"/>
      <c r="V23" s="239"/>
      <c r="W23" s="239"/>
    </row>
    <row r="24" spans="1:23" s="240" customFormat="1" x14ac:dyDescent="0.2">
      <c r="A24" s="246" t="s">
        <v>106</v>
      </c>
      <c r="B24" s="37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75">
        <v>-1579221</v>
      </c>
      <c r="N24" s="245"/>
      <c r="O24" s="75">
        <f>SUM(C24:M24)</f>
        <v>-1579221</v>
      </c>
      <c r="P24" s="234"/>
      <c r="Q24" s="237"/>
      <c r="R24" s="248"/>
      <c r="S24" s="249"/>
      <c r="T24" s="239"/>
      <c r="U24" s="239"/>
      <c r="V24" s="239"/>
      <c r="W24" s="239"/>
    </row>
    <row r="25" spans="1:23" s="240" customFormat="1" x14ac:dyDescent="0.2">
      <c r="A25" s="246" t="s">
        <v>107</v>
      </c>
      <c r="B25" s="250"/>
      <c r="C25" s="245"/>
      <c r="D25" s="245"/>
      <c r="E25" s="247"/>
      <c r="F25" s="247"/>
      <c r="G25" s="247"/>
      <c r="H25" s="247"/>
      <c r="I25" s="75">
        <v>1439</v>
      </c>
      <c r="J25" s="247"/>
      <c r="K25" s="247"/>
      <c r="L25" s="247"/>
      <c r="M25" s="75">
        <v>563048</v>
      </c>
      <c r="N25" s="247"/>
      <c r="O25" s="75">
        <f>SUM(C25:M25)</f>
        <v>564487</v>
      </c>
      <c r="P25" s="234"/>
      <c r="Q25" s="237"/>
      <c r="R25" s="221"/>
      <c r="S25" s="243"/>
      <c r="T25" s="239"/>
      <c r="U25" s="239"/>
      <c r="V25" s="239"/>
      <c r="W25" s="239"/>
    </row>
    <row r="26" spans="1:23" s="240" customFormat="1" ht="25.5" x14ac:dyDescent="0.2">
      <c r="A26" s="251" t="s">
        <v>101</v>
      </c>
      <c r="B26" s="14"/>
      <c r="C26" s="245"/>
      <c r="D26" s="245"/>
      <c r="E26" s="247"/>
      <c r="F26" s="252"/>
      <c r="G26" s="247"/>
      <c r="H26" s="252"/>
      <c r="I26" s="247"/>
      <c r="J26" s="252"/>
      <c r="K26" s="75">
        <v>-6032</v>
      </c>
      <c r="L26" s="247"/>
      <c r="M26" s="75">
        <v>6032</v>
      </c>
      <c r="N26" s="252"/>
      <c r="O26" s="247">
        <f>SUM(C26:M26)</f>
        <v>0</v>
      </c>
      <c r="P26" s="234"/>
      <c r="Q26" s="237"/>
      <c r="R26" s="243"/>
      <c r="S26" s="239"/>
      <c r="T26" s="239"/>
      <c r="U26" s="239"/>
      <c r="V26" s="239"/>
      <c r="W26" s="239"/>
    </row>
    <row r="27" spans="1:23" s="240" customFormat="1" x14ac:dyDescent="0.2">
      <c r="A27" s="222"/>
      <c r="B27" s="14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34"/>
      <c r="Q27" s="237"/>
      <c r="R27" s="238"/>
      <c r="S27" s="239"/>
      <c r="T27" s="239"/>
      <c r="U27" s="239"/>
      <c r="V27" s="239"/>
      <c r="W27" s="239"/>
    </row>
    <row r="28" spans="1:23" s="257" customFormat="1" ht="15" customHeight="1" thickBot="1" x14ac:dyDescent="0.25">
      <c r="A28" s="219" t="s">
        <v>108</v>
      </c>
      <c r="B28" s="133"/>
      <c r="C28" s="241">
        <f>SUM(C22:C27)</f>
        <v>22040816</v>
      </c>
      <c r="D28" s="241"/>
      <c r="E28" s="241">
        <f>SUM(E22:E27)</f>
        <v>900</v>
      </c>
      <c r="F28" s="241"/>
      <c r="G28" s="241">
        <f>SUM(G22:G27)</f>
        <v>598597</v>
      </c>
      <c r="H28" s="241"/>
      <c r="I28" s="242">
        <f>SUM(I22:I27)</f>
        <v>-78245</v>
      </c>
      <c r="J28" s="241"/>
      <c r="K28" s="241">
        <f>SUM(K22:K27)</f>
        <v>428285</v>
      </c>
      <c r="L28" s="241"/>
      <c r="M28" s="242">
        <f>SUM(M22:M27)</f>
        <v>-605058</v>
      </c>
      <c r="N28" s="241"/>
      <c r="O28" s="241">
        <f>SUM(O22:O27)</f>
        <v>22385295</v>
      </c>
      <c r="P28" s="253"/>
      <c r="Q28" s="254"/>
      <c r="R28" s="248"/>
      <c r="S28" s="255"/>
      <c r="T28" s="256"/>
      <c r="U28" s="256"/>
      <c r="V28" s="256"/>
      <c r="W28" s="256"/>
    </row>
    <row r="29" spans="1:23" s="240" customFormat="1" ht="13.5" thickTop="1" x14ac:dyDescent="0.2">
      <c r="A29" s="258"/>
      <c r="B29" s="259"/>
      <c r="C29" s="260"/>
      <c r="D29" s="260"/>
      <c r="E29" s="260"/>
      <c r="F29" s="260"/>
      <c r="G29" s="260"/>
      <c r="H29" s="261"/>
      <c r="I29" s="261"/>
      <c r="J29" s="261"/>
      <c r="K29" s="260"/>
      <c r="L29" s="260"/>
      <c r="M29" s="262"/>
      <c r="N29" s="262"/>
      <c r="O29" s="248"/>
      <c r="P29" s="234"/>
      <c r="Q29" s="237"/>
      <c r="T29" s="239"/>
      <c r="U29" s="239"/>
      <c r="V29" s="239"/>
      <c r="W29" s="239"/>
    </row>
    <row r="30" spans="1:23" s="240" customFormat="1" x14ac:dyDescent="0.2">
      <c r="A30" s="263"/>
      <c r="B30" s="264"/>
      <c r="C30" s="265"/>
      <c r="D30" s="265"/>
      <c r="E30" s="265"/>
      <c r="F30" s="265"/>
      <c r="G30" s="265"/>
      <c r="H30" s="266"/>
      <c r="I30" s="266"/>
      <c r="J30" s="266"/>
      <c r="K30" s="267"/>
      <c r="L30" s="267"/>
      <c r="M30" s="268"/>
      <c r="N30" s="268"/>
      <c r="O30" s="268"/>
      <c r="P30" s="234"/>
      <c r="Q30" s="237"/>
      <c r="R30" s="238"/>
      <c r="S30" s="239"/>
      <c r="T30" s="239"/>
      <c r="U30" s="239"/>
      <c r="V30" s="239"/>
      <c r="W30" s="239"/>
    </row>
    <row r="31" spans="1:23" s="272" customFormat="1" ht="21.75" customHeight="1" x14ac:dyDescent="0.2">
      <c r="A31" s="263"/>
      <c r="B31" s="264"/>
      <c r="C31" s="265"/>
      <c r="D31" s="265"/>
      <c r="E31" s="265"/>
      <c r="F31" s="265"/>
      <c r="G31" s="265"/>
      <c r="H31" s="266"/>
      <c r="I31" s="266"/>
      <c r="J31" s="266"/>
      <c r="K31" s="267"/>
      <c r="L31" s="267"/>
      <c r="M31" s="268"/>
      <c r="N31" s="268"/>
      <c r="O31" s="268"/>
      <c r="P31" s="248"/>
      <c r="Q31" s="269"/>
      <c r="R31" s="270"/>
      <c r="S31" s="271"/>
      <c r="T31" s="271"/>
      <c r="U31" s="271"/>
      <c r="V31" s="271"/>
      <c r="W31" s="271"/>
    </row>
    <row r="32" spans="1:23" x14ac:dyDescent="0.2">
      <c r="A32" s="273"/>
      <c r="B32" s="79"/>
      <c r="C32" s="274"/>
      <c r="D32" s="274"/>
      <c r="E32" s="132"/>
      <c r="F32" s="265"/>
      <c r="G32" s="265"/>
      <c r="H32" s="266"/>
      <c r="I32" s="266"/>
      <c r="J32" s="266"/>
      <c r="K32" s="267"/>
      <c r="L32" s="267"/>
      <c r="M32" s="268"/>
      <c r="N32" s="268"/>
      <c r="O32" s="268"/>
      <c r="P32" s="234"/>
      <c r="Q32" s="235"/>
    </row>
    <row r="33" spans="1:23" x14ac:dyDescent="0.2">
      <c r="A33" s="273"/>
      <c r="B33" s="79"/>
      <c r="C33" s="274"/>
      <c r="D33" s="274"/>
      <c r="E33" s="132"/>
      <c r="F33" s="77"/>
      <c r="G33" s="77"/>
      <c r="H33" s="275"/>
      <c r="I33" s="275"/>
      <c r="J33" s="275"/>
      <c r="K33" s="276"/>
      <c r="L33" s="276"/>
      <c r="M33" s="277"/>
      <c r="N33" s="278"/>
      <c r="O33" s="278"/>
      <c r="P33" s="234"/>
      <c r="Q33" s="235"/>
    </row>
    <row r="34" spans="1:23" x14ac:dyDescent="0.2">
      <c r="A34" s="83" t="s">
        <v>40</v>
      </c>
      <c r="B34" s="83"/>
      <c r="C34" s="280" t="s">
        <v>40</v>
      </c>
      <c r="D34" s="280"/>
      <c r="E34" s="280"/>
      <c r="F34" s="280"/>
      <c r="G34" s="77"/>
      <c r="H34" s="275"/>
      <c r="I34" s="275"/>
      <c r="J34" s="275"/>
      <c r="K34" s="276"/>
      <c r="L34" s="276"/>
      <c r="M34" s="279"/>
      <c r="N34" s="278"/>
      <c r="O34" s="278"/>
      <c r="P34" s="234"/>
      <c r="Q34" s="235"/>
    </row>
    <row r="35" spans="1:23" x14ac:dyDescent="0.2">
      <c r="A35" s="86" t="s">
        <v>41</v>
      </c>
      <c r="B35" s="83"/>
      <c r="C35" s="280" t="s">
        <v>109</v>
      </c>
      <c r="D35" s="280"/>
      <c r="E35" s="280"/>
      <c r="F35" s="280"/>
      <c r="G35" s="281"/>
      <c r="H35" s="25"/>
      <c r="I35" s="25"/>
      <c r="J35" s="25"/>
      <c r="K35" s="276"/>
      <c r="L35" s="276"/>
      <c r="M35" s="278"/>
      <c r="N35" s="278"/>
      <c r="O35" s="278"/>
      <c r="P35" s="234"/>
      <c r="Q35" s="235"/>
    </row>
    <row r="36" spans="1:23" s="287" customFormat="1" x14ac:dyDescent="0.2">
      <c r="A36" s="88" t="s">
        <v>43</v>
      </c>
      <c r="B36" s="89"/>
      <c r="C36" s="282" t="s">
        <v>44</v>
      </c>
      <c r="D36" s="282"/>
      <c r="E36" s="282"/>
      <c r="F36" s="282"/>
      <c r="G36" s="283"/>
      <c r="H36" s="283"/>
      <c r="I36" s="283"/>
      <c r="J36" s="283"/>
      <c r="K36" s="283"/>
      <c r="L36" s="283"/>
      <c r="M36" s="283"/>
      <c r="N36" s="283"/>
      <c r="O36" s="283"/>
      <c r="P36" s="284"/>
      <c r="Q36" s="285"/>
      <c r="R36" s="286"/>
    </row>
    <row r="37" spans="1:23" s="287" customFormat="1" x14ac:dyDescent="0.2">
      <c r="A37" s="88"/>
      <c r="B37" s="288"/>
      <c r="C37" s="109"/>
      <c r="D37" s="289"/>
      <c r="E37" s="132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84"/>
      <c r="Q37" s="285"/>
      <c r="R37" s="286"/>
    </row>
    <row r="38" spans="1:23" s="287" customFormat="1" x14ac:dyDescent="0.2">
      <c r="A38" s="273"/>
      <c r="B38" s="290"/>
      <c r="C38" s="109"/>
      <c r="D38" s="108"/>
      <c r="E38" s="132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84"/>
      <c r="Q38" s="285"/>
      <c r="R38" s="286"/>
    </row>
    <row r="39" spans="1:23" s="287" customFormat="1" x14ac:dyDescent="0.2">
      <c r="A39" s="273"/>
      <c r="B39" s="290"/>
      <c r="C39" s="108"/>
      <c r="D39" s="108"/>
      <c r="E39" s="132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84"/>
      <c r="Q39" s="285"/>
      <c r="R39" s="286"/>
    </row>
    <row r="40" spans="1:23" s="278" customFormat="1" x14ac:dyDescent="0.2">
      <c r="A40" s="222"/>
      <c r="B40" s="14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91"/>
      <c r="Q40" s="292"/>
      <c r="R40" s="277"/>
    </row>
    <row r="41" spans="1:23" s="278" customFormat="1" x14ac:dyDescent="0.2">
      <c r="A41" s="222"/>
      <c r="B41" s="14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91"/>
      <c r="Q41" s="292"/>
      <c r="R41" s="277"/>
    </row>
    <row r="42" spans="1:23" s="278" customFormat="1" x14ac:dyDescent="0.2">
      <c r="A42" s="222"/>
      <c r="B42" s="14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91"/>
      <c r="Q42" s="292"/>
      <c r="R42" s="277"/>
    </row>
    <row r="43" spans="1:23" s="216" customFormat="1" x14ac:dyDescent="0.2">
      <c r="A43" s="222"/>
      <c r="B43" s="14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93"/>
      <c r="Q43" s="293"/>
      <c r="R43" s="283"/>
      <c r="S43" s="217"/>
      <c r="T43" s="217"/>
      <c r="U43" s="217"/>
      <c r="V43" s="217"/>
      <c r="W43" s="217"/>
    </row>
    <row r="44" spans="1:23" x14ac:dyDescent="0.2"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35"/>
      <c r="Q44" s="235"/>
    </row>
    <row r="45" spans="1:23" x14ac:dyDescent="0.2"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35"/>
      <c r="Q45" s="235"/>
    </row>
    <row r="46" spans="1:23" x14ac:dyDescent="0.2"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35"/>
      <c r="Q46" s="235"/>
    </row>
    <row r="47" spans="1:23" x14ac:dyDescent="0.2">
      <c r="P47" s="235"/>
      <c r="Q47" s="235"/>
    </row>
    <row r="48" spans="1:23" x14ac:dyDescent="0.2">
      <c r="P48" s="235"/>
      <c r="Q48" s="235"/>
    </row>
    <row r="49" spans="6:17" x14ac:dyDescent="0.2">
      <c r="P49" s="235"/>
      <c r="Q49" s="235"/>
    </row>
    <row r="50" spans="6:17" x14ac:dyDescent="0.2">
      <c r="P50" s="235"/>
      <c r="Q50" s="235"/>
    </row>
    <row r="51" spans="6:17" x14ac:dyDescent="0.2">
      <c r="P51" s="235"/>
      <c r="Q51" s="235"/>
    </row>
    <row r="52" spans="6:17" x14ac:dyDescent="0.2">
      <c r="P52" s="235"/>
      <c r="Q52" s="235"/>
    </row>
    <row r="53" spans="6:17" x14ac:dyDescent="0.2">
      <c r="P53" s="235"/>
      <c r="Q53" s="235"/>
    </row>
    <row r="54" spans="6:17" x14ac:dyDescent="0.2">
      <c r="Q54" s="235"/>
    </row>
    <row r="55" spans="6:17" x14ac:dyDescent="0.2">
      <c r="Q55" s="235"/>
    </row>
    <row r="56" spans="6:17" x14ac:dyDescent="0.2">
      <c r="Q56" s="235"/>
    </row>
    <row r="57" spans="6:17" x14ac:dyDescent="0.2">
      <c r="Q57" s="235"/>
    </row>
    <row r="58" spans="6:17" x14ac:dyDescent="0.2">
      <c r="F58" s="294"/>
      <c r="Q58" s="235"/>
    </row>
    <row r="59" spans="6:17" x14ac:dyDescent="0.2">
      <c r="Q59" s="235"/>
    </row>
    <row r="60" spans="6:17" x14ac:dyDescent="0.2">
      <c r="Q60" s="235"/>
    </row>
    <row r="61" spans="6:17" x14ac:dyDescent="0.2">
      <c r="G61" s="222">
        <f>ф1!F47</f>
        <v>0</v>
      </c>
      <c r="Q61" s="235"/>
    </row>
    <row r="62" spans="6:17" x14ac:dyDescent="0.2">
      <c r="Q62" s="235"/>
    </row>
    <row r="63" spans="6:17" x14ac:dyDescent="0.2">
      <c r="Q63" s="235"/>
    </row>
    <row r="64" spans="6:17" x14ac:dyDescent="0.2">
      <c r="Q64" s="235"/>
    </row>
    <row r="65" spans="17:17" x14ac:dyDescent="0.2">
      <c r="Q65" s="235"/>
    </row>
    <row r="66" spans="17:17" x14ac:dyDescent="0.2">
      <c r="Q66" s="235"/>
    </row>
    <row r="67" spans="17:17" x14ac:dyDescent="0.2">
      <c r="Q67" s="235"/>
    </row>
    <row r="68" spans="17:17" x14ac:dyDescent="0.2">
      <c r="Q68" s="235"/>
    </row>
    <row r="69" spans="17:17" x14ac:dyDescent="0.2">
      <c r="Q69" s="235"/>
    </row>
    <row r="70" spans="17:17" x14ac:dyDescent="0.2">
      <c r="Q70" s="235"/>
    </row>
    <row r="71" spans="17:17" x14ac:dyDescent="0.2">
      <c r="Q71" s="235"/>
    </row>
    <row r="72" spans="17:17" x14ac:dyDescent="0.2">
      <c r="Q72" s="235"/>
    </row>
    <row r="73" spans="17:17" x14ac:dyDescent="0.2">
      <c r="Q73" s="235"/>
    </row>
    <row r="74" spans="17:17" x14ac:dyDescent="0.2">
      <c r="Q74" s="235"/>
    </row>
    <row r="75" spans="17:17" x14ac:dyDescent="0.2">
      <c r="Q75" s="235"/>
    </row>
    <row r="76" spans="17:17" x14ac:dyDescent="0.2">
      <c r="Q76" s="235"/>
    </row>
    <row r="77" spans="17:17" x14ac:dyDescent="0.2">
      <c r="Q77" s="235"/>
    </row>
    <row r="78" spans="17:17" x14ac:dyDescent="0.2">
      <c r="Q78" s="235"/>
    </row>
    <row r="79" spans="17:17" x14ac:dyDescent="0.2">
      <c r="Q79" s="235"/>
    </row>
    <row r="80" spans="17:17" x14ac:dyDescent="0.2">
      <c r="Q80" s="235"/>
    </row>
    <row r="81" spans="17:17" x14ac:dyDescent="0.2">
      <c r="Q81" s="235"/>
    </row>
    <row r="82" spans="17:17" x14ac:dyDescent="0.2">
      <c r="Q82" s="235"/>
    </row>
    <row r="83" spans="17:17" x14ac:dyDescent="0.2">
      <c r="Q83" s="235"/>
    </row>
    <row r="84" spans="17:17" x14ac:dyDescent="0.2">
      <c r="Q84" s="235"/>
    </row>
    <row r="85" spans="17:17" x14ac:dyDescent="0.2">
      <c r="Q85" s="235"/>
    </row>
    <row r="86" spans="17:17" x14ac:dyDescent="0.2">
      <c r="Q86" s="235"/>
    </row>
    <row r="87" spans="17:17" x14ac:dyDescent="0.2">
      <c r="Q87" s="235"/>
    </row>
    <row r="88" spans="17:17" x14ac:dyDescent="0.2">
      <c r="Q88" s="235"/>
    </row>
    <row r="89" spans="17:17" x14ac:dyDescent="0.2">
      <c r="Q89" s="235"/>
    </row>
    <row r="90" spans="17:17" x14ac:dyDescent="0.2">
      <c r="Q90" s="235"/>
    </row>
    <row r="91" spans="17:17" x14ac:dyDescent="0.2">
      <c r="Q91" s="235"/>
    </row>
    <row r="92" spans="17:17" x14ac:dyDescent="0.2">
      <c r="Q92" s="235"/>
    </row>
    <row r="93" spans="17:17" x14ac:dyDescent="0.2">
      <c r="Q93" s="235"/>
    </row>
    <row r="94" spans="17:17" x14ac:dyDescent="0.2">
      <c r="Q94" s="235"/>
    </row>
    <row r="95" spans="17:17" x14ac:dyDescent="0.2">
      <c r="Q95" s="235"/>
    </row>
    <row r="96" spans="17:17" x14ac:dyDescent="0.2">
      <c r="Q96" s="235"/>
    </row>
    <row r="97" spans="17:17" x14ac:dyDescent="0.2">
      <c r="Q97" s="235"/>
    </row>
    <row r="98" spans="17:17" x14ac:dyDescent="0.2">
      <c r="Q98" s="235"/>
    </row>
    <row r="99" spans="17:17" x14ac:dyDescent="0.2">
      <c r="Q99" s="235"/>
    </row>
    <row r="100" spans="17:17" x14ac:dyDescent="0.2">
      <c r="Q100" s="235"/>
    </row>
    <row r="101" spans="17:17" x14ac:dyDescent="0.2">
      <c r="Q101" s="235"/>
    </row>
    <row r="102" spans="17:17" x14ac:dyDescent="0.2">
      <c r="Q102" s="235"/>
    </row>
    <row r="103" spans="17:17" x14ac:dyDescent="0.2">
      <c r="Q103" s="235"/>
    </row>
    <row r="104" spans="17:17" x14ac:dyDescent="0.2">
      <c r="Q104" s="235"/>
    </row>
    <row r="105" spans="17:17" x14ac:dyDescent="0.2">
      <c r="Q105" s="235"/>
    </row>
    <row r="106" spans="17:17" x14ac:dyDescent="0.2">
      <c r="Q106" s="235"/>
    </row>
    <row r="107" spans="17:17" x14ac:dyDescent="0.2">
      <c r="Q107" s="235"/>
    </row>
    <row r="108" spans="17:17" x14ac:dyDescent="0.2">
      <c r="Q108" s="235"/>
    </row>
    <row r="109" spans="17:17" x14ac:dyDescent="0.2">
      <c r="Q109" s="235"/>
    </row>
    <row r="110" spans="17:17" x14ac:dyDescent="0.2">
      <c r="Q110" s="235"/>
    </row>
    <row r="111" spans="17:17" x14ac:dyDescent="0.2">
      <c r="Q111" s="235"/>
    </row>
    <row r="112" spans="17:17" x14ac:dyDescent="0.2">
      <c r="Q112" s="235"/>
    </row>
    <row r="113" spans="17:17" x14ac:dyDescent="0.2">
      <c r="Q113" s="235"/>
    </row>
    <row r="114" spans="17:17" x14ac:dyDescent="0.2">
      <c r="Q114" s="235"/>
    </row>
    <row r="115" spans="17:17" x14ac:dyDescent="0.2">
      <c r="Q115" s="235"/>
    </row>
    <row r="116" spans="17:17" x14ac:dyDescent="0.2">
      <c r="Q116" s="235"/>
    </row>
    <row r="117" spans="17:17" x14ac:dyDescent="0.2">
      <c r="Q117" s="235"/>
    </row>
    <row r="118" spans="17:17" x14ac:dyDescent="0.2">
      <c r="Q118" s="235"/>
    </row>
    <row r="119" spans="17:17" x14ac:dyDescent="0.2">
      <c r="Q119" s="235"/>
    </row>
    <row r="120" spans="17:17" x14ac:dyDescent="0.2">
      <c r="Q120" s="235"/>
    </row>
    <row r="121" spans="17:17" x14ac:dyDescent="0.2">
      <c r="Q121" s="235"/>
    </row>
    <row r="122" spans="17:17" x14ac:dyDescent="0.2">
      <c r="Q122" s="235"/>
    </row>
    <row r="123" spans="17:17" x14ac:dyDescent="0.2">
      <c r="Q123" s="235"/>
    </row>
    <row r="124" spans="17:17" x14ac:dyDescent="0.2">
      <c r="Q124" s="235"/>
    </row>
    <row r="125" spans="17:17" x14ac:dyDescent="0.2">
      <c r="Q125" s="235"/>
    </row>
    <row r="126" spans="17:17" x14ac:dyDescent="0.2">
      <c r="Q126" s="235"/>
    </row>
    <row r="127" spans="17:17" x14ac:dyDescent="0.2">
      <c r="Q127" s="235"/>
    </row>
    <row r="128" spans="17:17" x14ac:dyDescent="0.2">
      <c r="Q128" s="235"/>
    </row>
    <row r="129" spans="17:17" x14ac:dyDescent="0.2">
      <c r="Q129" s="235"/>
    </row>
    <row r="130" spans="17:17" x14ac:dyDescent="0.2">
      <c r="Q130" s="235"/>
    </row>
    <row r="131" spans="17:17" x14ac:dyDescent="0.2">
      <c r="Q131" s="235"/>
    </row>
    <row r="132" spans="17:17" x14ac:dyDescent="0.2">
      <c r="Q132" s="235"/>
    </row>
    <row r="133" spans="17:17" x14ac:dyDescent="0.2">
      <c r="Q133" s="235"/>
    </row>
    <row r="134" spans="17:17" x14ac:dyDescent="0.2">
      <c r="Q134" s="235"/>
    </row>
    <row r="135" spans="17:17" x14ac:dyDescent="0.2">
      <c r="Q135" s="235"/>
    </row>
    <row r="136" spans="17:17" x14ac:dyDescent="0.2">
      <c r="Q136" s="235"/>
    </row>
    <row r="137" spans="17:17" x14ac:dyDescent="0.2">
      <c r="Q137" s="235"/>
    </row>
    <row r="138" spans="17:17" x14ac:dyDescent="0.2">
      <c r="Q138" s="235"/>
    </row>
    <row r="139" spans="17:17" x14ac:dyDescent="0.2">
      <c r="Q139" s="235"/>
    </row>
    <row r="140" spans="17:17" x14ac:dyDescent="0.2">
      <c r="Q140" s="235"/>
    </row>
    <row r="141" spans="17:17" x14ac:dyDescent="0.2">
      <c r="Q141" s="235"/>
    </row>
    <row r="142" spans="17:17" x14ac:dyDescent="0.2">
      <c r="Q142" s="235"/>
    </row>
    <row r="143" spans="17:17" x14ac:dyDescent="0.2">
      <c r="Q143" s="235"/>
    </row>
    <row r="144" spans="17:17" x14ac:dyDescent="0.2">
      <c r="Q144" s="235"/>
    </row>
    <row r="145" spans="17:17" x14ac:dyDescent="0.2">
      <c r="Q145" s="235"/>
    </row>
    <row r="146" spans="17:17" x14ac:dyDescent="0.2">
      <c r="Q146" s="235"/>
    </row>
    <row r="147" spans="17:17" x14ac:dyDescent="0.2">
      <c r="Q147" s="235"/>
    </row>
    <row r="148" spans="17:17" x14ac:dyDescent="0.2">
      <c r="Q148" s="235"/>
    </row>
    <row r="149" spans="17:17" x14ac:dyDescent="0.2">
      <c r="Q149" s="235"/>
    </row>
    <row r="150" spans="17:17" x14ac:dyDescent="0.2">
      <c r="Q150" s="235"/>
    </row>
    <row r="151" spans="17:17" x14ac:dyDescent="0.2">
      <c r="Q151" s="235"/>
    </row>
    <row r="152" spans="17:17" x14ac:dyDescent="0.2">
      <c r="Q152" s="235"/>
    </row>
    <row r="153" spans="17:17" x14ac:dyDescent="0.2">
      <c r="Q153" s="235"/>
    </row>
    <row r="154" spans="17:17" x14ac:dyDescent="0.2">
      <c r="Q154" s="235"/>
    </row>
    <row r="155" spans="17:17" x14ac:dyDescent="0.2">
      <c r="Q155" s="235"/>
    </row>
    <row r="156" spans="17:17" x14ac:dyDescent="0.2">
      <c r="Q156" s="235"/>
    </row>
    <row r="157" spans="17:17" x14ac:dyDescent="0.2">
      <c r="Q157" s="235"/>
    </row>
    <row r="158" spans="17:17" x14ac:dyDescent="0.2">
      <c r="Q158" s="235"/>
    </row>
    <row r="159" spans="17:17" x14ac:dyDescent="0.2">
      <c r="Q159" s="235"/>
    </row>
    <row r="160" spans="17:17" x14ac:dyDescent="0.2">
      <c r="Q160" s="235"/>
    </row>
    <row r="161" spans="17:17" x14ac:dyDescent="0.2">
      <c r="Q161" s="235"/>
    </row>
    <row r="162" spans="17:17" x14ac:dyDescent="0.2">
      <c r="Q162" s="235"/>
    </row>
    <row r="163" spans="17:17" x14ac:dyDescent="0.2">
      <c r="Q163" s="235"/>
    </row>
    <row r="164" spans="17:17" x14ac:dyDescent="0.2">
      <c r="Q164" s="235"/>
    </row>
    <row r="165" spans="17:17" x14ac:dyDescent="0.2">
      <c r="Q165" s="235"/>
    </row>
    <row r="166" spans="17:17" x14ac:dyDescent="0.2">
      <c r="Q166" s="235"/>
    </row>
    <row r="167" spans="17:17" x14ac:dyDescent="0.2">
      <c r="Q167" s="235"/>
    </row>
    <row r="168" spans="17:17" x14ac:dyDescent="0.2">
      <c r="Q168" s="235"/>
    </row>
    <row r="169" spans="17:17" x14ac:dyDescent="0.2">
      <c r="Q169" s="235"/>
    </row>
    <row r="170" spans="17:17" x14ac:dyDescent="0.2">
      <c r="Q170" s="235"/>
    </row>
    <row r="171" spans="17:17" x14ac:dyDescent="0.2">
      <c r="Q171" s="235"/>
    </row>
    <row r="172" spans="17:17" x14ac:dyDescent="0.2">
      <c r="Q172" s="235"/>
    </row>
    <row r="173" spans="17:17" x14ac:dyDescent="0.2">
      <c r="Q173" s="235"/>
    </row>
    <row r="174" spans="17:17" x14ac:dyDescent="0.2">
      <c r="Q174" s="235"/>
    </row>
    <row r="175" spans="17:17" x14ac:dyDescent="0.2">
      <c r="Q175" s="235"/>
    </row>
    <row r="176" spans="17:17" x14ac:dyDescent="0.2">
      <c r="Q176" s="235"/>
    </row>
    <row r="177" spans="17:17" x14ac:dyDescent="0.2">
      <c r="Q177" s="235"/>
    </row>
    <row r="178" spans="17:17" x14ac:dyDescent="0.2">
      <c r="Q178" s="235"/>
    </row>
    <row r="179" spans="17:17" x14ac:dyDescent="0.2">
      <c r="Q179" s="235"/>
    </row>
    <row r="180" spans="17:17" x14ac:dyDescent="0.2">
      <c r="Q180" s="235"/>
    </row>
    <row r="181" spans="17:17" x14ac:dyDescent="0.2">
      <c r="Q181" s="235"/>
    </row>
    <row r="182" spans="17:17" x14ac:dyDescent="0.2">
      <c r="Q182" s="235"/>
    </row>
    <row r="183" spans="17:17" x14ac:dyDescent="0.2">
      <c r="Q183" s="235"/>
    </row>
    <row r="184" spans="17:17" x14ac:dyDescent="0.2">
      <c r="Q184" s="235"/>
    </row>
    <row r="185" spans="17:17" x14ac:dyDescent="0.2">
      <c r="Q185" s="235"/>
    </row>
    <row r="186" spans="17:17" x14ac:dyDescent="0.2">
      <c r="Q186" s="235"/>
    </row>
    <row r="187" spans="17:17" x14ac:dyDescent="0.2">
      <c r="Q187" s="235"/>
    </row>
    <row r="188" spans="17:17" x14ac:dyDescent="0.2">
      <c r="Q188" s="235"/>
    </row>
    <row r="189" spans="17:17" x14ac:dyDescent="0.2">
      <c r="Q189" s="235"/>
    </row>
    <row r="190" spans="17:17" x14ac:dyDescent="0.2">
      <c r="Q190" s="235"/>
    </row>
    <row r="191" spans="17:17" x14ac:dyDescent="0.2">
      <c r="Q191" s="235"/>
    </row>
    <row r="192" spans="17:17" x14ac:dyDescent="0.2">
      <c r="Q192" s="235"/>
    </row>
    <row r="193" spans="17:17" x14ac:dyDescent="0.2">
      <c r="Q193" s="235"/>
    </row>
    <row r="194" spans="17:17" x14ac:dyDescent="0.2">
      <c r="Q194" s="235"/>
    </row>
    <row r="195" spans="17:17" x14ac:dyDescent="0.2">
      <c r="Q195" s="235"/>
    </row>
    <row r="196" spans="17:17" x14ac:dyDescent="0.2">
      <c r="Q196" s="235"/>
    </row>
    <row r="197" spans="17:17" x14ac:dyDescent="0.2">
      <c r="Q197" s="235"/>
    </row>
    <row r="198" spans="17:17" x14ac:dyDescent="0.2">
      <c r="Q198" s="235"/>
    </row>
    <row r="199" spans="17:17" x14ac:dyDescent="0.2">
      <c r="Q199" s="235"/>
    </row>
    <row r="200" spans="17:17" x14ac:dyDescent="0.2">
      <c r="Q200" s="235"/>
    </row>
    <row r="201" spans="17:17" x14ac:dyDescent="0.2">
      <c r="Q201" s="235"/>
    </row>
    <row r="202" spans="17:17" x14ac:dyDescent="0.2">
      <c r="Q202" s="235"/>
    </row>
    <row r="203" spans="17:17" x14ac:dyDescent="0.2">
      <c r="Q203" s="235"/>
    </row>
    <row r="204" spans="17:17" x14ac:dyDescent="0.2">
      <c r="Q204" s="235"/>
    </row>
    <row r="205" spans="17:17" x14ac:dyDescent="0.2">
      <c r="Q205" s="235"/>
    </row>
    <row r="206" spans="17:17" x14ac:dyDescent="0.2">
      <c r="Q206" s="235"/>
    </row>
    <row r="207" spans="17:17" x14ac:dyDescent="0.2">
      <c r="Q207" s="235"/>
    </row>
    <row r="208" spans="17:17" x14ac:dyDescent="0.2">
      <c r="Q208" s="235"/>
    </row>
    <row r="209" spans="17:17" x14ac:dyDescent="0.2">
      <c r="Q209" s="235"/>
    </row>
    <row r="210" spans="17:17" x14ac:dyDescent="0.2">
      <c r="Q210" s="235"/>
    </row>
    <row r="211" spans="17:17" x14ac:dyDescent="0.2">
      <c r="Q211" s="235"/>
    </row>
    <row r="212" spans="17:17" x14ac:dyDescent="0.2">
      <c r="Q212" s="235"/>
    </row>
    <row r="213" spans="17:17" x14ac:dyDescent="0.2">
      <c r="Q213" s="235"/>
    </row>
    <row r="214" spans="17:17" x14ac:dyDescent="0.2">
      <c r="Q214" s="235"/>
    </row>
    <row r="215" spans="17:17" x14ac:dyDescent="0.2">
      <c r="Q215" s="235"/>
    </row>
    <row r="216" spans="17:17" x14ac:dyDescent="0.2">
      <c r="Q216" s="235"/>
    </row>
    <row r="217" spans="17:17" x14ac:dyDescent="0.2">
      <c r="Q217" s="235"/>
    </row>
    <row r="218" spans="17:17" x14ac:dyDescent="0.2">
      <c r="Q218" s="235"/>
    </row>
    <row r="219" spans="17:17" x14ac:dyDescent="0.2">
      <c r="Q219" s="235"/>
    </row>
    <row r="220" spans="17:17" x14ac:dyDescent="0.2">
      <c r="Q220" s="235"/>
    </row>
    <row r="221" spans="17:17" x14ac:dyDescent="0.2">
      <c r="Q221" s="235"/>
    </row>
    <row r="222" spans="17:17" x14ac:dyDescent="0.2">
      <c r="Q222" s="235"/>
    </row>
    <row r="223" spans="17:17" x14ac:dyDescent="0.2">
      <c r="Q223" s="235"/>
    </row>
    <row r="224" spans="17:17" x14ac:dyDescent="0.2">
      <c r="Q224" s="235"/>
    </row>
    <row r="225" spans="17:17" x14ac:dyDescent="0.2">
      <c r="Q225" s="235"/>
    </row>
    <row r="226" spans="17:17" x14ac:dyDescent="0.2">
      <c r="Q226" s="235"/>
    </row>
    <row r="227" spans="17:17" x14ac:dyDescent="0.2">
      <c r="Q227" s="235"/>
    </row>
    <row r="228" spans="17:17" x14ac:dyDescent="0.2">
      <c r="Q228" s="235"/>
    </row>
    <row r="229" spans="17:17" x14ac:dyDescent="0.2">
      <c r="Q229" s="235"/>
    </row>
    <row r="230" spans="17:17" x14ac:dyDescent="0.2">
      <c r="Q230" s="235"/>
    </row>
    <row r="231" spans="17:17" x14ac:dyDescent="0.2">
      <c r="Q231" s="235"/>
    </row>
    <row r="232" spans="17:17" x14ac:dyDescent="0.2">
      <c r="Q232" s="235"/>
    </row>
    <row r="233" spans="17:17" x14ac:dyDescent="0.2">
      <c r="Q233" s="235"/>
    </row>
    <row r="234" spans="17:17" x14ac:dyDescent="0.2">
      <c r="Q234" s="235"/>
    </row>
    <row r="235" spans="17:17" x14ac:dyDescent="0.2">
      <c r="Q235" s="235"/>
    </row>
    <row r="236" spans="17:17" x14ac:dyDescent="0.2">
      <c r="Q236" s="235"/>
    </row>
    <row r="237" spans="17:17" x14ac:dyDescent="0.2">
      <c r="Q237" s="235"/>
    </row>
    <row r="238" spans="17:17" x14ac:dyDescent="0.2">
      <c r="Q238" s="235"/>
    </row>
    <row r="239" spans="17:17" x14ac:dyDescent="0.2">
      <c r="Q239" s="235"/>
    </row>
    <row r="240" spans="17:17" x14ac:dyDescent="0.2">
      <c r="Q240" s="235"/>
    </row>
    <row r="241" spans="17:17" x14ac:dyDescent="0.2">
      <c r="Q241" s="235"/>
    </row>
    <row r="242" spans="17:17" x14ac:dyDescent="0.2">
      <c r="Q242" s="235"/>
    </row>
    <row r="243" spans="17:17" x14ac:dyDescent="0.2">
      <c r="Q243" s="235"/>
    </row>
    <row r="244" spans="17:17" x14ac:dyDescent="0.2">
      <c r="Q244" s="235"/>
    </row>
    <row r="245" spans="17:17" x14ac:dyDescent="0.2">
      <c r="Q245" s="235"/>
    </row>
    <row r="246" spans="17:17" x14ac:dyDescent="0.2">
      <c r="Q246" s="235"/>
    </row>
    <row r="247" spans="17:17" x14ac:dyDescent="0.2">
      <c r="Q247" s="235"/>
    </row>
    <row r="248" spans="17:17" x14ac:dyDescent="0.2">
      <c r="Q248" s="235"/>
    </row>
    <row r="249" spans="17:17" x14ac:dyDescent="0.2">
      <c r="Q249" s="235"/>
    </row>
    <row r="250" spans="17:17" x14ac:dyDescent="0.2">
      <c r="Q250" s="235"/>
    </row>
    <row r="251" spans="17:17" x14ac:dyDescent="0.2">
      <c r="Q251" s="235"/>
    </row>
    <row r="252" spans="17:17" x14ac:dyDescent="0.2">
      <c r="Q252" s="235"/>
    </row>
    <row r="253" spans="17:17" x14ac:dyDescent="0.2">
      <c r="Q253" s="235"/>
    </row>
    <row r="254" spans="17:17" x14ac:dyDescent="0.2">
      <c r="Q254" s="235"/>
    </row>
    <row r="255" spans="17:17" x14ac:dyDescent="0.2">
      <c r="Q255" s="235"/>
    </row>
    <row r="256" spans="17:17" x14ac:dyDescent="0.2">
      <c r="Q256" s="235"/>
    </row>
    <row r="257" spans="17:17" x14ac:dyDescent="0.2">
      <c r="Q257" s="235"/>
    </row>
    <row r="258" spans="17:17" x14ac:dyDescent="0.2">
      <c r="Q258" s="235"/>
    </row>
    <row r="259" spans="17:17" x14ac:dyDescent="0.2">
      <c r="Q259" s="235"/>
    </row>
    <row r="260" spans="17:17" x14ac:dyDescent="0.2">
      <c r="Q260" s="235"/>
    </row>
    <row r="261" spans="17:17" x14ac:dyDescent="0.2">
      <c r="Q261" s="235"/>
    </row>
    <row r="262" spans="17:17" x14ac:dyDescent="0.2">
      <c r="Q262" s="235"/>
    </row>
    <row r="263" spans="17:17" x14ac:dyDescent="0.2">
      <c r="Q263" s="235"/>
    </row>
    <row r="264" spans="17:17" x14ac:dyDescent="0.2">
      <c r="Q264" s="235"/>
    </row>
    <row r="265" spans="17:17" x14ac:dyDescent="0.2">
      <c r="Q265" s="235"/>
    </row>
    <row r="266" spans="17:17" x14ac:dyDescent="0.2">
      <c r="Q266" s="235"/>
    </row>
    <row r="267" spans="17:17" x14ac:dyDescent="0.2">
      <c r="Q267" s="235"/>
    </row>
    <row r="268" spans="17:17" x14ac:dyDescent="0.2">
      <c r="Q268" s="235"/>
    </row>
    <row r="269" spans="17:17" x14ac:dyDescent="0.2">
      <c r="Q269" s="235"/>
    </row>
    <row r="270" spans="17:17" x14ac:dyDescent="0.2">
      <c r="Q270" s="235"/>
    </row>
    <row r="271" spans="17:17" x14ac:dyDescent="0.2">
      <c r="Q271" s="235"/>
    </row>
    <row r="272" spans="17:17" x14ac:dyDescent="0.2">
      <c r="Q272" s="235"/>
    </row>
    <row r="273" spans="17:17" x14ac:dyDescent="0.2">
      <c r="Q273" s="235"/>
    </row>
    <row r="274" spans="17:17" x14ac:dyDescent="0.2">
      <c r="Q274" s="235"/>
    </row>
    <row r="275" spans="17:17" x14ac:dyDescent="0.2">
      <c r="Q275" s="235"/>
    </row>
    <row r="276" spans="17:17" x14ac:dyDescent="0.2">
      <c r="Q276" s="235"/>
    </row>
    <row r="277" spans="17:17" x14ac:dyDescent="0.2">
      <c r="Q277" s="235"/>
    </row>
    <row r="278" spans="17:17" x14ac:dyDescent="0.2">
      <c r="Q278" s="235"/>
    </row>
    <row r="279" spans="17:17" x14ac:dyDescent="0.2">
      <c r="Q279" s="235"/>
    </row>
    <row r="280" spans="17:17" x14ac:dyDescent="0.2">
      <c r="Q280" s="235"/>
    </row>
    <row r="281" spans="17:17" x14ac:dyDescent="0.2">
      <c r="Q281" s="235"/>
    </row>
    <row r="282" spans="17:17" x14ac:dyDescent="0.2">
      <c r="Q282" s="235"/>
    </row>
    <row r="283" spans="17:17" x14ac:dyDescent="0.2">
      <c r="Q283" s="235"/>
    </row>
    <row r="284" spans="17:17" x14ac:dyDescent="0.2">
      <c r="Q284" s="235"/>
    </row>
    <row r="285" spans="17:17" x14ac:dyDescent="0.2">
      <c r="Q285" s="235"/>
    </row>
    <row r="286" spans="17:17" x14ac:dyDescent="0.2">
      <c r="Q286" s="235"/>
    </row>
    <row r="287" spans="17:17" x14ac:dyDescent="0.2">
      <c r="Q287" s="235"/>
    </row>
    <row r="288" spans="17:17" x14ac:dyDescent="0.2">
      <c r="Q288" s="235"/>
    </row>
    <row r="289" spans="17:17" x14ac:dyDescent="0.2">
      <c r="Q289" s="235"/>
    </row>
    <row r="290" spans="17:17" x14ac:dyDescent="0.2">
      <c r="Q290" s="235"/>
    </row>
    <row r="291" spans="17:17" x14ac:dyDescent="0.2">
      <c r="Q291" s="235"/>
    </row>
    <row r="292" spans="17:17" x14ac:dyDescent="0.2">
      <c r="Q292" s="235"/>
    </row>
    <row r="293" spans="17:17" x14ac:dyDescent="0.2">
      <c r="Q293" s="235"/>
    </row>
    <row r="294" spans="17:17" x14ac:dyDescent="0.2">
      <c r="Q294" s="235"/>
    </row>
    <row r="295" spans="17:17" x14ac:dyDescent="0.2">
      <c r="Q295" s="235"/>
    </row>
    <row r="296" spans="17:17" x14ac:dyDescent="0.2">
      <c r="Q296" s="235"/>
    </row>
    <row r="297" spans="17:17" x14ac:dyDescent="0.2">
      <c r="Q297" s="235"/>
    </row>
    <row r="298" spans="17:17" x14ac:dyDescent="0.2">
      <c r="Q298" s="235"/>
    </row>
    <row r="299" spans="17:17" x14ac:dyDescent="0.2">
      <c r="Q299" s="235"/>
    </row>
    <row r="300" spans="17:17" x14ac:dyDescent="0.2">
      <c r="Q300" s="235"/>
    </row>
    <row r="301" spans="17:17" x14ac:dyDescent="0.2">
      <c r="Q301" s="235"/>
    </row>
    <row r="302" spans="17:17" x14ac:dyDescent="0.2">
      <c r="Q302" s="235"/>
    </row>
    <row r="303" spans="17:17" x14ac:dyDescent="0.2">
      <c r="Q303" s="235"/>
    </row>
    <row r="304" spans="17:17" x14ac:dyDescent="0.2">
      <c r="Q304" s="235"/>
    </row>
    <row r="305" spans="17:17" x14ac:dyDescent="0.2">
      <c r="Q305" s="235"/>
    </row>
    <row r="306" spans="17:17" x14ac:dyDescent="0.2">
      <c r="Q306" s="235"/>
    </row>
    <row r="307" spans="17:17" x14ac:dyDescent="0.2">
      <c r="Q307" s="235"/>
    </row>
    <row r="308" spans="17:17" x14ac:dyDescent="0.2">
      <c r="Q308" s="235"/>
    </row>
    <row r="309" spans="17:17" x14ac:dyDescent="0.2">
      <c r="Q309" s="235"/>
    </row>
    <row r="310" spans="17:17" x14ac:dyDescent="0.2">
      <c r="Q310" s="235"/>
    </row>
    <row r="311" spans="17:17" x14ac:dyDescent="0.2">
      <c r="Q311" s="235"/>
    </row>
    <row r="312" spans="17:17" x14ac:dyDescent="0.2">
      <c r="Q312" s="235"/>
    </row>
    <row r="313" spans="17:17" x14ac:dyDescent="0.2">
      <c r="Q313" s="235"/>
    </row>
    <row r="314" spans="17:17" x14ac:dyDescent="0.2">
      <c r="Q314" s="235"/>
    </row>
    <row r="315" spans="17:17" x14ac:dyDescent="0.2">
      <c r="Q315" s="235"/>
    </row>
    <row r="316" spans="17:17" x14ac:dyDescent="0.2">
      <c r="Q316" s="235"/>
    </row>
    <row r="317" spans="17:17" x14ac:dyDescent="0.2">
      <c r="Q317" s="235"/>
    </row>
    <row r="318" spans="17:17" x14ac:dyDescent="0.2">
      <c r="Q318" s="235"/>
    </row>
    <row r="319" spans="17:17" x14ac:dyDescent="0.2">
      <c r="Q319" s="235"/>
    </row>
    <row r="320" spans="17:17" x14ac:dyDescent="0.2">
      <c r="Q320" s="235"/>
    </row>
    <row r="321" spans="17:17" x14ac:dyDescent="0.2">
      <c r="Q321" s="235"/>
    </row>
    <row r="322" spans="17:17" x14ac:dyDescent="0.2">
      <c r="Q322" s="235"/>
    </row>
    <row r="323" spans="17:17" x14ac:dyDescent="0.2">
      <c r="Q323" s="235"/>
    </row>
    <row r="324" spans="17:17" x14ac:dyDescent="0.2">
      <c r="Q324" s="235"/>
    </row>
    <row r="325" spans="17:17" x14ac:dyDescent="0.2">
      <c r="Q325" s="235"/>
    </row>
    <row r="326" spans="17:17" x14ac:dyDescent="0.2">
      <c r="Q326" s="235"/>
    </row>
    <row r="327" spans="17:17" x14ac:dyDescent="0.2">
      <c r="Q327" s="235"/>
    </row>
    <row r="328" spans="17:17" x14ac:dyDescent="0.2">
      <c r="Q328" s="235"/>
    </row>
    <row r="329" spans="17:17" x14ac:dyDescent="0.2">
      <c r="Q329" s="235"/>
    </row>
    <row r="330" spans="17:17" x14ac:dyDescent="0.2">
      <c r="Q330" s="235"/>
    </row>
    <row r="331" spans="17:17" x14ac:dyDescent="0.2">
      <c r="Q331" s="235"/>
    </row>
    <row r="332" spans="17:17" x14ac:dyDescent="0.2">
      <c r="Q332" s="235"/>
    </row>
    <row r="333" spans="17:17" x14ac:dyDescent="0.2">
      <c r="Q333" s="235"/>
    </row>
    <row r="334" spans="17:17" x14ac:dyDescent="0.2">
      <c r="Q334" s="235"/>
    </row>
    <row r="335" spans="17:17" x14ac:dyDescent="0.2">
      <c r="Q335" s="235"/>
    </row>
    <row r="336" spans="17:17" x14ac:dyDescent="0.2">
      <c r="Q336" s="235"/>
    </row>
    <row r="337" spans="17:17" x14ac:dyDescent="0.2">
      <c r="Q337" s="235"/>
    </row>
    <row r="338" spans="17:17" x14ac:dyDescent="0.2">
      <c r="Q338" s="235"/>
    </row>
    <row r="339" spans="17:17" x14ac:dyDescent="0.2">
      <c r="Q339" s="235"/>
    </row>
    <row r="340" spans="17:17" x14ac:dyDescent="0.2">
      <c r="Q340" s="235"/>
    </row>
    <row r="341" spans="17:17" x14ac:dyDescent="0.2">
      <c r="Q341" s="235"/>
    </row>
    <row r="342" spans="17:17" x14ac:dyDescent="0.2">
      <c r="Q342" s="235"/>
    </row>
    <row r="343" spans="17:17" x14ac:dyDescent="0.2">
      <c r="Q343" s="235"/>
    </row>
    <row r="344" spans="17:17" x14ac:dyDescent="0.2">
      <c r="Q344" s="235"/>
    </row>
    <row r="345" spans="17:17" x14ac:dyDescent="0.2">
      <c r="Q345" s="235"/>
    </row>
    <row r="346" spans="17:17" x14ac:dyDescent="0.2">
      <c r="Q346" s="235"/>
    </row>
    <row r="347" spans="17:17" x14ac:dyDescent="0.2">
      <c r="Q347" s="235"/>
    </row>
    <row r="348" spans="17:17" x14ac:dyDescent="0.2">
      <c r="Q348" s="235"/>
    </row>
    <row r="349" spans="17:17" x14ac:dyDescent="0.2">
      <c r="Q349" s="235"/>
    </row>
    <row r="350" spans="17:17" x14ac:dyDescent="0.2">
      <c r="Q350" s="235"/>
    </row>
    <row r="351" spans="17:17" x14ac:dyDescent="0.2">
      <c r="Q351" s="235"/>
    </row>
    <row r="352" spans="17:17" x14ac:dyDescent="0.2">
      <c r="Q352" s="235"/>
    </row>
    <row r="353" spans="17:17" x14ac:dyDescent="0.2">
      <c r="Q353" s="235"/>
    </row>
    <row r="354" spans="17:17" x14ac:dyDescent="0.2">
      <c r="Q354" s="235"/>
    </row>
    <row r="355" spans="17:17" x14ac:dyDescent="0.2">
      <c r="Q355" s="235"/>
    </row>
    <row r="356" spans="17:17" x14ac:dyDescent="0.2">
      <c r="Q356" s="235"/>
    </row>
    <row r="357" spans="17:17" x14ac:dyDescent="0.2">
      <c r="Q357" s="235"/>
    </row>
    <row r="358" spans="17:17" x14ac:dyDescent="0.2">
      <c r="Q358" s="235"/>
    </row>
    <row r="359" spans="17:17" x14ac:dyDescent="0.2">
      <c r="Q359" s="235"/>
    </row>
    <row r="360" spans="17:17" x14ac:dyDescent="0.2">
      <c r="Q360" s="235"/>
    </row>
    <row r="361" spans="17:17" x14ac:dyDescent="0.2">
      <c r="Q361" s="235"/>
    </row>
    <row r="362" spans="17:17" x14ac:dyDescent="0.2">
      <c r="Q362" s="235"/>
    </row>
    <row r="363" spans="17:17" x14ac:dyDescent="0.2">
      <c r="Q363" s="235"/>
    </row>
    <row r="364" spans="17:17" x14ac:dyDescent="0.2">
      <c r="Q364" s="235"/>
    </row>
    <row r="365" spans="17:17" x14ac:dyDescent="0.2">
      <c r="Q365" s="235"/>
    </row>
    <row r="366" spans="17:17" x14ac:dyDescent="0.2">
      <c r="Q366" s="235"/>
    </row>
    <row r="367" spans="17:17" x14ac:dyDescent="0.2">
      <c r="Q367" s="235"/>
    </row>
    <row r="368" spans="17:17" x14ac:dyDescent="0.2">
      <c r="Q368" s="235"/>
    </row>
    <row r="369" spans="17:17" x14ac:dyDescent="0.2">
      <c r="Q369" s="235"/>
    </row>
    <row r="370" spans="17:17" x14ac:dyDescent="0.2">
      <c r="Q370" s="235"/>
    </row>
    <row r="371" spans="17:17" x14ac:dyDescent="0.2">
      <c r="Q371" s="235"/>
    </row>
    <row r="372" spans="17:17" x14ac:dyDescent="0.2">
      <c r="Q372" s="235"/>
    </row>
    <row r="373" spans="17:17" x14ac:dyDescent="0.2">
      <c r="Q373" s="235"/>
    </row>
    <row r="374" spans="17:17" x14ac:dyDescent="0.2">
      <c r="Q374" s="235"/>
    </row>
    <row r="375" spans="17:17" x14ac:dyDescent="0.2">
      <c r="Q375" s="235"/>
    </row>
    <row r="376" spans="17:17" x14ac:dyDescent="0.2">
      <c r="Q376" s="235"/>
    </row>
    <row r="377" spans="17:17" x14ac:dyDescent="0.2">
      <c r="Q377" s="235"/>
    </row>
    <row r="378" spans="17:17" x14ac:dyDescent="0.2">
      <c r="Q378" s="235"/>
    </row>
    <row r="379" spans="17:17" x14ac:dyDescent="0.2">
      <c r="Q379" s="235"/>
    </row>
    <row r="380" spans="17:17" x14ac:dyDescent="0.2">
      <c r="Q380" s="235"/>
    </row>
    <row r="381" spans="17:17" x14ac:dyDescent="0.2">
      <c r="Q381" s="235"/>
    </row>
    <row r="382" spans="17:17" x14ac:dyDescent="0.2">
      <c r="Q382" s="235"/>
    </row>
    <row r="383" spans="17:17" x14ac:dyDescent="0.2">
      <c r="Q383" s="235"/>
    </row>
    <row r="384" spans="17:17" x14ac:dyDescent="0.2">
      <c r="Q384" s="235"/>
    </row>
    <row r="385" spans="17:17" x14ac:dyDescent="0.2">
      <c r="Q385" s="235"/>
    </row>
    <row r="386" spans="17:17" x14ac:dyDescent="0.2">
      <c r="Q386" s="235"/>
    </row>
    <row r="387" spans="17:17" x14ac:dyDescent="0.2">
      <c r="Q387" s="235"/>
    </row>
    <row r="388" spans="17:17" x14ac:dyDescent="0.2">
      <c r="Q388" s="235"/>
    </row>
    <row r="389" spans="17:17" x14ac:dyDescent="0.2">
      <c r="Q389" s="235"/>
    </row>
    <row r="390" spans="17:17" x14ac:dyDescent="0.2">
      <c r="Q390" s="235"/>
    </row>
    <row r="391" spans="17:17" x14ac:dyDescent="0.2">
      <c r="Q391" s="235"/>
    </row>
    <row r="392" spans="17:17" x14ac:dyDescent="0.2">
      <c r="Q392" s="235"/>
    </row>
    <row r="393" spans="17:17" x14ac:dyDescent="0.2">
      <c r="Q393" s="235"/>
    </row>
    <row r="394" spans="17:17" x14ac:dyDescent="0.2">
      <c r="Q394" s="235"/>
    </row>
    <row r="395" spans="17:17" x14ac:dyDescent="0.2">
      <c r="Q395" s="235"/>
    </row>
    <row r="396" spans="17:17" x14ac:dyDescent="0.2">
      <c r="Q396" s="235"/>
    </row>
    <row r="397" spans="17:17" x14ac:dyDescent="0.2">
      <c r="Q397" s="235"/>
    </row>
    <row r="398" spans="17:17" x14ac:dyDescent="0.2">
      <c r="Q398" s="235"/>
    </row>
    <row r="399" spans="17:17" x14ac:dyDescent="0.2">
      <c r="Q399" s="235"/>
    </row>
    <row r="400" spans="17:17" x14ac:dyDescent="0.2">
      <c r="Q400" s="235"/>
    </row>
    <row r="401" spans="17:17" x14ac:dyDescent="0.2">
      <c r="Q401" s="235"/>
    </row>
    <row r="402" spans="17:17" x14ac:dyDescent="0.2">
      <c r="Q402" s="235"/>
    </row>
    <row r="403" spans="17:17" x14ac:dyDescent="0.2">
      <c r="Q403" s="235"/>
    </row>
    <row r="404" spans="17:17" x14ac:dyDescent="0.2">
      <c r="Q404" s="235"/>
    </row>
    <row r="405" spans="17:17" x14ac:dyDescent="0.2">
      <c r="Q405" s="235"/>
    </row>
    <row r="406" spans="17:17" x14ac:dyDescent="0.2">
      <c r="Q406" s="235"/>
    </row>
    <row r="407" spans="17:17" x14ac:dyDescent="0.2">
      <c r="Q407" s="235"/>
    </row>
    <row r="408" spans="17:17" x14ac:dyDescent="0.2">
      <c r="Q408" s="235"/>
    </row>
    <row r="409" spans="17:17" x14ac:dyDescent="0.2">
      <c r="Q409" s="235"/>
    </row>
    <row r="410" spans="17:17" x14ac:dyDescent="0.2">
      <c r="Q410" s="235"/>
    </row>
    <row r="411" spans="17:17" x14ac:dyDescent="0.2">
      <c r="Q411" s="235"/>
    </row>
    <row r="412" spans="17:17" x14ac:dyDescent="0.2">
      <c r="Q412" s="235"/>
    </row>
    <row r="413" spans="17:17" x14ac:dyDescent="0.2">
      <c r="Q413" s="235"/>
    </row>
    <row r="414" spans="17:17" x14ac:dyDescent="0.2">
      <c r="Q414" s="235"/>
    </row>
    <row r="415" spans="17:17" x14ac:dyDescent="0.2">
      <c r="Q415" s="235"/>
    </row>
    <row r="416" spans="17:17" x14ac:dyDescent="0.2">
      <c r="Q416" s="235"/>
    </row>
    <row r="417" spans="17:17" x14ac:dyDescent="0.2">
      <c r="Q417" s="235"/>
    </row>
    <row r="418" spans="17:17" x14ac:dyDescent="0.2">
      <c r="Q418" s="235"/>
    </row>
    <row r="419" spans="17:17" x14ac:dyDescent="0.2">
      <c r="Q419" s="235"/>
    </row>
    <row r="420" spans="17:17" x14ac:dyDescent="0.2">
      <c r="Q420" s="235"/>
    </row>
    <row r="421" spans="17:17" x14ac:dyDescent="0.2">
      <c r="Q421" s="235"/>
    </row>
    <row r="422" spans="17:17" x14ac:dyDescent="0.2">
      <c r="Q422" s="235"/>
    </row>
    <row r="423" spans="17:17" x14ac:dyDescent="0.2">
      <c r="Q423" s="235"/>
    </row>
    <row r="424" spans="17:17" x14ac:dyDescent="0.2">
      <c r="Q424" s="235"/>
    </row>
    <row r="425" spans="17:17" x14ac:dyDescent="0.2">
      <c r="Q425" s="235"/>
    </row>
    <row r="426" spans="17:17" x14ac:dyDescent="0.2">
      <c r="Q426" s="235"/>
    </row>
    <row r="427" spans="17:17" x14ac:dyDescent="0.2">
      <c r="Q427" s="235"/>
    </row>
    <row r="428" spans="17:17" x14ac:dyDescent="0.2">
      <c r="Q428" s="235"/>
    </row>
    <row r="429" spans="17:17" x14ac:dyDescent="0.2">
      <c r="Q429" s="235"/>
    </row>
    <row r="430" spans="17:17" x14ac:dyDescent="0.2">
      <c r="Q430" s="235"/>
    </row>
    <row r="431" spans="17:17" x14ac:dyDescent="0.2">
      <c r="Q431" s="235"/>
    </row>
    <row r="432" spans="17:17" x14ac:dyDescent="0.2">
      <c r="Q432" s="235"/>
    </row>
    <row r="433" spans="17:17" x14ac:dyDescent="0.2">
      <c r="Q433" s="235"/>
    </row>
    <row r="434" spans="17:17" x14ac:dyDescent="0.2">
      <c r="Q434" s="235"/>
    </row>
    <row r="435" spans="17:17" x14ac:dyDescent="0.2">
      <c r="Q435" s="235"/>
    </row>
    <row r="436" spans="17:17" x14ac:dyDescent="0.2">
      <c r="Q436" s="235"/>
    </row>
    <row r="437" spans="17:17" x14ac:dyDescent="0.2">
      <c r="Q437" s="235"/>
    </row>
    <row r="438" spans="17:17" x14ac:dyDescent="0.2">
      <c r="Q438" s="235"/>
    </row>
    <row r="439" spans="17:17" x14ac:dyDescent="0.2">
      <c r="Q439" s="235"/>
    </row>
    <row r="440" spans="17:17" x14ac:dyDescent="0.2">
      <c r="Q440" s="235"/>
    </row>
    <row r="441" spans="17:17" x14ac:dyDescent="0.2">
      <c r="Q441" s="235"/>
    </row>
    <row r="442" spans="17:17" x14ac:dyDescent="0.2">
      <c r="Q442" s="235"/>
    </row>
    <row r="443" spans="17:17" x14ac:dyDescent="0.2">
      <c r="Q443" s="235"/>
    </row>
    <row r="444" spans="17:17" x14ac:dyDescent="0.2">
      <c r="Q444" s="235"/>
    </row>
    <row r="445" spans="17:17" x14ac:dyDescent="0.2">
      <c r="Q445" s="235"/>
    </row>
    <row r="446" spans="17:17" x14ac:dyDescent="0.2">
      <c r="Q446" s="235"/>
    </row>
    <row r="447" spans="17:17" x14ac:dyDescent="0.2">
      <c r="Q447" s="235"/>
    </row>
    <row r="448" spans="17:17" x14ac:dyDescent="0.2">
      <c r="Q448" s="235"/>
    </row>
    <row r="449" spans="17:17" x14ac:dyDescent="0.2">
      <c r="Q449" s="235"/>
    </row>
    <row r="450" spans="17:17" x14ac:dyDescent="0.2">
      <c r="Q450" s="235"/>
    </row>
    <row r="451" spans="17:17" x14ac:dyDescent="0.2">
      <c r="Q451" s="235"/>
    </row>
    <row r="452" spans="17:17" x14ac:dyDescent="0.2">
      <c r="Q452" s="235"/>
    </row>
    <row r="453" spans="17:17" x14ac:dyDescent="0.2">
      <c r="Q453" s="235"/>
    </row>
    <row r="454" spans="17:17" x14ac:dyDescent="0.2">
      <c r="Q454" s="235"/>
    </row>
    <row r="455" spans="17:17" x14ac:dyDescent="0.2">
      <c r="Q455" s="235"/>
    </row>
    <row r="456" spans="17:17" x14ac:dyDescent="0.2">
      <c r="Q456" s="235"/>
    </row>
    <row r="457" spans="17:17" x14ac:dyDescent="0.2">
      <c r="Q457" s="235"/>
    </row>
    <row r="458" spans="17:17" x14ac:dyDescent="0.2">
      <c r="Q458" s="235"/>
    </row>
    <row r="459" spans="17:17" x14ac:dyDescent="0.2">
      <c r="Q459" s="235"/>
    </row>
    <row r="460" spans="17:17" x14ac:dyDescent="0.2">
      <c r="Q460" s="235"/>
    </row>
    <row r="461" spans="17:17" x14ac:dyDescent="0.2">
      <c r="Q461" s="235"/>
    </row>
    <row r="462" spans="17:17" x14ac:dyDescent="0.2">
      <c r="Q462" s="235"/>
    </row>
    <row r="463" spans="17:17" x14ac:dyDescent="0.2">
      <c r="Q463" s="235"/>
    </row>
    <row r="464" spans="17:17" x14ac:dyDescent="0.2">
      <c r="Q464" s="235"/>
    </row>
    <row r="465" spans="17:17" x14ac:dyDescent="0.2">
      <c r="Q465" s="235"/>
    </row>
    <row r="466" spans="17:17" x14ac:dyDescent="0.2">
      <c r="Q466" s="235"/>
    </row>
    <row r="467" spans="17:17" x14ac:dyDescent="0.2">
      <c r="Q467" s="235"/>
    </row>
    <row r="468" spans="17:17" x14ac:dyDescent="0.2">
      <c r="Q468" s="235"/>
    </row>
    <row r="469" spans="17:17" x14ac:dyDescent="0.2">
      <c r="Q469" s="235"/>
    </row>
    <row r="470" spans="17:17" x14ac:dyDescent="0.2">
      <c r="Q470" s="235"/>
    </row>
    <row r="471" spans="17:17" x14ac:dyDescent="0.2">
      <c r="Q471" s="235"/>
    </row>
    <row r="472" spans="17:17" x14ac:dyDescent="0.2">
      <c r="Q472" s="235"/>
    </row>
    <row r="473" spans="17:17" x14ac:dyDescent="0.2">
      <c r="Q473" s="235"/>
    </row>
    <row r="474" spans="17:17" x14ac:dyDescent="0.2">
      <c r="Q474" s="235"/>
    </row>
    <row r="475" spans="17:17" x14ac:dyDescent="0.2">
      <c r="Q475" s="235"/>
    </row>
    <row r="476" spans="17:17" x14ac:dyDescent="0.2">
      <c r="Q476" s="235"/>
    </row>
    <row r="477" spans="17:17" x14ac:dyDescent="0.2">
      <c r="Q477" s="235"/>
    </row>
    <row r="478" spans="17:17" x14ac:dyDescent="0.2">
      <c r="Q478" s="235"/>
    </row>
    <row r="479" spans="17:17" x14ac:dyDescent="0.2">
      <c r="Q479" s="235"/>
    </row>
    <row r="480" spans="17:17" x14ac:dyDescent="0.2">
      <c r="Q480" s="235"/>
    </row>
    <row r="481" spans="17:17" x14ac:dyDescent="0.2">
      <c r="Q481" s="235"/>
    </row>
    <row r="482" spans="17:17" x14ac:dyDescent="0.2">
      <c r="Q482" s="235"/>
    </row>
    <row r="483" spans="17:17" x14ac:dyDescent="0.2">
      <c r="Q483" s="235"/>
    </row>
    <row r="484" spans="17:17" x14ac:dyDescent="0.2">
      <c r="Q484" s="235"/>
    </row>
    <row r="485" spans="17:17" x14ac:dyDescent="0.2">
      <c r="Q485" s="235"/>
    </row>
    <row r="486" spans="17:17" x14ac:dyDescent="0.2">
      <c r="Q486" s="235"/>
    </row>
    <row r="487" spans="17:17" x14ac:dyDescent="0.2">
      <c r="Q487" s="235"/>
    </row>
    <row r="488" spans="17:17" x14ac:dyDescent="0.2">
      <c r="Q488" s="235"/>
    </row>
    <row r="489" spans="17:17" x14ac:dyDescent="0.2">
      <c r="Q489" s="235"/>
    </row>
    <row r="490" spans="17:17" x14ac:dyDescent="0.2">
      <c r="Q490" s="235"/>
    </row>
    <row r="491" spans="17:17" x14ac:dyDescent="0.2">
      <c r="Q491" s="235"/>
    </row>
    <row r="492" spans="17:17" x14ac:dyDescent="0.2">
      <c r="Q492" s="235"/>
    </row>
    <row r="493" spans="17:17" x14ac:dyDescent="0.2">
      <c r="Q493" s="235"/>
    </row>
    <row r="494" spans="17:17" x14ac:dyDescent="0.2">
      <c r="Q494" s="235"/>
    </row>
    <row r="495" spans="17:17" x14ac:dyDescent="0.2">
      <c r="Q495" s="235"/>
    </row>
    <row r="496" spans="17:17" x14ac:dyDescent="0.2">
      <c r="Q496" s="235"/>
    </row>
    <row r="497" spans="17:17" x14ac:dyDescent="0.2">
      <c r="Q497" s="235"/>
    </row>
    <row r="498" spans="17:17" x14ac:dyDescent="0.2">
      <c r="Q498" s="235"/>
    </row>
    <row r="499" spans="17:17" x14ac:dyDescent="0.2">
      <c r="Q499" s="235"/>
    </row>
    <row r="500" spans="17:17" x14ac:dyDescent="0.2">
      <c r="Q500" s="235"/>
    </row>
    <row r="501" spans="17:17" x14ac:dyDescent="0.2">
      <c r="Q501" s="235"/>
    </row>
    <row r="502" spans="17:17" x14ac:dyDescent="0.2">
      <c r="Q502" s="235"/>
    </row>
    <row r="503" spans="17:17" x14ac:dyDescent="0.2">
      <c r="Q503" s="235"/>
    </row>
    <row r="504" spans="17:17" x14ac:dyDescent="0.2">
      <c r="Q504" s="235"/>
    </row>
    <row r="505" spans="17:17" x14ac:dyDescent="0.2">
      <c r="Q505" s="235"/>
    </row>
    <row r="506" spans="17:17" x14ac:dyDescent="0.2">
      <c r="Q506" s="235"/>
    </row>
    <row r="507" spans="17:17" x14ac:dyDescent="0.2">
      <c r="Q507" s="235"/>
    </row>
    <row r="508" spans="17:17" x14ac:dyDescent="0.2">
      <c r="Q508" s="235"/>
    </row>
    <row r="509" spans="17:17" x14ac:dyDescent="0.2">
      <c r="Q509" s="235"/>
    </row>
    <row r="510" spans="17:17" x14ac:dyDescent="0.2">
      <c r="Q510" s="235"/>
    </row>
    <row r="511" spans="17:17" x14ac:dyDescent="0.2">
      <c r="Q511" s="235"/>
    </row>
    <row r="512" spans="17:17" x14ac:dyDescent="0.2">
      <c r="Q512" s="235"/>
    </row>
    <row r="513" spans="17:17" x14ac:dyDescent="0.2">
      <c r="Q513" s="235"/>
    </row>
    <row r="514" spans="17:17" x14ac:dyDescent="0.2">
      <c r="Q514" s="235"/>
    </row>
    <row r="515" spans="17:17" x14ac:dyDescent="0.2">
      <c r="Q515" s="235"/>
    </row>
    <row r="516" spans="17:17" x14ac:dyDescent="0.2">
      <c r="Q516" s="235"/>
    </row>
    <row r="517" spans="17:17" x14ac:dyDescent="0.2">
      <c r="Q517" s="235"/>
    </row>
    <row r="518" spans="17:17" x14ac:dyDescent="0.2">
      <c r="Q518" s="235"/>
    </row>
    <row r="519" spans="17:17" x14ac:dyDescent="0.2">
      <c r="Q519" s="235"/>
    </row>
    <row r="520" spans="17:17" x14ac:dyDescent="0.2">
      <c r="Q520" s="235"/>
    </row>
    <row r="521" spans="17:17" x14ac:dyDescent="0.2">
      <c r="Q521" s="235"/>
    </row>
    <row r="522" spans="17:17" x14ac:dyDescent="0.2">
      <c r="Q522" s="235"/>
    </row>
    <row r="523" spans="17:17" x14ac:dyDescent="0.2">
      <c r="Q523" s="235"/>
    </row>
    <row r="524" spans="17:17" x14ac:dyDescent="0.2">
      <c r="Q524" s="235"/>
    </row>
    <row r="525" spans="17:17" x14ac:dyDescent="0.2">
      <c r="Q525" s="235"/>
    </row>
    <row r="526" spans="17:17" x14ac:dyDescent="0.2">
      <c r="Q526" s="235"/>
    </row>
    <row r="527" spans="17:17" x14ac:dyDescent="0.2">
      <c r="Q527" s="235"/>
    </row>
    <row r="528" spans="17:17" x14ac:dyDescent="0.2">
      <c r="Q528" s="235"/>
    </row>
    <row r="529" spans="17:17" x14ac:dyDescent="0.2">
      <c r="Q529" s="235"/>
    </row>
    <row r="530" spans="17:17" x14ac:dyDescent="0.2">
      <c r="Q530" s="235"/>
    </row>
    <row r="531" spans="17:17" x14ac:dyDescent="0.2">
      <c r="Q531" s="235"/>
    </row>
    <row r="532" spans="17:17" x14ac:dyDescent="0.2">
      <c r="Q532" s="235"/>
    </row>
    <row r="533" spans="17:17" x14ac:dyDescent="0.2">
      <c r="Q533" s="235"/>
    </row>
    <row r="534" spans="17:17" x14ac:dyDescent="0.2">
      <c r="Q534" s="235"/>
    </row>
    <row r="535" spans="17:17" x14ac:dyDescent="0.2">
      <c r="Q535" s="235"/>
    </row>
    <row r="536" spans="17:17" x14ac:dyDescent="0.2">
      <c r="Q536" s="235"/>
    </row>
    <row r="537" spans="17:17" x14ac:dyDescent="0.2">
      <c r="Q537" s="235"/>
    </row>
    <row r="538" spans="17:17" x14ac:dyDescent="0.2">
      <c r="Q538" s="235"/>
    </row>
    <row r="539" spans="17:17" x14ac:dyDescent="0.2">
      <c r="Q539" s="235"/>
    </row>
    <row r="540" spans="17:17" x14ac:dyDescent="0.2">
      <c r="Q540" s="235"/>
    </row>
    <row r="541" spans="17:17" x14ac:dyDescent="0.2">
      <c r="Q541" s="235"/>
    </row>
    <row r="542" spans="17:17" x14ac:dyDescent="0.2">
      <c r="Q542" s="235"/>
    </row>
    <row r="543" spans="17:17" x14ac:dyDescent="0.2">
      <c r="Q543" s="235"/>
    </row>
    <row r="544" spans="17:17" x14ac:dyDescent="0.2">
      <c r="Q544" s="235"/>
    </row>
    <row r="545" spans="17:17" x14ac:dyDescent="0.2">
      <c r="Q545" s="235"/>
    </row>
    <row r="546" spans="17:17" x14ac:dyDescent="0.2">
      <c r="Q546" s="235"/>
    </row>
    <row r="547" spans="17:17" x14ac:dyDescent="0.2">
      <c r="Q547" s="235"/>
    </row>
    <row r="548" spans="17:17" x14ac:dyDescent="0.2">
      <c r="Q548" s="235"/>
    </row>
    <row r="549" spans="17:17" x14ac:dyDescent="0.2">
      <c r="Q549" s="235"/>
    </row>
    <row r="550" spans="17:17" x14ac:dyDescent="0.2">
      <c r="Q550" s="235"/>
    </row>
    <row r="551" spans="17:17" x14ac:dyDescent="0.2">
      <c r="Q551" s="235"/>
    </row>
    <row r="552" spans="17:17" x14ac:dyDescent="0.2">
      <c r="Q552" s="235"/>
    </row>
    <row r="553" spans="17:17" x14ac:dyDescent="0.2">
      <c r="Q553" s="235"/>
    </row>
    <row r="554" spans="17:17" x14ac:dyDescent="0.2">
      <c r="Q554" s="235"/>
    </row>
    <row r="555" spans="17:17" x14ac:dyDescent="0.2">
      <c r="Q555" s="235"/>
    </row>
    <row r="556" spans="17:17" x14ac:dyDescent="0.2">
      <c r="Q556" s="235"/>
    </row>
    <row r="557" spans="17:17" x14ac:dyDescent="0.2">
      <c r="Q557" s="235"/>
    </row>
    <row r="558" spans="17:17" x14ac:dyDescent="0.2">
      <c r="Q558" s="235"/>
    </row>
    <row r="559" spans="17:17" x14ac:dyDescent="0.2">
      <c r="Q559" s="235"/>
    </row>
    <row r="560" spans="17:17" x14ac:dyDescent="0.2">
      <c r="Q560" s="235"/>
    </row>
    <row r="561" spans="17:17" x14ac:dyDescent="0.2">
      <c r="Q561" s="235"/>
    </row>
    <row r="562" spans="17:17" x14ac:dyDescent="0.2">
      <c r="Q562" s="235"/>
    </row>
    <row r="563" spans="17:17" x14ac:dyDescent="0.2">
      <c r="Q563" s="235"/>
    </row>
    <row r="564" spans="17:17" x14ac:dyDescent="0.2">
      <c r="Q564" s="235"/>
    </row>
    <row r="565" spans="17:17" x14ac:dyDescent="0.2">
      <c r="Q565" s="235"/>
    </row>
    <row r="566" spans="17:17" x14ac:dyDescent="0.2">
      <c r="Q566" s="235"/>
    </row>
    <row r="567" spans="17:17" x14ac:dyDescent="0.2">
      <c r="Q567" s="235"/>
    </row>
    <row r="568" spans="17:17" x14ac:dyDescent="0.2">
      <c r="Q568" s="235"/>
    </row>
    <row r="569" spans="17:17" x14ac:dyDescent="0.2">
      <c r="Q569" s="235"/>
    </row>
    <row r="570" spans="17:17" x14ac:dyDescent="0.2">
      <c r="Q570" s="235"/>
    </row>
    <row r="571" spans="17:17" x14ac:dyDescent="0.2">
      <c r="Q571" s="235"/>
    </row>
    <row r="572" spans="17:17" x14ac:dyDescent="0.2">
      <c r="Q572" s="235"/>
    </row>
    <row r="573" spans="17:17" x14ac:dyDescent="0.2">
      <c r="Q573" s="235"/>
    </row>
    <row r="574" spans="17:17" x14ac:dyDescent="0.2">
      <c r="Q574" s="235"/>
    </row>
    <row r="575" spans="17:17" x14ac:dyDescent="0.2">
      <c r="Q575" s="235"/>
    </row>
    <row r="576" spans="17:17" x14ac:dyDescent="0.2">
      <c r="Q576" s="235"/>
    </row>
    <row r="577" spans="17:17" x14ac:dyDescent="0.2">
      <c r="Q577" s="235"/>
    </row>
    <row r="578" spans="17:17" x14ac:dyDescent="0.2">
      <c r="Q578" s="235"/>
    </row>
    <row r="579" spans="17:17" x14ac:dyDescent="0.2">
      <c r="Q579" s="235"/>
    </row>
    <row r="580" spans="17:17" x14ac:dyDescent="0.2">
      <c r="Q580" s="235"/>
    </row>
    <row r="581" spans="17:17" x14ac:dyDescent="0.2">
      <c r="Q581" s="235"/>
    </row>
    <row r="582" spans="17:17" x14ac:dyDescent="0.2">
      <c r="Q582" s="235"/>
    </row>
    <row r="583" spans="17:17" x14ac:dyDescent="0.2">
      <c r="Q583" s="235"/>
    </row>
    <row r="584" spans="17:17" x14ac:dyDescent="0.2">
      <c r="Q584" s="235"/>
    </row>
    <row r="585" spans="17:17" x14ac:dyDescent="0.2">
      <c r="Q585" s="235"/>
    </row>
    <row r="586" spans="17:17" x14ac:dyDescent="0.2">
      <c r="Q586" s="235"/>
    </row>
    <row r="587" spans="17:17" x14ac:dyDescent="0.2">
      <c r="Q587" s="235"/>
    </row>
    <row r="588" spans="17:17" x14ac:dyDescent="0.2">
      <c r="Q588" s="235"/>
    </row>
    <row r="589" spans="17:17" x14ac:dyDescent="0.2">
      <c r="Q589" s="235"/>
    </row>
    <row r="590" spans="17:17" x14ac:dyDescent="0.2">
      <c r="Q590" s="235"/>
    </row>
    <row r="591" spans="17:17" x14ac:dyDescent="0.2">
      <c r="Q591" s="235"/>
    </row>
    <row r="592" spans="17:17" x14ac:dyDescent="0.2">
      <c r="Q592" s="235"/>
    </row>
    <row r="593" spans="17:17" x14ac:dyDescent="0.2">
      <c r="Q593" s="235"/>
    </row>
    <row r="594" spans="17:17" x14ac:dyDescent="0.2">
      <c r="Q594" s="235"/>
    </row>
    <row r="595" spans="17:17" x14ac:dyDescent="0.2">
      <c r="Q595" s="235"/>
    </row>
    <row r="596" spans="17:17" x14ac:dyDescent="0.2">
      <c r="Q596" s="235"/>
    </row>
    <row r="597" spans="17:17" x14ac:dyDescent="0.2">
      <c r="Q597" s="235"/>
    </row>
    <row r="598" spans="17:17" x14ac:dyDescent="0.2">
      <c r="Q598" s="235"/>
    </row>
    <row r="599" spans="17:17" x14ac:dyDescent="0.2">
      <c r="Q599" s="235"/>
    </row>
    <row r="600" spans="17:17" x14ac:dyDescent="0.2">
      <c r="Q600" s="235"/>
    </row>
    <row r="601" spans="17:17" x14ac:dyDescent="0.2">
      <c r="Q601" s="235"/>
    </row>
    <row r="602" spans="17:17" x14ac:dyDescent="0.2">
      <c r="Q602" s="235"/>
    </row>
    <row r="603" spans="17:17" x14ac:dyDescent="0.2">
      <c r="Q603" s="235"/>
    </row>
    <row r="604" spans="17:17" x14ac:dyDescent="0.2">
      <c r="Q604" s="235"/>
    </row>
    <row r="605" spans="17:17" x14ac:dyDescent="0.2">
      <c r="Q605" s="235"/>
    </row>
    <row r="606" spans="17:17" x14ac:dyDescent="0.2">
      <c r="Q606" s="235"/>
    </row>
    <row r="607" spans="17:17" x14ac:dyDescent="0.2">
      <c r="Q607" s="235"/>
    </row>
    <row r="608" spans="17:17" x14ac:dyDescent="0.2">
      <c r="Q608" s="235"/>
    </row>
    <row r="609" spans="17:17" x14ac:dyDescent="0.2">
      <c r="Q609" s="235"/>
    </row>
    <row r="610" spans="17:17" x14ac:dyDescent="0.2">
      <c r="Q610" s="235"/>
    </row>
    <row r="611" spans="17:17" x14ac:dyDescent="0.2">
      <c r="Q611" s="235"/>
    </row>
    <row r="612" spans="17:17" x14ac:dyDescent="0.2">
      <c r="Q612" s="235"/>
    </row>
    <row r="613" spans="17:17" x14ac:dyDescent="0.2">
      <c r="Q613" s="235"/>
    </row>
    <row r="614" spans="17:17" x14ac:dyDescent="0.2">
      <c r="Q614" s="235"/>
    </row>
    <row r="615" spans="17:17" x14ac:dyDescent="0.2">
      <c r="Q615" s="235"/>
    </row>
    <row r="616" spans="17:17" x14ac:dyDescent="0.2">
      <c r="Q616" s="235"/>
    </row>
    <row r="617" spans="17:17" x14ac:dyDescent="0.2">
      <c r="Q617" s="235"/>
    </row>
    <row r="618" spans="17:17" x14ac:dyDescent="0.2">
      <c r="Q618" s="235"/>
    </row>
    <row r="619" spans="17:17" x14ac:dyDescent="0.2">
      <c r="Q619" s="235"/>
    </row>
    <row r="620" spans="17:17" x14ac:dyDescent="0.2">
      <c r="Q620" s="235"/>
    </row>
    <row r="621" spans="17:17" x14ac:dyDescent="0.2">
      <c r="Q621" s="235"/>
    </row>
    <row r="622" spans="17:17" x14ac:dyDescent="0.2">
      <c r="Q622" s="235"/>
    </row>
    <row r="623" spans="17:17" x14ac:dyDescent="0.2">
      <c r="Q623" s="235"/>
    </row>
    <row r="624" spans="17:17" x14ac:dyDescent="0.2">
      <c r="Q624" s="235"/>
    </row>
    <row r="625" spans="17:17" x14ac:dyDescent="0.2">
      <c r="Q625" s="235"/>
    </row>
    <row r="626" spans="17:17" x14ac:dyDescent="0.2">
      <c r="Q626" s="235"/>
    </row>
    <row r="627" spans="17:17" x14ac:dyDescent="0.2">
      <c r="Q627" s="235"/>
    </row>
    <row r="628" spans="17:17" x14ac:dyDescent="0.2">
      <c r="Q628" s="235"/>
    </row>
    <row r="629" spans="17:17" x14ac:dyDescent="0.2">
      <c r="Q629" s="235"/>
    </row>
    <row r="630" spans="17:17" x14ac:dyDescent="0.2">
      <c r="Q630" s="235"/>
    </row>
    <row r="631" spans="17:17" x14ac:dyDescent="0.2">
      <c r="Q631" s="235"/>
    </row>
    <row r="632" spans="17:17" x14ac:dyDescent="0.2">
      <c r="Q632" s="235"/>
    </row>
    <row r="633" spans="17:17" x14ac:dyDescent="0.2">
      <c r="Q633" s="235"/>
    </row>
    <row r="634" spans="17:17" x14ac:dyDescent="0.2">
      <c r="Q634" s="235"/>
    </row>
    <row r="635" spans="17:17" x14ac:dyDescent="0.2">
      <c r="Q635" s="235"/>
    </row>
    <row r="636" spans="17:17" x14ac:dyDescent="0.2">
      <c r="Q636" s="235"/>
    </row>
    <row r="637" spans="17:17" x14ac:dyDescent="0.2">
      <c r="Q637" s="235"/>
    </row>
    <row r="638" spans="17:17" x14ac:dyDescent="0.2">
      <c r="Q638" s="235"/>
    </row>
    <row r="639" spans="17:17" x14ac:dyDescent="0.2">
      <c r="Q639" s="235"/>
    </row>
    <row r="640" spans="17:17" x14ac:dyDescent="0.2">
      <c r="Q640" s="235"/>
    </row>
    <row r="641" spans="17:17" x14ac:dyDescent="0.2">
      <c r="Q641" s="235"/>
    </row>
    <row r="642" spans="17:17" x14ac:dyDescent="0.2">
      <c r="Q642" s="235"/>
    </row>
    <row r="643" spans="17:17" x14ac:dyDescent="0.2">
      <c r="Q643" s="235"/>
    </row>
    <row r="644" spans="17:17" x14ac:dyDescent="0.2">
      <c r="Q644" s="235"/>
    </row>
    <row r="645" spans="17:17" x14ac:dyDescent="0.2">
      <c r="Q645" s="235"/>
    </row>
    <row r="646" spans="17:17" x14ac:dyDescent="0.2">
      <c r="Q646" s="235"/>
    </row>
    <row r="647" spans="17:17" x14ac:dyDescent="0.2">
      <c r="Q647" s="235"/>
    </row>
    <row r="648" spans="17:17" x14ac:dyDescent="0.2">
      <c r="Q648" s="235"/>
    </row>
    <row r="649" spans="17:17" x14ac:dyDescent="0.2">
      <c r="Q649" s="235"/>
    </row>
    <row r="650" spans="17:17" x14ac:dyDescent="0.2">
      <c r="Q650" s="235"/>
    </row>
    <row r="651" spans="17:17" x14ac:dyDescent="0.2">
      <c r="Q651" s="235"/>
    </row>
    <row r="652" spans="17:17" x14ac:dyDescent="0.2">
      <c r="Q652" s="235"/>
    </row>
    <row r="653" spans="17:17" x14ac:dyDescent="0.2">
      <c r="Q653" s="235"/>
    </row>
    <row r="654" spans="17:17" x14ac:dyDescent="0.2">
      <c r="Q654" s="235"/>
    </row>
    <row r="655" spans="17:17" x14ac:dyDescent="0.2">
      <c r="Q655" s="235"/>
    </row>
    <row r="656" spans="17:17" x14ac:dyDescent="0.2">
      <c r="Q656" s="235"/>
    </row>
    <row r="657" spans="17:17" x14ac:dyDescent="0.2">
      <c r="Q657" s="235"/>
    </row>
    <row r="658" spans="17:17" x14ac:dyDescent="0.2">
      <c r="Q658" s="235"/>
    </row>
    <row r="659" spans="17:17" x14ac:dyDescent="0.2">
      <c r="Q659" s="235"/>
    </row>
    <row r="660" spans="17:17" x14ac:dyDescent="0.2">
      <c r="Q660" s="235"/>
    </row>
    <row r="661" spans="17:17" x14ac:dyDescent="0.2">
      <c r="Q661" s="235"/>
    </row>
    <row r="662" spans="17:17" x14ac:dyDescent="0.2">
      <c r="Q662" s="235"/>
    </row>
    <row r="663" spans="17:17" x14ac:dyDescent="0.2">
      <c r="Q663" s="235"/>
    </row>
    <row r="664" spans="17:17" x14ac:dyDescent="0.2">
      <c r="Q664" s="235"/>
    </row>
    <row r="665" spans="17:17" x14ac:dyDescent="0.2">
      <c r="Q665" s="235"/>
    </row>
    <row r="666" spans="17:17" x14ac:dyDescent="0.2">
      <c r="Q666" s="235"/>
    </row>
    <row r="667" spans="17:17" x14ac:dyDescent="0.2">
      <c r="Q667" s="235"/>
    </row>
    <row r="668" spans="17:17" x14ac:dyDescent="0.2">
      <c r="Q668" s="235"/>
    </row>
    <row r="669" spans="17:17" x14ac:dyDescent="0.2">
      <c r="Q669" s="235"/>
    </row>
    <row r="670" spans="17:17" x14ac:dyDescent="0.2">
      <c r="Q670" s="235"/>
    </row>
    <row r="671" spans="17:17" x14ac:dyDescent="0.2">
      <c r="Q671" s="235"/>
    </row>
    <row r="672" spans="17:17" x14ac:dyDescent="0.2">
      <c r="Q672" s="235"/>
    </row>
    <row r="673" spans="17:17" x14ac:dyDescent="0.2">
      <c r="Q673" s="235"/>
    </row>
    <row r="674" spans="17:17" x14ac:dyDescent="0.2">
      <c r="Q674" s="235"/>
    </row>
    <row r="675" spans="17:17" x14ac:dyDescent="0.2">
      <c r="Q675" s="235"/>
    </row>
    <row r="676" spans="17:17" x14ac:dyDescent="0.2">
      <c r="Q676" s="235"/>
    </row>
    <row r="677" spans="17:17" x14ac:dyDescent="0.2">
      <c r="Q677" s="235"/>
    </row>
    <row r="678" spans="17:17" x14ac:dyDescent="0.2">
      <c r="Q678" s="235"/>
    </row>
    <row r="679" spans="17:17" x14ac:dyDescent="0.2">
      <c r="Q679" s="235"/>
    </row>
    <row r="680" spans="17:17" x14ac:dyDescent="0.2">
      <c r="Q680" s="235"/>
    </row>
    <row r="681" spans="17:17" x14ac:dyDescent="0.2">
      <c r="Q681" s="235"/>
    </row>
    <row r="682" spans="17:17" x14ac:dyDescent="0.2">
      <c r="Q682" s="235"/>
    </row>
    <row r="683" spans="17:17" x14ac:dyDescent="0.2">
      <c r="Q683" s="235"/>
    </row>
    <row r="684" spans="17:17" x14ac:dyDescent="0.2">
      <c r="Q684" s="235"/>
    </row>
    <row r="685" spans="17:17" x14ac:dyDescent="0.2">
      <c r="Q685" s="235"/>
    </row>
    <row r="686" spans="17:17" x14ac:dyDescent="0.2">
      <c r="Q686" s="235"/>
    </row>
    <row r="687" spans="17:17" x14ac:dyDescent="0.2">
      <c r="Q687" s="235"/>
    </row>
    <row r="688" spans="17:17" x14ac:dyDescent="0.2">
      <c r="Q688" s="235"/>
    </row>
    <row r="689" spans="17:17" x14ac:dyDescent="0.2">
      <c r="Q689" s="235"/>
    </row>
    <row r="690" spans="17:17" x14ac:dyDescent="0.2">
      <c r="Q690" s="235"/>
    </row>
    <row r="691" spans="17:17" x14ac:dyDescent="0.2">
      <c r="Q691" s="235"/>
    </row>
    <row r="692" spans="17:17" x14ac:dyDescent="0.2">
      <c r="Q692" s="235"/>
    </row>
    <row r="693" spans="17:17" x14ac:dyDescent="0.2">
      <c r="Q693" s="235"/>
    </row>
    <row r="694" spans="17:17" x14ac:dyDescent="0.2">
      <c r="Q694" s="235"/>
    </row>
    <row r="695" spans="17:17" x14ac:dyDescent="0.2">
      <c r="Q695" s="235"/>
    </row>
    <row r="696" spans="17:17" x14ac:dyDescent="0.2">
      <c r="Q696" s="235"/>
    </row>
    <row r="697" spans="17:17" x14ac:dyDescent="0.2">
      <c r="Q697" s="235"/>
    </row>
    <row r="698" spans="17:17" x14ac:dyDescent="0.2">
      <c r="Q698" s="235"/>
    </row>
    <row r="699" spans="17:17" x14ac:dyDescent="0.2">
      <c r="Q699" s="235"/>
    </row>
    <row r="700" spans="17:17" x14ac:dyDescent="0.2">
      <c r="Q700" s="235"/>
    </row>
    <row r="701" spans="17:17" x14ac:dyDescent="0.2">
      <c r="Q701" s="235"/>
    </row>
    <row r="702" spans="17:17" x14ac:dyDescent="0.2">
      <c r="Q702" s="235"/>
    </row>
    <row r="703" spans="17:17" x14ac:dyDescent="0.2">
      <c r="Q703" s="235"/>
    </row>
    <row r="704" spans="17:17" x14ac:dyDescent="0.2">
      <c r="Q704" s="235"/>
    </row>
    <row r="705" spans="17:17" x14ac:dyDescent="0.2">
      <c r="Q705" s="235"/>
    </row>
    <row r="706" spans="17:17" x14ac:dyDescent="0.2">
      <c r="Q706" s="235"/>
    </row>
    <row r="707" spans="17:17" x14ac:dyDescent="0.2">
      <c r="Q707" s="235"/>
    </row>
    <row r="708" spans="17:17" x14ac:dyDescent="0.2">
      <c r="Q708" s="235"/>
    </row>
    <row r="709" spans="17:17" x14ac:dyDescent="0.2">
      <c r="Q709" s="235"/>
    </row>
    <row r="710" spans="17:17" x14ac:dyDescent="0.2">
      <c r="Q710" s="235"/>
    </row>
    <row r="711" spans="17:17" x14ac:dyDescent="0.2">
      <c r="Q711" s="235"/>
    </row>
    <row r="712" spans="17:17" x14ac:dyDescent="0.2">
      <c r="Q712" s="235"/>
    </row>
    <row r="713" spans="17:17" x14ac:dyDescent="0.2">
      <c r="Q713" s="235"/>
    </row>
    <row r="714" spans="17:17" x14ac:dyDescent="0.2">
      <c r="Q714" s="235"/>
    </row>
    <row r="715" spans="17:17" x14ac:dyDescent="0.2">
      <c r="Q715" s="235"/>
    </row>
    <row r="716" spans="17:17" x14ac:dyDescent="0.2">
      <c r="Q716" s="235"/>
    </row>
    <row r="717" spans="17:17" x14ac:dyDescent="0.2">
      <c r="Q717" s="235"/>
    </row>
    <row r="718" spans="17:17" x14ac:dyDescent="0.2">
      <c r="Q718" s="235"/>
    </row>
    <row r="719" spans="17:17" x14ac:dyDescent="0.2">
      <c r="Q719" s="235"/>
    </row>
    <row r="720" spans="17:17" x14ac:dyDescent="0.2">
      <c r="Q720" s="235"/>
    </row>
    <row r="721" spans="17:17" x14ac:dyDescent="0.2">
      <c r="Q721" s="235"/>
    </row>
    <row r="722" spans="17:17" x14ac:dyDescent="0.2">
      <c r="Q722" s="235"/>
    </row>
    <row r="723" spans="17:17" x14ac:dyDescent="0.2">
      <c r="Q723" s="235"/>
    </row>
    <row r="724" spans="17:17" x14ac:dyDescent="0.2">
      <c r="Q724" s="235"/>
    </row>
    <row r="725" spans="17:17" x14ac:dyDescent="0.2">
      <c r="Q725" s="235"/>
    </row>
    <row r="726" spans="17:17" x14ac:dyDescent="0.2">
      <c r="Q726" s="235"/>
    </row>
    <row r="727" spans="17:17" x14ac:dyDescent="0.2">
      <c r="Q727" s="235"/>
    </row>
    <row r="728" spans="17:17" x14ac:dyDescent="0.2">
      <c r="Q728" s="235"/>
    </row>
    <row r="729" spans="17:17" x14ac:dyDescent="0.2">
      <c r="Q729" s="235"/>
    </row>
    <row r="730" spans="17:17" x14ac:dyDescent="0.2">
      <c r="Q730" s="235"/>
    </row>
    <row r="731" spans="17:17" x14ac:dyDescent="0.2">
      <c r="Q731" s="235"/>
    </row>
    <row r="732" spans="17:17" x14ac:dyDescent="0.2">
      <c r="Q732" s="235"/>
    </row>
    <row r="733" spans="17:17" x14ac:dyDescent="0.2">
      <c r="Q733" s="235"/>
    </row>
    <row r="734" spans="17:17" x14ac:dyDescent="0.2">
      <c r="Q734" s="235"/>
    </row>
    <row r="735" spans="17:17" x14ac:dyDescent="0.2">
      <c r="Q735" s="235"/>
    </row>
    <row r="736" spans="17:17" x14ac:dyDescent="0.2">
      <c r="Q736" s="235"/>
    </row>
    <row r="737" spans="17:17" x14ac:dyDescent="0.2">
      <c r="Q737" s="235"/>
    </row>
    <row r="738" spans="17:17" x14ac:dyDescent="0.2">
      <c r="Q738" s="235"/>
    </row>
    <row r="739" spans="17:17" x14ac:dyDescent="0.2">
      <c r="Q739" s="235"/>
    </row>
    <row r="740" spans="17:17" x14ac:dyDescent="0.2">
      <c r="Q740" s="235"/>
    </row>
    <row r="741" spans="17:17" x14ac:dyDescent="0.2">
      <c r="Q741" s="235"/>
    </row>
    <row r="742" spans="17:17" x14ac:dyDescent="0.2">
      <c r="Q742" s="235"/>
    </row>
    <row r="743" spans="17:17" x14ac:dyDescent="0.2">
      <c r="Q743" s="235"/>
    </row>
    <row r="744" spans="17:17" x14ac:dyDescent="0.2">
      <c r="Q744" s="235"/>
    </row>
    <row r="745" spans="17:17" x14ac:dyDescent="0.2">
      <c r="Q745" s="235"/>
    </row>
    <row r="746" spans="17:17" x14ac:dyDescent="0.2">
      <c r="Q746" s="235"/>
    </row>
    <row r="747" spans="17:17" x14ac:dyDescent="0.2">
      <c r="Q747" s="235"/>
    </row>
    <row r="748" spans="17:17" x14ac:dyDescent="0.2">
      <c r="Q748" s="235"/>
    </row>
    <row r="749" spans="17:17" x14ac:dyDescent="0.2">
      <c r="Q749" s="235"/>
    </row>
    <row r="750" spans="17:17" x14ac:dyDescent="0.2">
      <c r="Q750" s="235"/>
    </row>
    <row r="751" spans="17:17" x14ac:dyDescent="0.2">
      <c r="Q751" s="235"/>
    </row>
    <row r="752" spans="17:17" x14ac:dyDescent="0.2">
      <c r="Q752" s="235"/>
    </row>
    <row r="753" spans="17:17" x14ac:dyDescent="0.2">
      <c r="Q753" s="235"/>
    </row>
    <row r="754" spans="17:17" x14ac:dyDescent="0.2">
      <c r="Q754" s="235"/>
    </row>
    <row r="755" spans="17:17" x14ac:dyDescent="0.2">
      <c r="Q755" s="235"/>
    </row>
    <row r="756" spans="17:17" x14ac:dyDescent="0.2">
      <c r="Q756" s="235"/>
    </row>
    <row r="757" spans="17:17" x14ac:dyDescent="0.2">
      <c r="Q757" s="235"/>
    </row>
    <row r="758" spans="17:17" x14ac:dyDescent="0.2">
      <c r="Q758" s="235"/>
    </row>
    <row r="759" spans="17:17" x14ac:dyDescent="0.2">
      <c r="Q759" s="235"/>
    </row>
    <row r="760" spans="17:17" x14ac:dyDescent="0.2">
      <c r="Q760" s="235"/>
    </row>
    <row r="761" spans="17:17" x14ac:dyDescent="0.2">
      <c r="Q761" s="235"/>
    </row>
    <row r="762" spans="17:17" x14ac:dyDescent="0.2">
      <c r="Q762" s="235"/>
    </row>
    <row r="763" spans="17:17" x14ac:dyDescent="0.2">
      <c r="Q763" s="235"/>
    </row>
    <row r="764" spans="17:17" x14ac:dyDescent="0.2">
      <c r="Q764" s="235"/>
    </row>
    <row r="765" spans="17:17" x14ac:dyDescent="0.2">
      <c r="Q765" s="235"/>
    </row>
    <row r="766" spans="17:17" x14ac:dyDescent="0.2">
      <c r="Q766" s="235"/>
    </row>
    <row r="767" spans="17:17" x14ac:dyDescent="0.2">
      <c r="Q767" s="235"/>
    </row>
    <row r="768" spans="17:17" x14ac:dyDescent="0.2">
      <c r="Q768" s="235"/>
    </row>
    <row r="769" spans="17:17" x14ac:dyDescent="0.2">
      <c r="Q769" s="235"/>
    </row>
    <row r="770" spans="17:17" x14ac:dyDescent="0.2">
      <c r="Q770" s="235"/>
    </row>
    <row r="771" spans="17:17" x14ac:dyDescent="0.2">
      <c r="Q771" s="235"/>
    </row>
    <row r="772" spans="17:17" x14ac:dyDescent="0.2">
      <c r="Q772" s="235"/>
    </row>
    <row r="773" spans="17:17" x14ac:dyDescent="0.2">
      <c r="Q773" s="235"/>
    </row>
    <row r="774" spans="17:17" x14ac:dyDescent="0.2">
      <c r="Q774" s="235"/>
    </row>
    <row r="775" spans="17:17" x14ac:dyDescent="0.2">
      <c r="Q775" s="235"/>
    </row>
    <row r="776" spans="17:17" x14ac:dyDescent="0.2">
      <c r="Q776" s="235"/>
    </row>
    <row r="777" spans="17:17" x14ac:dyDescent="0.2">
      <c r="Q777" s="235"/>
    </row>
    <row r="778" spans="17:17" x14ac:dyDescent="0.2">
      <c r="Q778" s="235"/>
    </row>
    <row r="779" spans="17:17" x14ac:dyDescent="0.2">
      <c r="Q779" s="235"/>
    </row>
    <row r="780" spans="17:17" x14ac:dyDescent="0.2">
      <c r="Q780" s="235"/>
    </row>
    <row r="781" spans="17:17" x14ac:dyDescent="0.2">
      <c r="Q781" s="235"/>
    </row>
    <row r="782" spans="17:17" x14ac:dyDescent="0.2">
      <c r="Q782" s="235"/>
    </row>
    <row r="783" spans="17:17" x14ac:dyDescent="0.2">
      <c r="Q783" s="235"/>
    </row>
    <row r="784" spans="17:17" x14ac:dyDescent="0.2">
      <c r="Q784" s="235"/>
    </row>
    <row r="785" spans="17:17" x14ac:dyDescent="0.2">
      <c r="Q785" s="235"/>
    </row>
    <row r="786" spans="17:17" x14ac:dyDescent="0.2">
      <c r="Q786" s="235"/>
    </row>
  </sheetData>
  <sheetProtection formatCells="0" formatColumns="0" formatRows="0" insertColumns="0" insertRows="0" deleteColumns="0" deleteRows="0"/>
  <mergeCells count="3">
    <mergeCell ref="C35:F35"/>
    <mergeCell ref="C36:F36"/>
    <mergeCell ref="C34:F34"/>
  </mergeCells>
  <pageMargins left="0.59055118110236227" right="0.47244094488188981" top="0.51181102362204722" bottom="0.6692913385826772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ф3</vt:lpstr>
      <vt:lpstr>ф4</vt:lpstr>
      <vt:lpstr>ф1!Область_печати</vt:lpstr>
      <vt:lpstr>ф2!Область_печати</vt:lpstr>
      <vt:lpstr>ф3!Область_печати</vt:lpstr>
      <vt:lpstr>ф4!Область_печати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Болшибаева Асель А.</dc:creator>
  <cp:lastModifiedBy>Болшибаева Асель А.</cp:lastModifiedBy>
  <dcterms:created xsi:type="dcterms:W3CDTF">2018-04-18T05:30:12Z</dcterms:created>
  <dcterms:modified xsi:type="dcterms:W3CDTF">2018-04-18T06:02:02Z</dcterms:modified>
</cp:coreProperties>
</file>