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740" windowWidth="9720" windowHeight="5700" activeTab="1"/>
  </bookViews>
  <sheets>
    <sheet name="Отчет СК" sheetId="1" r:id="rId1"/>
    <sheet name="Лист1" sheetId="2" r:id="rId2"/>
    <sheet name="баланс" sheetId="3" r:id="rId3"/>
    <sheet name="Ф№ 1 кв 2017" sheetId="4" r:id="rId4"/>
  </sheets>
  <definedNames>
    <definedName name="OLE_LINK9">'Лист1'!$A$42</definedName>
    <definedName name="_xlnm.Print_Area" localSheetId="2">'баланс'!#REF!</definedName>
    <definedName name="_xlnm.Print_Area" localSheetId="0">'Отчет СК'!$A$1:$H$35</definedName>
    <definedName name="_xlnm.Print_Area" localSheetId="3">'Ф№ 1 кв 2017'!$A$1:$I$43</definedName>
  </definedNames>
  <calcPr fullCalcOnLoad="1"/>
</workbook>
</file>

<file path=xl/sharedStrings.xml><?xml version="1.0" encoding="utf-8"?>
<sst xmlns="http://schemas.openxmlformats.org/spreadsheetml/2006/main" count="320" uniqueCount="199">
  <si>
    <t xml:space="preserve">Наименование организации </t>
  </si>
  <si>
    <t>ТОО"Исткомтранс"</t>
  </si>
  <si>
    <t>Вид деятельности организации</t>
  </si>
  <si>
    <t>Реализация товаров (работ, услуг)</t>
  </si>
  <si>
    <t>Организационно-правовая форма</t>
  </si>
  <si>
    <t>ТОО</t>
  </si>
  <si>
    <t>Юридический адрес организации</t>
  </si>
  <si>
    <t>Активы</t>
  </si>
  <si>
    <t>Код стр.</t>
  </si>
  <si>
    <t>010</t>
  </si>
  <si>
    <t>011</t>
  </si>
  <si>
    <t>012</t>
  </si>
  <si>
    <t>013</t>
  </si>
  <si>
    <t>014</t>
  </si>
  <si>
    <t>015</t>
  </si>
  <si>
    <t>016</t>
  </si>
  <si>
    <t>100</t>
  </si>
  <si>
    <t>020</t>
  </si>
  <si>
    <t>021</t>
  </si>
  <si>
    <t>Инвестиции, учитываемые методом долевого участия</t>
  </si>
  <si>
    <t>022</t>
  </si>
  <si>
    <t>Инвестиционная недвижимость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</si>
  <si>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</si>
  <si>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</si>
  <si>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</si>
  <si>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</si>
  <si>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</si>
  <si>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</si>
  <si>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</si>
  <si>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</si>
  <si>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</si>
  <si>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Итого долгосрочных активов</t>
  </si>
  <si>
    <t>030</t>
  </si>
  <si>
    <t>031</t>
  </si>
  <si>
    <t>033</t>
  </si>
  <si>
    <t>Прочие краткосрочные обязательства</t>
  </si>
  <si>
    <t>IV. Долгосрочные обязательства</t>
  </si>
  <si>
    <t>040</t>
  </si>
  <si>
    <t>041</t>
  </si>
  <si>
    <t>042</t>
  </si>
  <si>
    <t>043</t>
  </si>
  <si>
    <t>Итого долгосрочные обязательств</t>
  </si>
  <si>
    <t>400</t>
  </si>
  <si>
    <t>050</t>
  </si>
  <si>
    <t>Эмиссионный доход</t>
  </si>
  <si>
    <t>051</t>
  </si>
  <si>
    <t>Выкупленные собственные долевые инструменты</t>
  </si>
  <si>
    <t>052</t>
  </si>
  <si>
    <t>053</t>
  </si>
  <si>
    <t>054</t>
  </si>
  <si>
    <t>Доля меньшинства</t>
  </si>
  <si>
    <t>055</t>
  </si>
  <si>
    <t>Итого капитал</t>
  </si>
  <si>
    <t xml:space="preserve"> </t>
  </si>
  <si>
    <t>/</t>
  </si>
  <si>
    <t>(фамилия, имя, отчество)</t>
  </si>
  <si>
    <t>подпись</t>
  </si>
  <si>
    <t xml:space="preserve">Гл. бухгалтер </t>
  </si>
  <si>
    <t>Место печати</t>
  </si>
  <si>
    <t>НАИМЕНОВАНИЕ ПОКАЗАТЕЛЕЙ</t>
  </si>
  <si>
    <t>060</t>
  </si>
  <si>
    <t>Себестоимость реализованной продукции и оказанных услуг</t>
  </si>
  <si>
    <t>Расходы на реализацию продукции и оказание услуг</t>
  </si>
  <si>
    <t>тыс. тенге</t>
  </si>
  <si>
    <t>ОТЧЕТ ОБ ИЗМЕНЕНИЯХ В КАПИТАЛЕ</t>
  </si>
  <si>
    <t>тыс.тенге</t>
  </si>
  <si>
    <t>Нераспределенная прибыль</t>
  </si>
  <si>
    <t xml:space="preserve">-              </t>
  </si>
  <si>
    <t>Дивиденды</t>
  </si>
  <si>
    <t>ОТЧЕТ О СОВОКУПНОМ ДОХОДЕ</t>
  </si>
  <si>
    <t>Выручка</t>
  </si>
  <si>
    <t>Общие и административные расходы</t>
  </si>
  <si>
    <t xml:space="preserve">Финансовые расходы </t>
  </si>
  <si>
    <t>Итого краткосрочные обязательства</t>
  </si>
  <si>
    <t>Денежные средства и эквиваленты</t>
  </si>
  <si>
    <t>Прочие внеоборотные активы</t>
  </si>
  <si>
    <t>I. Долгосрочные активы</t>
  </si>
  <si>
    <t>Товарно-материальные запасы</t>
  </si>
  <si>
    <t>Обязательства</t>
  </si>
  <si>
    <t>Уставный капитал</t>
  </si>
  <si>
    <t>Резерв по переоценке основных средств</t>
  </si>
  <si>
    <t>III. Капитал</t>
  </si>
  <si>
    <t>Койшибекова Ж.А</t>
  </si>
  <si>
    <t>Отчет о финансовом положении</t>
  </si>
  <si>
    <t xml:space="preserve">Финансовые доходы </t>
  </si>
  <si>
    <t>017</t>
  </si>
  <si>
    <t>018</t>
  </si>
  <si>
    <t>019</t>
  </si>
  <si>
    <t xml:space="preserve">Прибыль (убыток) после налогообложения от прекращенной деятельности </t>
  </si>
  <si>
    <t>Валовая прибыль (стр. 010 - стр.011)</t>
  </si>
  <si>
    <t>II. Оборотные активы</t>
  </si>
  <si>
    <t>Итого оборотных активов</t>
  </si>
  <si>
    <t>V. Текущие обязательства</t>
  </si>
  <si>
    <t>Торговая кредиторская задолженность</t>
  </si>
  <si>
    <t>Авансы полученные</t>
  </si>
  <si>
    <t>Прочие доходы от операционной деятельности</t>
  </si>
  <si>
    <t>Итоговая прибыль (убыток) за период (стр. 021 +/- стр. 022)</t>
  </si>
  <si>
    <t xml:space="preserve">Прибыль (убыток) после налогообложения  (стр.021 - стр. 022) </t>
  </si>
  <si>
    <t>Прочие расходы по операционной деятельности</t>
  </si>
  <si>
    <t>034</t>
  </si>
  <si>
    <t>035</t>
  </si>
  <si>
    <t xml:space="preserve">на конец </t>
  </si>
  <si>
    <t>Предоплата по налогу на прибыль</t>
  </si>
  <si>
    <t>Кредиты и займы</t>
  </si>
  <si>
    <t>Отложенное налоговое обязательство</t>
  </si>
  <si>
    <t>Обязательство по налогу на прибыль</t>
  </si>
  <si>
    <t>Фонд переоценки</t>
  </si>
  <si>
    <t xml:space="preserve">Итого </t>
  </si>
  <si>
    <t>Аммортизация фонда переоценки</t>
  </si>
  <si>
    <t>ТОО Исткомтранс</t>
  </si>
  <si>
    <t xml:space="preserve">Уставный капитал </t>
  </si>
  <si>
    <t>ИТОГО АКТИВОВ (стр. 100 + стр. 200)</t>
  </si>
  <si>
    <t xml:space="preserve">ИТОГО ОБЯЗАТЕЛЬСТВ (стр. 300 + стр. 400 )                                                                               </t>
  </si>
  <si>
    <t xml:space="preserve">ИТОГО КАПИТАЛ И ОБЯЗАТЕЛЬСТВ (стр. 300 + стр. 400 +стр 500)                                                                               </t>
  </si>
  <si>
    <t>Прибыль  по операционной  деят-ти стр. 012 -013+ стр. 014- cтр 015-стр 016)</t>
  </si>
  <si>
    <t>Алматы Аль-Фараби, дом 77/7, н.п.11а</t>
  </si>
  <si>
    <t>Прибыль (убыток) до налогов (стр. 017 + стр. 018- стр.019+-стр.020)</t>
  </si>
  <si>
    <t>Задолженность  по займам</t>
  </si>
  <si>
    <t>Руководитель</t>
  </si>
  <si>
    <t xml:space="preserve">Торговая прочая дебиторская задолженность </t>
  </si>
  <si>
    <t>Авансы выплаченные и прочие оборотные активы</t>
  </si>
  <si>
    <t xml:space="preserve">Кртакосрочные банковские депозиты </t>
  </si>
  <si>
    <t>009</t>
  </si>
  <si>
    <t>Денежные средства на специальных счетах</t>
  </si>
  <si>
    <t>Обязательства по финансовой аренде</t>
  </si>
  <si>
    <t xml:space="preserve">Облигации </t>
  </si>
  <si>
    <t>Прочие долгосрочные активы</t>
  </si>
  <si>
    <t>Малахов В.А</t>
  </si>
  <si>
    <t>028</t>
  </si>
  <si>
    <t>Переоценка машин и оборудования</t>
  </si>
  <si>
    <t>Экономия(расходы) по корпоративному подоходному налогу</t>
  </si>
  <si>
    <t>на конец  31 марта 2017 г.</t>
  </si>
  <si>
    <t>Сальдо на 1 января 2016 года</t>
  </si>
  <si>
    <t>Прибыль / убыток за период  1 кв. 2016</t>
  </si>
  <si>
    <t xml:space="preserve">Итого совокупный доход за 1 кв. 2016 </t>
  </si>
  <si>
    <t>Увеличение уставного капитала</t>
  </si>
  <si>
    <t>Сальдо на 31 марта 2016 года(неаудиров)</t>
  </si>
  <si>
    <t>Прибыль  за отчетный период 1 кв. 2017</t>
  </si>
  <si>
    <t>Итого совокупный доход за период 1 кв. 2017г</t>
  </si>
  <si>
    <t>Сальдо на 31 марта 2017 года(неаудир)</t>
  </si>
  <si>
    <t xml:space="preserve">И.о. гл. бухгалтера </t>
  </si>
  <si>
    <t xml:space="preserve">На 31 марта 2017 (неаудир) </t>
  </si>
  <si>
    <t>На 31 декабря 2016(аудир)</t>
  </si>
  <si>
    <t>ЗА 31 марта 2017 г</t>
  </si>
  <si>
    <t>За отчетный период 1 кв  2017 на 31.03 2017</t>
  </si>
  <si>
    <t>За отчетный период  1 кв 2016 на 31.03 2016</t>
  </si>
  <si>
    <t>Прибыль(убыток)от обесценения основных средств</t>
  </si>
  <si>
    <t>Сальдо на 31 декабря 2016 года(аудиров)</t>
  </si>
  <si>
    <t>Прибыль(убыток) от курсовой разницы</t>
  </si>
  <si>
    <t>В тысячах казахстанских тенге</t>
  </si>
  <si>
    <t> </t>
  </si>
  <si>
    <t>На 31 марта 2017 г. (неаудировано)</t>
  </si>
  <si>
    <t>На 31 марта 2016 г. (неаудировано)</t>
  </si>
  <si>
    <t>Движение денежных средств от операционной деятельности</t>
  </si>
  <si>
    <t>Прибыль до налогообложения</t>
  </si>
  <si>
    <t>Корректировки:</t>
  </si>
  <si>
    <t>Амортизация</t>
  </si>
  <si>
    <t>Финансовые доходы</t>
  </si>
  <si>
    <t>Финансовые расходы</t>
  </si>
  <si>
    <t>Убыток от выбытия основных средств</t>
  </si>
  <si>
    <t>Восстановление от обесценения основных средств</t>
  </si>
  <si>
    <t>Восстановление от обесценения дебиторской задолженности</t>
  </si>
  <si>
    <t>-</t>
  </si>
  <si>
    <t>Нереализованные (положительные)/отрицательные курсовые разницы</t>
  </si>
  <si>
    <t>Корректировки оборотного капитала</t>
  </si>
  <si>
    <t>Уменьшение/(увеличение) операционных активов:</t>
  </si>
  <si>
    <t>Запасы</t>
  </si>
  <si>
    <t>Торговая дебиторская задолженность</t>
  </si>
  <si>
    <t>Прочие оборотные активы</t>
  </si>
  <si>
    <t>Увеличение /(уменьшение) операционных обязательств:</t>
  </si>
  <si>
    <t>Поступление денежных средств от операционной деятельности</t>
  </si>
  <si>
    <t>Уплаченный налог на прибыль</t>
  </si>
  <si>
    <t>Проценты, выплаченные по обязательствам по финансовой аренде</t>
  </si>
  <si>
    <t>Проценты, выплаченные по кредитам и займам, облигациям и платежи по гарантиям</t>
  </si>
  <si>
    <t>Чистые денежные потоки от операционной деятельности</t>
  </si>
  <si>
    <t>Движение денежных средств от инвестиционной деятельности</t>
  </si>
  <si>
    <t>Покупка основных средств</t>
  </si>
  <si>
    <t>Покупка нематериальных активов</t>
  </si>
  <si>
    <t>Поступления от продажи основных средств</t>
  </si>
  <si>
    <t>Полученные проценты от депозитов</t>
  </si>
  <si>
    <t>Размещение депозитов</t>
  </si>
  <si>
    <t>Поступления от погашения депозитов</t>
  </si>
  <si>
    <t>Выплата займов сотрудниками</t>
  </si>
  <si>
    <t>Займы, выданные сотрудникам</t>
  </si>
  <si>
    <t>Чистые денежные потоки, полученные от/(использованные в)  инвестиционной деятельности</t>
  </si>
  <si>
    <t>Движение денежных средств от финансовой деятельности</t>
  </si>
  <si>
    <t>Поступления от займов</t>
  </si>
  <si>
    <t xml:space="preserve">Обратный выкуп собственных облигаций  </t>
  </si>
  <si>
    <t>Погашение займов</t>
  </si>
  <si>
    <t>Выплаты в погашение обязательств по финансовой аренде</t>
  </si>
  <si>
    <t>Чистые денежные потоки, использованные в финансовой</t>
  </si>
  <si>
    <t xml:space="preserve">  деятельности</t>
  </si>
  <si>
    <t>Чистое уменьшение денежных средств и их эквивалентов</t>
  </si>
  <si>
    <t>Влияние курсовых разниц на денежные средства и их эквиваленты</t>
  </si>
  <si>
    <t>Денежные средства и их эквиваленты на 1 января</t>
  </si>
  <si>
    <t>Денежные средства и их эквиваленты на 31 марта</t>
  </si>
  <si>
    <t>ОТЧЕТ О ДВИЖЕНИИ ДЕНЕЖНЫХ СРЕДСТВ</t>
  </si>
  <si>
    <t>за период, закончившийся 31 марта 2017 года</t>
  </si>
  <si>
    <t xml:space="preserve">ТОО «Исткомтранс»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</si>
</sst>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"/>
    <numFmt numFmtId="181" formatCode="0.00;[Red]\-0.00"/>
    <numFmt numFmtId="182" formatCode="0.0"/>
    <numFmt numFmtId="183" formatCode="#,##0.0"/>
    <numFmt numFmtId="184" formatCode="#,##0.000"/>
    <numFmt numFmtId="185" formatCode="0.0000"/>
    <numFmt numFmtId="186" formatCode="0.000"/>
    <numFmt numFmtId="187" formatCode="#,##0.00_ ;\-#,##0.00\ "/>
    <numFmt numFmtId="188" formatCode="_-* #,##0_р_._-;\-* #,##0_р_._-;_-* &quot;-&quot;??_р_._-;_-@_-"/>
    <numFmt numFmtId="189" formatCode="_(* #,##0.0_);_(* \(#,##0.0\);_(* &quot;-&quot;??_);_(@_)"/>
    <numFmt numFmtId="190" formatCode="_(* #,##0_);_(* \(#,##0\);_(* &quot;-&quot;??_);_(@_)"/>
    <numFmt numFmtId="191" formatCode="#,##0_р_."/>
    <numFmt numFmtId="192" formatCode="0;[Red]\-0"/>
    <numFmt numFmtId="193" formatCode="0.0;[Red]\-0.0"/>
    <numFmt numFmtId="194" formatCode="0.00_ ;[Red]\-0.00\ "/>
    <numFmt numFmtId="195" formatCode="#,##0.00_ ;[Red]\-#,##0.00\ "/>
    <numFmt numFmtId="196" formatCode="[$-409]d\-mmm\-yyyy;@"/>
    <numFmt numFmtId="197" formatCode="_-* #,##0.00_-;\-* #,##0.00_-;_-* &quot;-&quot;??_-;_-@_-"/>
  </numFmts>
  <fonts count="6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0"/>
      <name val="Arial Cyr"/>
      <family val="0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8.5"/>
      <name val="Arial"/>
      <family val="1"/>
    </font>
    <font>
      <sz val="8.5"/>
      <name val="Arial"/>
      <family val="1"/>
    </font>
    <font>
      <b/>
      <sz val="8.5"/>
      <name val="Arial"/>
      <family val="1"/>
    </font>
    <font>
      <b/>
      <sz val="10"/>
      <name val="Times New Roman"/>
      <family val="0"/>
    </font>
    <font>
      <b/>
      <sz val="12"/>
      <name val="Times New Roman"/>
      <family val="0"/>
    </font>
    <font>
      <sz val="8"/>
      <color indexed="8"/>
      <name val="Arial"/>
      <family val="0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9" fontId="16" fillId="0" borderId="0" applyFont="0" applyFill="0" applyBorder="0" applyAlignment="0" applyProtection="0"/>
    <xf numFmtId="197" fontId="17" fillId="0" borderId="0" applyFont="0" applyFill="0" applyBorder="0" applyAlignment="0" applyProtection="0"/>
    <xf numFmtId="0" fontId="16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wrapText="1"/>
    </xf>
    <xf numFmtId="3" fontId="5" fillId="0" borderId="13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 horizontal="right"/>
    </xf>
    <xf numFmtId="3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84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84" fontId="4" fillId="0" borderId="0" xfId="0" applyNumberFormat="1" applyFont="1" applyAlignment="1">
      <alignment horizontal="right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4" fillId="33" borderId="11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7" fillId="0" borderId="0" xfId="0" applyFont="1" applyFill="1" applyAlignment="1">
      <alignment horizontal="center" vertical="top"/>
    </xf>
    <xf numFmtId="3" fontId="4" fillId="0" borderId="10" xfId="0" applyNumberFormat="1" applyFont="1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right" vertical="center"/>
    </xf>
    <xf numFmtId="3" fontId="5" fillId="34" borderId="11" xfId="0" applyNumberFormat="1" applyFont="1" applyFill="1" applyBorder="1" applyAlignment="1">
      <alignment horizontal="right" vertical="center"/>
    </xf>
    <xf numFmtId="3" fontId="4" fillId="34" borderId="14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  <xf numFmtId="3" fontId="4" fillId="34" borderId="13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/>
    </xf>
    <xf numFmtId="3" fontId="5" fillId="34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33" borderId="11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3" fontId="0" fillId="0" borderId="0" xfId="0" applyNumberFormat="1" applyAlignment="1">
      <alignment/>
    </xf>
    <xf numFmtId="3" fontId="62" fillId="34" borderId="11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18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4" fillId="34" borderId="11" xfId="0" applyFont="1" applyFill="1" applyBorder="1" applyAlignment="1">
      <alignment/>
    </xf>
    <xf numFmtId="3" fontId="63" fillId="33" borderId="11" xfId="0" applyNumberFormat="1" applyFont="1" applyFill="1" applyBorder="1" applyAlignment="1">
      <alignment horizontal="right"/>
    </xf>
    <xf numFmtId="0" fontId="0" fillId="34" borderId="0" xfId="0" applyFont="1" applyFill="1" applyAlignment="1">
      <alignment wrapText="1"/>
    </xf>
    <xf numFmtId="0" fontId="0" fillId="34" borderId="0" xfId="0" applyFont="1" applyFill="1" applyAlignment="1">
      <alignment horizontal="right" vertical="center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/>
    </xf>
    <xf numFmtId="3" fontId="4" fillId="34" borderId="0" xfId="0" applyNumberFormat="1" applyFont="1" applyFill="1" applyAlignment="1">
      <alignment horizontal="right" vertical="center"/>
    </xf>
    <xf numFmtId="3" fontId="4" fillId="34" borderId="0" xfId="0" applyNumberFormat="1" applyFont="1" applyFill="1" applyAlignment="1">
      <alignment/>
    </xf>
    <xf numFmtId="3" fontId="0" fillId="34" borderId="0" xfId="0" applyNumberFormat="1" applyFont="1" applyFill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5" xfId="0" applyFont="1" applyBorder="1" applyAlignment="1">
      <alignment horizontal="center" vertical="top"/>
    </xf>
    <xf numFmtId="0" fontId="4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0" xfId="0" applyFont="1" applyFill="1" applyAlignment="1">
      <alignment horizontal="left"/>
    </xf>
    <xf numFmtId="0" fontId="63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5" fillId="33" borderId="10" xfId="0" applyFont="1" applyFill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4" fillId="34" borderId="11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34" borderId="12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14" fontId="5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4" fillId="33" borderId="10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left"/>
    </xf>
    <xf numFmtId="0" fontId="14" fillId="0" borderId="12" xfId="0" applyFont="1" applyBorder="1" applyAlignment="1">
      <alignment/>
    </xf>
    <xf numFmtId="0" fontId="5" fillId="0" borderId="12" xfId="0" applyFont="1" applyBorder="1" applyAlignment="1">
      <alignment horizontal="left" wrapText="1"/>
    </xf>
    <xf numFmtId="0" fontId="5" fillId="0" borderId="12" xfId="0" applyFont="1" applyBorder="1" applyAlignment="1">
      <alignment/>
    </xf>
    <xf numFmtId="0" fontId="4" fillId="0" borderId="17" xfId="0" applyFont="1" applyBorder="1" applyAlignment="1">
      <alignment horizontal="left" wrapText="1"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40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40" fillId="0" borderId="18" xfId="0" applyFont="1" applyBorder="1" applyAlignment="1">
      <alignment wrapText="1"/>
    </xf>
    <xf numFmtId="0" fontId="40" fillId="0" borderId="20" xfId="0" applyFont="1" applyBorder="1" applyAlignment="1">
      <alignment wrapText="1"/>
    </xf>
    <xf numFmtId="0" fontId="39" fillId="0" borderId="20" xfId="0" applyFont="1" applyBorder="1" applyAlignment="1">
      <alignment wrapText="1"/>
    </xf>
    <xf numFmtId="0" fontId="40" fillId="0" borderId="21" xfId="0" applyFont="1" applyBorder="1" applyAlignment="1">
      <alignment wrapText="1"/>
    </xf>
    <xf numFmtId="0" fontId="0" fillId="0" borderId="21" xfId="0" applyBorder="1" applyAlignment="1">
      <alignment wrapText="1"/>
    </xf>
    <xf numFmtId="0" fontId="39" fillId="0" borderId="21" xfId="0" applyFont="1" applyBorder="1" applyAlignment="1">
      <alignment wrapText="1"/>
    </xf>
    <xf numFmtId="0" fontId="40" fillId="0" borderId="22" xfId="0" applyFont="1" applyBorder="1" applyAlignment="1">
      <alignment wrapText="1"/>
    </xf>
    <xf numFmtId="0" fontId="39" fillId="0" borderId="22" xfId="0" applyFont="1" applyBorder="1" applyAlignment="1">
      <alignment wrapText="1"/>
    </xf>
    <xf numFmtId="179" fontId="40" fillId="0" borderId="10" xfId="63" applyFont="1" applyBorder="1" applyAlignment="1">
      <alignment wrapText="1"/>
    </xf>
    <xf numFmtId="179" fontId="40" fillId="0" borderId="0" xfId="63" applyFont="1" applyAlignment="1">
      <alignment wrapText="1"/>
    </xf>
    <xf numFmtId="179" fontId="39" fillId="0" borderId="0" xfId="63" applyFont="1" applyAlignment="1">
      <alignment wrapText="1"/>
    </xf>
    <xf numFmtId="179" fontId="39" fillId="0" borderId="0" xfId="63" applyFont="1" applyAlignment="1" quotePrefix="1">
      <alignment wrapText="1"/>
    </xf>
    <xf numFmtId="179" fontId="39" fillId="0" borderId="10" xfId="63" applyFont="1" applyBorder="1" applyAlignment="1">
      <alignment wrapText="1"/>
    </xf>
    <xf numFmtId="179" fontId="40" fillId="0" borderId="18" xfId="63" applyFont="1" applyBorder="1" applyAlignment="1">
      <alignment wrapText="1"/>
    </xf>
    <xf numFmtId="179" fontId="40" fillId="0" borderId="20" xfId="63" applyFont="1" applyBorder="1" applyAlignment="1">
      <alignment wrapText="1"/>
    </xf>
    <xf numFmtId="179" fontId="0" fillId="0" borderId="21" xfId="63" applyFont="1" applyBorder="1" applyAlignment="1">
      <alignment wrapText="1"/>
    </xf>
    <xf numFmtId="179" fontId="39" fillId="0" borderId="21" xfId="63" applyFont="1" applyBorder="1" applyAlignment="1">
      <alignment wrapText="1"/>
    </xf>
    <xf numFmtId="179" fontId="40" fillId="0" borderId="22" xfId="63" applyFont="1" applyBorder="1" applyAlignment="1">
      <alignment wrapText="1"/>
    </xf>
    <xf numFmtId="179" fontId="0" fillId="0" borderId="0" xfId="63" applyFont="1" applyAlignment="1">
      <alignment/>
    </xf>
    <xf numFmtId="0" fontId="41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 2" xfId="33"/>
    <cellStyle name="Comma_PBC KAS final" xfId="34"/>
    <cellStyle name="Normal_PBC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9</xdr:col>
      <xdr:colOff>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695325" y="0"/>
          <a:ext cx="55816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ТОО"Исткомтранс"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276225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723900" y="0"/>
          <a:ext cx="45910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ТОО"Исткомтранс"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276225</xdr:colOff>
      <xdr:row>1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0" y="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276225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723900" y="0"/>
          <a:ext cx="45910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ТОО"Исткомтранс"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I32"/>
  <sheetViews>
    <sheetView zoomScale="110" zoomScaleNormal="110" zoomScalePageLayoutView="0" workbookViewId="0" topLeftCell="A4">
      <selection activeCell="H19" sqref="H19"/>
    </sheetView>
  </sheetViews>
  <sheetFormatPr defaultColWidth="9.140625" defaultRowHeight="12.75"/>
  <cols>
    <col min="1" max="1" width="37.421875" style="0" customWidth="1"/>
    <col min="2" max="2" width="9.140625" style="0" hidden="1" customWidth="1"/>
    <col min="3" max="3" width="4.57421875" style="0" hidden="1" customWidth="1"/>
    <col min="4" max="4" width="14.57421875" style="0" hidden="1" customWidth="1"/>
    <col min="5" max="5" width="15.8515625" style="0" customWidth="1"/>
    <col min="6" max="6" width="13.7109375" style="0" customWidth="1"/>
    <col min="7" max="7" width="15.57421875" style="0" customWidth="1"/>
    <col min="8" max="8" width="14.7109375" style="0" customWidth="1"/>
    <col min="9" max="9" width="10.140625" style="0" bestFit="1" customWidth="1"/>
  </cols>
  <sheetData>
    <row r="1" spans="1:8" ht="12.75">
      <c r="A1" s="2"/>
      <c r="B1" s="2"/>
      <c r="C1" s="2"/>
      <c r="D1" s="3"/>
      <c r="E1" s="3"/>
      <c r="F1" s="3"/>
      <c r="G1" s="3"/>
      <c r="H1" s="4"/>
    </row>
    <row r="2" spans="1:8" ht="12.75">
      <c r="A2" s="2"/>
      <c r="B2" s="2"/>
      <c r="C2" s="2"/>
      <c r="D2" s="3"/>
      <c r="E2" s="3"/>
      <c r="F2" s="3"/>
      <c r="G2" s="76"/>
      <c r="H2" s="76"/>
    </row>
    <row r="4" spans="1:8" ht="12.75">
      <c r="A4" s="57" t="s">
        <v>0</v>
      </c>
      <c r="B4" s="57"/>
      <c r="C4" s="57"/>
      <c r="D4" s="57"/>
      <c r="E4" s="77" t="s">
        <v>109</v>
      </c>
      <c r="F4" s="77"/>
      <c r="G4" s="77"/>
      <c r="H4" s="8"/>
    </row>
    <row r="5" spans="1:8" ht="12.75">
      <c r="A5" s="8"/>
      <c r="B5" s="8"/>
      <c r="C5" s="8"/>
      <c r="D5" s="8"/>
      <c r="E5" s="8"/>
      <c r="F5" s="8"/>
      <c r="G5" s="8"/>
      <c r="H5" s="8"/>
    </row>
    <row r="6" spans="1:8" ht="12.75">
      <c r="A6" s="78" t="s">
        <v>64</v>
      </c>
      <c r="B6" s="78"/>
      <c r="C6" s="78"/>
      <c r="D6" s="78"/>
      <c r="E6" s="78"/>
      <c r="F6" s="78"/>
      <c r="G6" s="78"/>
      <c r="H6" s="78"/>
    </row>
    <row r="7" spans="1:8" ht="12.75">
      <c r="A7" s="79" t="s">
        <v>131</v>
      </c>
      <c r="B7" s="79"/>
      <c r="C7" s="79"/>
      <c r="D7" s="79"/>
      <c r="E7" s="79"/>
      <c r="F7" s="79"/>
      <c r="G7" s="79"/>
      <c r="H7" s="79"/>
    </row>
    <row r="8" spans="1:8" ht="12.75">
      <c r="A8" s="8"/>
      <c r="B8" s="8"/>
      <c r="C8" s="8"/>
      <c r="D8" s="8"/>
      <c r="E8" s="8"/>
      <c r="F8" s="8"/>
      <c r="G8" s="8"/>
      <c r="H8" s="8" t="s">
        <v>65</v>
      </c>
    </row>
    <row r="9" spans="1:8" ht="12.75">
      <c r="A9" s="69"/>
      <c r="B9" s="69"/>
      <c r="C9" s="69"/>
      <c r="D9" s="69"/>
      <c r="E9" s="80"/>
      <c r="F9" s="80"/>
      <c r="G9" s="80"/>
      <c r="H9" s="35" t="s">
        <v>107</v>
      </c>
    </row>
    <row r="10" spans="1:8" ht="24">
      <c r="A10" s="69"/>
      <c r="B10" s="69"/>
      <c r="C10" s="69"/>
      <c r="D10" s="69"/>
      <c r="E10" s="35" t="s">
        <v>110</v>
      </c>
      <c r="F10" s="35" t="s">
        <v>106</v>
      </c>
      <c r="G10" s="35" t="s">
        <v>66</v>
      </c>
      <c r="H10" s="35"/>
    </row>
    <row r="11" spans="1:8" ht="12.75">
      <c r="A11" s="70" t="s">
        <v>132</v>
      </c>
      <c r="B11" s="70"/>
      <c r="C11" s="70"/>
      <c r="D11" s="70"/>
      <c r="E11" s="50">
        <v>3845400</v>
      </c>
      <c r="F11" s="50">
        <v>13051923</v>
      </c>
      <c r="G11" s="50">
        <v>1654738</v>
      </c>
      <c r="H11" s="50">
        <f>G11+F11+E11</f>
        <v>18552061</v>
      </c>
    </row>
    <row r="12" spans="1:8" ht="12.75">
      <c r="A12" s="69" t="s">
        <v>133</v>
      </c>
      <c r="B12" s="69"/>
      <c r="C12" s="69"/>
      <c r="D12" s="69"/>
      <c r="E12" s="31" t="s">
        <v>67</v>
      </c>
      <c r="F12" s="31"/>
      <c r="G12" s="31">
        <v>1210641</v>
      </c>
      <c r="H12" s="31">
        <f>G12</f>
        <v>1210641</v>
      </c>
    </row>
    <row r="13" spans="1:8" ht="12.75">
      <c r="A13" s="69" t="s">
        <v>108</v>
      </c>
      <c r="B13" s="69"/>
      <c r="C13" s="69"/>
      <c r="D13" s="69"/>
      <c r="E13" s="31"/>
      <c r="F13" s="31">
        <v>-287833</v>
      </c>
      <c r="G13" s="31">
        <f>-F13</f>
        <v>287833</v>
      </c>
      <c r="H13" s="31">
        <f>F13+G13</f>
        <v>0</v>
      </c>
    </row>
    <row r="14" spans="1:8" ht="12.75">
      <c r="A14" s="9" t="s">
        <v>129</v>
      </c>
      <c r="B14" s="9"/>
      <c r="C14" s="9"/>
      <c r="D14" s="9"/>
      <c r="E14" s="31"/>
      <c r="F14" s="31"/>
      <c r="G14" s="31"/>
      <c r="H14" s="31">
        <f>F14+G14</f>
        <v>0</v>
      </c>
    </row>
    <row r="15" spans="1:8" ht="12.75">
      <c r="A15" s="69" t="s">
        <v>134</v>
      </c>
      <c r="B15" s="69"/>
      <c r="C15" s="69"/>
      <c r="D15" s="69"/>
      <c r="E15" s="31" t="s">
        <v>67</v>
      </c>
      <c r="F15" s="31">
        <f>F13+F14</f>
        <v>-287833</v>
      </c>
      <c r="G15" s="31">
        <f>G12+G13</f>
        <v>1498474</v>
      </c>
      <c r="H15" s="31">
        <f>F15+G15</f>
        <v>1210641</v>
      </c>
    </row>
    <row r="16" spans="1:8" ht="12.75">
      <c r="A16" s="69" t="s">
        <v>135</v>
      </c>
      <c r="B16" s="69"/>
      <c r="C16" s="69"/>
      <c r="D16" s="69"/>
      <c r="E16" s="31"/>
      <c r="F16" s="31"/>
      <c r="G16" s="31"/>
      <c r="H16" s="31">
        <f>E16</f>
        <v>0</v>
      </c>
    </row>
    <row r="17" spans="1:8" ht="12.75">
      <c r="A17" s="69" t="s">
        <v>68</v>
      </c>
      <c r="B17" s="69"/>
      <c r="C17" s="69"/>
      <c r="D17" s="69"/>
      <c r="E17" s="31" t="s">
        <v>67</v>
      </c>
      <c r="F17" s="31"/>
      <c r="G17" s="31"/>
      <c r="H17" s="31">
        <f>G17</f>
        <v>0</v>
      </c>
    </row>
    <row r="18" spans="1:8" ht="12.75">
      <c r="A18" s="75" t="s">
        <v>136</v>
      </c>
      <c r="B18" s="75"/>
      <c r="C18" s="75"/>
      <c r="D18" s="75"/>
      <c r="E18" s="59">
        <f>E11</f>
        <v>3845400</v>
      </c>
      <c r="F18" s="59">
        <f>F11+F15</f>
        <v>12764090</v>
      </c>
      <c r="G18" s="59">
        <f>G11+G15</f>
        <v>3153212</v>
      </c>
      <c r="H18" s="59">
        <f>H11+H15</f>
        <v>19762702</v>
      </c>
    </row>
    <row r="19" spans="1:8" ht="12.75">
      <c r="A19" s="75" t="s">
        <v>147</v>
      </c>
      <c r="B19" s="75"/>
      <c r="C19" s="75"/>
      <c r="D19" s="75"/>
      <c r="E19" s="59">
        <v>3845400</v>
      </c>
      <c r="F19" s="59">
        <v>12142911</v>
      </c>
      <c r="G19" s="59">
        <v>6523142</v>
      </c>
      <c r="H19" s="59">
        <f>E19+F19+G19</f>
        <v>22511453</v>
      </c>
    </row>
    <row r="20" spans="1:8" ht="12.75">
      <c r="A20" s="69" t="s">
        <v>137</v>
      </c>
      <c r="B20" s="69"/>
      <c r="C20" s="69"/>
      <c r="D20" s="69"/>
      <c r="E20" s="31" t="s">
        <v>67</v>
      </c>
      <c r="F20" s="31"/>
      <c r="G20" s="31">
        <f>'Ф№ 1 кв 2017'!H33</f>
        <v>3266255</v>
      </c>
      <c r="H20" s="31">
        <f>G20</f>
        <v>3266255</v>
      </c>
    </row>
    <row r="21" spans="1:8" ht="12.75">
      <c r="A21" s="69" t="s">
        <v>108</v>
      </c>
      <c r="B21" s="69"/>
      <c r="C21" s="69"/>
      <c r="D21" s="69"/>
      <c r="E21" s="31"/>
      <c r="F21" s="31">
        <v>-287372</v>
      </c>
      <c r="G21" s="31">
        <f>-F21</f>
        <v>287372</v>
      </c>
      <c r="H21" s="31">
        <f>F21+G21</f>
        <v>0</v>
      </c>
    </row>
    <row r="22" spans="1:8" ht="12.75">
      <c r="A22" s="69" t="s">
        <v>138</v>
      </c>
      <c r="B22" s="69"/>
      <c r="C22" s="69"/>
      <c r="D22" s="69"/>
      <c r="E22" s="31" t="s">
        <v>67</v>
      </c>
      <c r="F22" s="31">
        <f>F21</f>
        <v>-287372</v>
      </c>
      <c r="G22" s="31">
        <f>G20+G21</f>
        <v>3553627</v>
      </c>
      <c r="H22" s="31">
        <f>H20</f>
        <v>3266255</v>
      </c>
    </row>
    <row r="23" spans="1:8" ht="12.75">
      <c r="A23" s="69" t="s">
        <v>68</v>
      </c>
      <c r="B23" s="69"/>
      <c r="C23" s="69"/>
      <c r="D23" s="69"/>
      <c r="E23" s="31"/>
      <c r="F23" s="31"/>
      <c r="G23" s="31"/>
      <c r="H23" s="31">
        <f>G23</f>
        <v>0</v>
      </c>
    </row>
    <row r="24" spans="1:9" ht="12.75">
      <c r="A24" s="70" t="s">
        <v>139</v>
      </c>
      <c r="B24" s="70"/>
      <c r="C24" s="70"/>
      <c r="D24" s="70"/>
      <c r="E24" s="50">
        <f>E19</f>
        <v>3845400</v>
      </c>
      <c r="F24" s="50">
        <f>F19+F22</f>
        <v>11855539</v>
      </c>
      <c r="G24" s="50">
        <f>G19+G22</f>
        <v>10076769</v>
      </c>
      <c r="H24" s="50">
        <f>H19+H22</f>
        <v>25777708</v>
      </c>
      <c r="I24" s="52"/>
    </row>
    <row r="26" spans="1:8" ht="12.75">
      <c r="A26" s="72" t="s">
        <v>118</v>
      </c>
      <c r="B26" s="72"/>
      <c r="C26" s="73" t="s">
        <v>127</v>
      </c>
      <c r="D26" s="73"/>
      <c r="E26" s="73"/>
      <c r="F26" s="73" t="s">
        <v>54</v>
      </c>
      <c r="G26" s="73"/>
      <c r="H26" s="8"/>
    </row>
    <row r="27" spans="1:8" ht="12.75">
      <c r="A27" s="29"/>
      <c r="B27" s="29" t="s">
        <v>55</v>
      </c>
      <c r="C27" s="8"/>
      <c r="D27" s="8"/>
      <c r="E27" s="8"/>
      <c r="F27" s="71" t="s">
        <v>56</v>
      </c>
      <c r="G27" s="71"/>
      <c r="H27" s="8"/>
    </row>
    <row r="28" spans="1:8" ht="12.75">
      <c r="A28" s="74" t="s">
        <v>140</v>
      </c>
      <c r="B28" s="74"/>
      <c r="C28" s="73" t="s">
        <v>82</v>
      </c>
      <c r="D28" s="73"/>
      <c r="E28" s="73"/>
      <c r="F28" s="73" t="s">
        <v>54</v>
      </c>
      <c r="G28" s="73"/>
      <c r="H28" s="8"/>
    </row>
    <row r="29" spans="1:8" ht="12.75">
      <c r="A29" s="29"/>
      <c r="B29" s="29" t="s">
        <v>55</v>
      </c>
      <c r="C29" s="8"/>
      <c r="D29" s="8"/>
      <c r="E29" s="8"/>
      <c r="F29" s="71" t="s">
        <v>56</v>
      </c>
      <c r="G29" s="71"/>
      <c r="H29" s="8"/>
    </row>
    <row r="30" spans="1:8" ht="12.75">
      <c r="A30" s="29" t="s">
        <v>58</v>
      </c>
      <c r="B30" s="29"/>
      <c r="C30" s="8"/>
      <c r="D30" s="8"/>
      <c r="E30" s="8"/>
      <c r="F30" s="8"/>
      <c r="G30" s="8"/>
      <c r="H30" s="8"/>
    </row>
    <row r="32" spans="1:8" ht="12.75">
      <c r="A32" s="8"/>
      <c r="B32" s="8"/>
      <c r="C32" s="8"/>
      <c r="D32" s="8"/>
      <c r="E32" s="8"/>
      <c r="F32" s="8"/>
      <c r="G32" s="8"/>
      <c r="H32" s="8"/>
    </row>
  </sheetData>
  <sheetProtection/>
  <mergeCells count="27">
    <mergeCell ref="E9:G9"/>
    <mergeCell ref="A21:D21"/>
    <mergeCell ref="A22:D22"/>
    <mergeCell ref="A11:D11"/>
    <mergeCell ref="A12:D12"/>
    <mergeCell ref="A13:D13"/>
    <mergeCell ref="G2:H2"/>
    <mergeCell ref="E4:G4"/>
    <mergeCell ref="A6:H6"/>
    <mergeCell ref="A7:H7"/>
    <mergeCell ref="A9:D10"/>
    <mergeCell ref="A15:D15"/>
    <mergeCell ref="A16:D16"/>
    <mergeCell ref="A17:D17"/>
    <mergeCell ref="A18:D18"/>
    <mergeCell ref="A19:D19"/>
    <mergeCell ref="A20:D20"/>
    <mergeCell ref="A23:D23"/>
    <mergeCell ref="A24:D24"/>
    <mergeCell ref="F29:G29"/>
    <mergeCell ref="A26:B26"/>
    <mergeCell ref="C26:E26"/>
    <mergeCell ref="F26:G26"/>
    <mergeCell ref="F27:G27"/>
    <mergeCell ref="A28:B28"/>
    <mergeCell ref="C28:E28"/>
    <mergeCell ref="F28:G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D51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36.57421875" style="0" bestFit="1" customWidth="1"/>
    <col min="2" max="2" width="9.28125" style="0" bestFit="1" customWidth="1"/>
    <col min="3" max="3" width="20.00390625" style="143" customWidth="1"/>
    <col min="4" max="4" width="18.00390625" style="143" customWidth="1"/>
  </cols>
  <sheetData>
    <row r="2" spans="1:3" ht="12.75">
      <c r="A2" s="144" t="s">
        <v>198</v>
      </c>
      <c r="B2" s="144"/>
      <c r="C2" s="144"/>
    </row>
    <row r="3" spans="1:3" ht="15.75">
      <c r="A3" s="145" t="s">
        <v>196</v>
      </c>
      <c r="B3" s="145"/>
      <c r="C3" s="145"/>
    </row>
    <row r="4" spans="1:3" ht="12.75">
      <c r="A4" s="144" t="s">
        <v>197</v>
      </c>
      <c r="B4" s="144"/>
      <c r="C4" s="144"/>
    </row>
    <row r="6" spans="1:4" ht="22.5">
      <c r="A6" s="121" t="s">
        <v>149</v>
      </c>
      <c r="B6" s="122" t="s">
        <v>150</v>
      </c>
      <c r="C6" s="133" t="s">
        <v>151</v>
      </c>
      <c r="D6" s="133" t="s">
        <v>152</v>
      </c>
    </row>
    <row r="7" spans="1:4" ht="22.5">
      <c r="A7" s="123" t="s">
        <v>153</v>
      </c>
      <c r="B7" s="123" t="s">
        <v>150</v>
      </c>
      <c r="C7" s="134" t="s">
        <v>150</v>
      </c>
      <c r="D7" s="135" t="s">
        <v>150</v>
      </c>
    </row>
    <row r="8" spans="1:4" ht="12.75">
      <c r="A8" s="124" t="s">
        <v>154</v>
      </c>
      <c r="B8" s="124" t="s">
        <v>150</v>
      </c>
      <c r="C8" s="135">
        <v>3266255</v>
      </c>
      <c r="D8" s="135">
        <v>1210810</v>
      </c>
    </row>
    <row r="9" spans="1:4" ht="12.75">
      <c r="A9" s="124" t="s">
        <v>155</v>
      </c>
      <c r="B9" s="124" t="s">
        <v>150</v>
      </c>
      <c r="C9" s="135" t="s">
        <v>150</v>
      </c>
      <c r="D9" s="135" t="s">
        <v>150</v>
      </c>
    </row>
    <row r="10" spans="1:4" ht="12.75">
      <c r="A10" s="124" t="s">
        <v>156</v>
      </c>
      <c r="B10" s="124" t="s">
        <v>150</v>
      </c>
      <c r="C10" s="135">
        <v>1286007</v>
      </c>
      <c r="D10" s="135">
        <v>1253764</v>
      </c>
    </row>
    <row r="11" spans="1:4" ht="12.75">
      <c r="A11" s="124" t="s">
        <v>157</v>
      </c>
      <c r="B11" s="124" t="s">
        <v>150</v>
      </c>
      <c r="C11" s="135">
        <v>-31216</v>
      </c>
      <c r="D11" s="135">
        <v>-442834</v>
      </c>
    </row>
    <row r="12" spans="1:4" ht="12.75">
      <c r="A12" s="124" t="s">
        <v>158</v>
      </c>
      <c r="B12" s="124" t="s">
        <v>150</v>
      </c>
      <c r="C12" s="135">
        <v>1875702</v>
      </c>
      <c r="D12" s="135">
        <v>2496260</v>
      </c>
    </row>
    <row r="13" spans="1:4" ht="12.75">
      <c r="A13" s="124" t="s">
        <v>159</v>
      </c>
      <c r="B13" s="124" t="s">
        <v>150</v>
      </c>
      <c r="C13" s="135">
        <v>38128</v>
      </c>
      <c r="D13" s="135">
        <v>98062</v>
      </c>
    </row>
    <row r="14" spans="1:4" ht="22.5">
      <c r="A14" s="124" t="s">
        <v>160</v>
      </c>
      <c r="B14" s="124" t="s">
        <v>150</v>
      </c>
      <c r="C14" s="135">
        <v>-14172</v>
      </c>
      <c r="D14" s="135">
        <v>-9738</v>
      </c>
    </row>
    <row r="15" spans="1:4" ht="22.5">
      <c r="A15" s="124" t="s">
        <v>161</v>
      </c>
      <c r="B15" s="124" t="s">
        <v>150</v>
      </c>
      <c r="C15" s="135">
        <v>-29003</v>
      </c>
      <c r="D15" s="136" t="s">
        <v>162</v>
      </c>
    </row>
    <row r="16" spans="1:4" ht="33.75">
      <c r="A16" s="124" t="s">
        <v>163</v>
      </c>
      <c r="B16" s="124" t="s">
        <v>150</v>
      </c>
      <c r="C16" s="135">
        <v>-2618020</v>
      </c>
      <c r="D16" s="135">
        <v>-1414731</v>
      </c>
    </row>
    <row r="17" spans="1:4" ht="12.75">
      <c r="A17" s="123" t="s">
        <v>164</v>
      </c>
      <c r="B17" s="124" t="s">
        <v>150</v>
      </c>
      <c r="C17" s="135" t="s">
        <v>150</v>
      </c>
      <c r="D17" s="135" t="s">
        <v>150</v>
      </c>
    </row>
    <row r="18" spans="1:4" ht="22.5">
      <c r="A18" s="124" t="s">
        <v>165</v>
      </c>
      <c r="B18" s="124" t="s">
        <v>150</v>
      </c>
      <c r="C18" s="135" t="s">
        <v>150</v>
      </c>
      <c r="D18" s="135" t="s">
        <v>150</v>
      </c>
    </row>
    <row r="19" spans="1:4" ht="12.75">
      <c r="A19" s="124" t="s">
        <v>166</v>
      </c>
      <c r="B19" s="124" t="s">
        <v>150</v>
      </c>
      <c r="C19" s="135">
        <v>-85426</v>
      </c>
      <c r="D19" s="135">
        <v>-1929</v>
      </c>
    </row>
    <row r="20" spans="1:4" ht="12.75">
      <c r="A20" s="124" t="s">
        <v>167</v>
      </c>
      <c r="B20" s="124" t="s">
        <v>150</v>
      </c>
      <c r="C20" s="135">
        <v>-534791</v>
      </c>
      <c r="D20" s="135">
        <v>-453963</v>
      </c>
    </row>
    <row r="21" spans="1:4" ht="12.75">
      <c r="A21" s="124" t="s">
        <v>168</v>
      </c>
      <c r="B21" s="124" t="s">
        <v>150</v>
      </c>
      <c r="C21" s="135">
        <v>-2114637</v>
      </c>
      <c r="D21" s="135">
        <v>4099361</v>
      </c>
    </row>
    <row r="22" spans="1:4" ht="22.5">
      <c r="A22" s="124" t="s">
        <v>169</v>
      </c>
      <c r="B22" s="124" t="s">
        <v>150</v>
      </c>
      <c r="C22" s="135" t="s">
        <v>150</v>
      </c>
      <c r="D22" s="135" t="s">
        <v>150</v>
      </c>
    </row>
    <row r="23" spans="1:4" ht="12.75">
      <c r="A23" s="124" t="s">
        <v>93</v>
      </c>
      <c r="B23" s="124" t="s">
        <v>150</v>
      </c>
      <c r="C23" s="135">
        <v>451854</v>
      </c>
      <c r="D23" s="135">
        <v>612173</v>
      </c>
    </row>
    <row r="24" spans="1:4" ht="12.75">
      <c r="A24" s="124" t="s">
        <v>94</v>
      </c>
      <c r="B24" s="124" t="s">
        <v>150</v>
      </c>
      <c r="C24" s="135">
        <v>8171</v>
      </c>
      <c r="D24" s="135">
        <v>1695207</v>
      </c>
    </row>
    <row r="25" spans="1:4" ht="12.75">
      <c r="A25" s="122" t="s">
        <v>35</v>
      </c>
      <c r="B25" s="122" t="s">
        <v>150</v>
      </c>
      <c r="C25" s="137">
        <v>-89592</v>
      </c>
      <c r="D25" s="137">
        <v>-72306</v>
      </c>
    </row>
    <row r="26" spans="1:4" ht="22.5">
      <c r="A26" s="123" t="s">
        <v>170</v>
      </c>
      <c r="B26" s="123" t="s">
        <v>150</v>
      </c>
      <c r="C26" s="134">
        <v>1409260</v>
      </c>
      <c r="D26" s="134">
        <v>8965133</v>
      </c>
    </row>
    <row r="27" spans="1:4" ht="12.75">
      <c r="A27" s="124" t="s">
        <v>171</v>
      </c>
      <c r="B27" s="123" t="s">
        <v>150</v>
      </c>
      <c r="C27" s="135">
        <v>-109116</v>
      </c>
      <c r="D27" s="135">
        <v>-11856</v>
      </c>
    </row>
    <row r="28" spans="1:4" ht="22.5">
      <c r="A28" s="124" t="s">
        <v>172</v>
      </c>
      <c r="B28" s="123" t="s">
        <v>150</v>
      </c>
      <c r="C28" s="135">
        <v>-21433</v>
      </c>
      <c r="D28" s="135">
        <v>-324672</v>
      </c>
    </row>
    <row r="29" spans="1:4" ht="22.5">
      <c r="A29" s="124" t="s">
        <v>173</v>
      </c>
      <c r="B29" s="123" t="s">
        <v>150</v>
      </c>
      <c r="C29" s="135">
        <v>-1227373</v>
      </c>
      <c r="D29" s="135">
        <v>-1417143</v>
      </c>
    </row>
    <row r="30" spans="1:4" ht="22.5">
      <c r="A30" s="125" t="s">
        <v>174</v>
      </c>
      <c r="B30" s="125" t="s">
        <v>150</v>
      </c>
      <c r="C30" s="138">
        <v>51338</v>
      </c>
      <c r="D30" s="138">
        <v>7104758</v>
      </c>
    </row>
    <row r="31" spans="1:4" ht="22.5">
      <c r="A31" s="123" t="s">
        <v>175</v>
      </c>
      <c r="B31" s="123" t="s">
        <v>150</v>
      </c>
      <c r="C31" s="135" t="s">
        <v>150</v>
      </c>
      <c r="D31" s="135" t="s">
        <v>150</v>
      </c>
    </row>
    <row r="32" spans="1:4" ht="12.75">
      <c r="A32" s="124" t="s">
        <v>176</v>
      </c>
      <c r="B32" s="124" t="s">
        <v>150</v>
      </c>
      <c r="C32" s="135">
        <v>-254812</v>
      </c>
      <c r="D32" s="135">
        <v>-2892</v>
      </c>
    </row>
    <row r="33" spans="1:4" ht="12.75">
      <c r="A33" s="124" t="s">
        <v>177</v>
      </c>
      <c r="B33" s="124" t="s">
        <v>150</v>
      </c>
      <c r="C33" s="136" t="s">
        <v>162</v>
      </c>
      <c r="D33" s="135">
        <v>-644</v>
      </c>
    </row>
    <row r="34" spans="1:4" ht="12.75">
      <c r="A34" s="124" t="s">
        <v>178</v>
      </c>
      <c r="B34" s="124" t="s">
        <v>150</v>
      </c>
      <c r="C34" s="135">
        <v>2032</v>
      </c>
      <c r="D34" s="135">
        <v>4995</v>
      </c>
    </row>
    <row r="35" spans="1:4" ht="12.75">
      <c r="A35" s="124" t="s">
        <v>179</v>
      </c>
      <c r="B35" s="124" t="s">
        <v>150</v>
      </c>
      <c r="C35" s="135">
        <v>30638</v>
      </c>
      <c r="D35" s="135">
        <v>134321</v>
      </c>
    </row>
    <row r="36" spans="1:4" ht="12.75">
      <c r="A36" s="124" t="s">
        <v>180</v>
      </c>
      <c r="B36" s="124" t="s">
        <v>150</v>
      </c>
      <c r="C36" s="135">
        <v>-23741235</v>
      </c>
      <c r="D36" s="135">
        <v>-36997886</v>
      </c>
    </row>
    <row r="37" spans="1:4" ht="12.75">
      <c r="A37" s="124" t="s">
        <v>181</v>
      </c>
      <c r="B37" s="124" t="s">
        <v>150</v>
      </c>
      <c r="C37" s="135">
        <v>27327119</v>
      </c>
      <c r="D37" s="135">
        <v>41056550</v>
      </c>
    </row>
    <row r="38" spans="1:4" ht="12.75">
      <c r="A38" s="124" t="s">
        <v>182</v>
      </c>
      <c r="B38" s="124" t="s">
        <v>150</v>
      </c>
      <c r="C38" s="135">
        <v>4392</v>
      </c>
      <c r="D38" s="136" t="s">
        <v>162</v>
      </c>
    </row>
    <row r="39" spans="1:4" ht="12.75">
      <c r="A39" s="124" t="s">
        <v>183</v>
      </c>
      <c r="B39" s="124" t="s">
        <v>150</v>
      </c>
      <c r="C39" s="136" t="s">
        <v>162</v>
      </c>
      <c r="D39" s="135">
        <v>-62527</v>
      </c>
    </row>
    <row r="40" spans="1:4" ht="33.75">
      <c r="A40" s="125" t="s">
        <v>184</v>
      </c>
      <c r="B40" s="125" t="s">
        <v>150</v>
      </c>
      <c r="C40" s="138">
        <v>3368134</v>
      </c>
      <c r="D40" s="138">
        <v>4131917</v>
      </c>
    </row>
    <row r="41" spans="1:4" ht="22.5">
      <c r="A41" s="124" t="s">
        <v>185</v>
      </c>
      <c r="B41" s="123" t="s">
        <v>150</v>
      </c>
      <c r="C41" s="134" t="s">
        <v>150</v>
      </c>
      <c r="D41" s="134" t="s">
        <v>150</v>
      </c>
    </row>
    <row r="42" spans="1:4" ht="12.75">
      <c r="A42" s="124" t="s">
        <v>186</v>
      </c>
      <c r="B42" s="124" t="s">
        <v>150</v>
      </c>
      <c r="C42" s="136" t="s">
        <v>162</v>
      </c>
      <c r="D42" s="135">
        <v>1143811</v>
      </c>
    </row>
    <row r="43" spans="1:4" ht="12.75">
      <c r="A43" s="124" t="s">
        <v>187</v>
      </c>
      <c r="B43" s="124" t="s">
        <v>150</v>
      </c>
      <c r="C43" s="136" t="s">
        <v>162</v>
      </c>
      <c r="D43" s="135">
        <v>-7739559</v>
      </c>
    </row>
    <row r="44" spans="1:4" ht="12.75">
      <c r="A44" s="124" t="s">
        <v>188</v>
      </c>
      <c r="B44" s="124" t="s">
        <v>150</v>
      </c>
      <c r="C44" s="135">
        <v>-2851211</v>
      </c>
      <c r="D44" s="135">
        <v>-3274752</v>
      </c>
    </row>
    <row r="45" spans="1:4" ht="23.25" thickBot="1">
      <c r="A45" s="124" t="s">
        <v>189</v>
      </c>
      <c r="B45" s="124" t="s">
        <v>150</v>
      </c>
      <c r="C45" s="135">
        <v>-138056</v>
      </c>
      <c r="D45" s="135">
        <v>-776497</v>
      </c>
    </row>
    <row r="46" spans="1:4" ht="22.5">
      <c r="A46" s="126" t="s">
        <v>190</v>
      </c>
      <c r="B46" s="127" t="s">
        <v>150</v>
      </c>
      <c r="C46" s="139">
        <v>-2989267</v>
      </c>
      <c r="D46" s="139">
        <v>-10646997</v>
      </c>
    </row>
    <row r="47" spans="1:4" ht="13.5" thickBot="1">
      <c r="A47" s="128" t="s">
        <v>191</v>
      </c>
      <c r="B47" s="129"/>
      <c r="C47" s="140"/>
      <c r="D47" s="140"/>
    </row>
    <row r="48" spans="1:4" ht="22.5">
      <c r="A48" s="123" t="s">
        <v>192</v>
      </c>
      <c r="B48" s="124" t="s">
        <v>150</v>
      </c>
      <c r="C48" s="134">
        <v>430205</v>
      </c>
      <c r="D48" s="134">
        <v>569678</v>
      </c>
    </row>
    <row r="49" spans="1:4" ht="22.5">
      <c r="A49" s="124" t="s">
        <v>193</v>
      </c>
      <c r="B49" s="124" t="s">
        <v>150</v>
      </c>
      <c r="C49" s="135">
        <v>-340254</v>
      </c>
      <c r="D49" s="135">
        <v>455875</v>
      </c>
    </row>
    <row r="50" spans="1:4" ht="23.25" thickBot="1">
      <c r="A50" s="130" t="s">
        <v>194</v>
      </c>
      <c r="B50" s="130">
        <v>11</v>
      </c>
      <c r="C50" s="141">
        <v>1166217</v>
      </c>
      <c r="D50" s="141">
        <v>3016710</v>
      </c>
    </row>
    <row r="51" spans="1:4" ht="23.25" thickBot="1">
      <c r="A51" s="131" t="s">
        <v>195</v>
      </c>
      <c r="B51" s="132">
        <v>11</v>
      </c>
      <c r="C51" s="142">
        <v>1256168</v>
      </c>
      <c r="D51" s="142">
        <v>4062263</v>
      </c>
    </row>
  </sheetData>
  <sheetProtection/>
  <mergeCells count="3"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U74"/>
  <sheetViews>
    <sheetView zoomScalePageLayoutView="0" workbookViewId="0" topLeftCell="A1">
      <selection activeCell="K52" sqref="K52"/>
    </sheetView>
  </sheetViews>
  <sheetFormatPr defaultColWidth="9.140625" defaultRowHeight="12.75"/>
  <cols>
    <col min="1" max="1" width="3.57421875" style="2" customWidth="1"/>
    <col min="2" max="2" width="8.8515625" style="2" customWidth="1"/>
    <col min="3" max="3" width="3.28125" style="2" customWidth="1"/>
    <col min="4" max="4" width="20.8515625" style="2" customWidth="1"/>
    <col min="5" max="5" width="10.57421875" style="2" customWidth="1"/>
    <col min="6" max="6" width="8.00390625" style="2" customWidth="1"/>
    <col min="7" max="7" width="10.57421875" style="2" customWidth="1"/>
    <col min="8" max="8" width="13.8515625" style="2" customWidth="1"/>
    <col min="9" max="9" width="14.57421875" style="63" customWidth="1"/>
    <col min="10" max="10" width="12.00390625" style="2" customWidth="1"/>
    <col min="11" max="11" width="14.57421875" style="2" customWidth="1"/>
    <col min="12" max="12" width="18.8515625" style="2" customWidth="1"/>
    <col min="13" max="255" width="8.8515625" style="2" customWidth="1"/>
  </cols>
  <sheetData>
    <row r="1" s="1" customFormat="1" ht="12.75" customHeight="1">
      <c r="I1" s="60"/>
    </row>
    <row r="2" spans="5:9" ht="12.75" customHeight="1">
      <c r="E2" s="3"/>
      <c r="F2" s="3"/>
      <c r="G2" s="3"/>
      <c r="H2" s="3"/>
      <c r="I2" s="61"/>
    </row>
    <row r="3" spans="5:9" ht="12.75" customHeight="1">
      <c r="E3" s="3"/>
      <c r="F3" s="3"/>
      <c r="G3" s="3"/>
      <c r="H3" s="3"/>
      <c r="I3" s="61"/>
    </row>
    <row r="4" spans="5:9" ht="12.75" customHeight="1">
      <c r="E4" s="3"/>
      <c r="F4" s="3"/>
      <c r="G4" s="3"/>
      <c r="H4" s="3"/>
      <c r="I4" s="61"/>
    </row>
    <row r="5" spans="4:9" ht="12.75" customHeight="1">
      <c r="D5" s="103" t="s">
        <v>83</v>
      </c>
      <c r="E5" s="103"/>
      <c r="F5" s="103"/>
      <c r="G5" s="5"/>
      <c r="H5" s="5"/>
      <c r="I5" s="62"/>
    </row>
    <row r="6" spans="4:7" ht="12.75">
      <c r="D6" s="49" t="s">
        <v>101</v>
      </c>
      <c r="E6" s="104">
        <v>42825</v>
      </c>
      <c r="F6" s="105"/>
      <c r="G6" s="105"/>
    </row>
    <row r="7" spans="1:255" ht="12.75">
      <c r="A7" s="49"/>
      <c r="B7" s="49"/>
      <c r="C7" s="49"/>
      <c r="D7" s="49"/>
      <c r="E7" s="55"/>
      <c r="F7" s="49"/>
      <c r="G7" s="49"/>
      <c r="H7" s="49"/>
      <c r="I7" s="64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5:7" ht="12.75">
      <c r="E8" s="106"/>
      <c r="F8" s="106"/>
      <c r="G8" s="106"/>
    </row>
    <row r="9" spans="1:9" ht="12.75">
      <c r="A9" s="102" t="s">
        <v>0</v>
      </c>
      <c r="B9" s="102"/>
      <c r="C9" s="102"/>
      <c r="D9" s="102"/>
      <c r="E9" s="107" t="s">
        <v>1</v>
      </c>
      <c r="F9" s="107"/>
      <c r="G9" s="107"/>
      <c r="H9" s="107"/>
      <c r="I9" s="107"/>
    </row>
    <row r="10" spans="1:9" ht="12.75" customHeight="1">
      <c r="A10" s="102" t="s">
        <v>2</v>
      </c>
      <c r="B10" s="102"/>
      <c r="C10" s="102"/>
      <c r="D10" s="102"/>
      <c r="E10" s="108" t="s">
        <v>3</v>
      </c>
      <c r="F10" s="108"/>
      <c r="G10" s="108"/>
      <c r="H10" s="108"/>
      <c r="I10" s="108"/>
    </row>
    <row r="11" spans="1:9" ht="12.75" customHeight="1">
      <c r="A11" s="102" t="s">
        <v>4</v>
      </c>
      <c r="B11" s="102"/>
      <c r="C11" s="102"/>
      <c r="D11" s="102"/>
      <c r="E11" s="86" t="s">
        <v>5</v>
      </c>
      <c r="F11" s="86"/>
      <c r="G11" s="86"/>
      <c r="H11" s="86"/>
      <c r="I11" s="86"/>
    </row>
    <row r="12" spans="1:10" ht="12.75" customHeight="1">
      <c r="A12" s="102" t="s">
        <v>6</v>
      </c>
      <c r="B12" s="102"/>
      <c r="C12" s="102"/>
      <c r="D12" s="102"/>
      <c r="E12" s="81" t="s">
        <v>115</v>
      </c>
      <c r="F12" s="81"/>
      <c r="G12" s="81"/>
      <c r="H12" s="81"/>
      <c r="I12" s="81"/>
      <c r="J12" s="81"/>
    </row>
    <row r="13" ht="12.75" customHeight="1"/>
    <row r="14" ht="12.75" customHeight="1">
      <c r="I14" s="65" t="s">
        <v>63</v>
      </c>
    </row>
    <row r="15" spans="1:9" ht="12.75" customHeight="1">
      <c r="A15" s="95" t="s">
        <v>7</v>
      </c>
      <c r="B15" s="95"/>
      <c r="C15" s="95"/>
      <c r="D15" s="95"/>
      <c r="E15" s="95"/>
      <c r="F15" s="95"/>
      <c r="G15" s="96" t="s">
        <v>8</v>
      </c>
      <c r="H15" s="89" t="s">
        <v>141</v>
      </c>
      <c r="I15" s="89" t="s">
        <v>142</v>
      </c>
    </row>
    <row r="16" spans="1:9" ht="21.75" customHeight="1">
      <c r="A16" s="95"/>
      <c r="B16" s="95"/>
      <c r="C16" s="95"/>
      <c r="D16" s="95"/>
      <c r="E16" s="95"/>
      <c r="F16" s="95"/>
      <c r="G16" s="97"/>
      <c r="H16" s="90"/>
      <c r="I16" s="90"/>
    </row>
    <row r="17" spans="1:9" s="8" customFormat="1" ht="12.75" customHeight="1">
      <c r="A17" s="88" t="s">
        <v>76</v>
      </c>
      <c r="B17" s="88"/>
      <c r="C17" s="88"/>
      <c r="D17" s="88"/>
      <c r="E17" s="88"/>
      <c r="F17" s="88"/>
      <c r="G17" s="9"/>
      <c r="H17" s="9"/>
      <c r="I17" s="58"/>
    </row>
    <row r="18" spans="1:11" s="8" customFormat="1" ht="12.75" customHeight="1">
      <c r="A18" s="92" t="s">
        <v>23</v>
      </c>
      <c r="B18" s="92"/>
      <c r="C18" s="92"/>
      <c r="D18" s="92"/>
      <c r="E18" s="92"/>
      <c r="F18" s="92"/>
      <c r="G18" s="38" t="s">
        <v>24</v>
      </c>
      <c r="H18" s="42">
        <v>90000533</v>
      </c>
      <c r="I18" s="42">
        <v>91056791</v>
      </c>
      <c r="K18" s="20"/>
    </row>
    <row r="19" spans="1:11" ht="12.75" customHeight="1">
      <c r="A19" s="98" t="s">
        <v>29</v>
      </c>
      <c r="B19" s="98"/>
      <c r="C19" s="98"/>
      <c r="D19" s="98"/>
      <c r="E19" s="98"/>
      <c r="F19" s="98"/>
      <c r="G19" s="38" t="s">
        <v>30</v>
      </c>
      <c r="H19" s="42">
        <v>34835</v>
      </c>
      <c r="I19" s="42">
        <v>35760</v>
      </c>
      <c r="K19" s="20"/>
    </row>
    <row r="20" spans="1:11" s="8" customFormat="1" ht="12.75" customHeight="1">
      <c r="A20" s="98" t="s">
        <v>117</v>
      </c>
      <c r="B20" s="98"/>
      <c r="C20" s="98"/>
      <c r="D20" s="98"/>
      <c r="E20" s="98"/>
      <c r="F20" s="98"/>
      <c r="G20" s="38" t="s">
        <v>17</v>
      </c>
      <c r="H20" s="46">
        <v>8513</v>
      </c>
      <c r="I20" s="46">
        <v>9945</v>
      </c>
      <c r="K20" s="20"/>
    </row>
    <row r="21" spans="1:11" s="8" customFormat="1" ht="12.75" customHeight="1">
      <c r="A21" s="98" t="s">
        <v>126</v>
      </c>
      <c r="B21" s="99"/>
      <c r="C21" s="99"/>
      <c r="D21" s="99"/>
      <c r="E21" s="99"/>
      <c r="F21" s="100"/>
      <c r="G21" s="38" t="s">
        <v>128</v>
      </c>
      <c r="H21" s="46">
        <v>602225</v>
      </c>
      <c r="I21" s="46">
        <v>788879</v>
      </c>
      <c r="K21" s="20"/>
    </row>
    <row r="22" spans="1:11" s="8" customFormat="1" ht="12.75" customHeight="1">
      <c r="A22" s="101" t="s">
        <v>31</v>
      </c>
      <c r="B22" s="101"/>
      <c r="C22" s="101"/>
      <c r="D22" s="101"/>
      <c r="E22" s="101"/>
      <c r="F22" s="101"/>
      <c r="G22" s="12">
        <v>200</v>
      </c>
      <c r="H22" s="43">
        <f>SUM(H18:H21)</f>
        <v>90646106</v>
      </c>
      <c r="I22" s="43">
        <f>SUM(I18:I21)</f>
        <v>91891375</v>
      </c>
      <c r="J22" s="20"/>
      <c r="K22" s="20"/>
    </row>
    <row r="23" spans="1:11" s="8" customFormat="1" ht="12.75" customHeight="1">
      <c r="A23" s="88" t="s">
        <v>90</v>
      </c>
      <c r="B23" s="88"/>
      <c r="C23" s="88"/>
      <c r="D23" s="88"/>
      <c r="E23" s="88"/>
      <c r="F23" s="88"/>
      <c r="G23" s="9"/>
      <c r="H23" s="47"/>
      <c r="I23" s="47"/>
      <c r="K23" s="20"/>
    </row>
    <row r="24" spans="1:11" s="8" customFormat="1" ht="12.75" customHeight="1">
      <c r="A24" s="92" t="s">
        <v>77</v>
      </c>
      <c r="B24" s="92"/>
      <c r="C24" s="92"/>
      <c r="D24" s="92"/>
      <c r="E24" s="92"/>
      <c r="F24" s="92"/>
      <c r="G24" s="38" t="s">
        <v>12</v>
      </c>
      <c r="H24" s="42">
        <v>163715</v>
      </c>
      <c r="I24" s="42">
        <v>78289</v>
      </c>
      <c r="K24" s="22"/>
    </row>
    <row r="25" spans="1:11" s="8" customFormat="1" ht="12.75" customHeight="1" hidden="1">
      <c r="A25" s="92" t="s">
        <v>25</v>
      </c>
      <c r="B25" s="92"/>
      <c r="C25" s="92"/>
      <c r="D25" s="92"/>
      <c r="E25" s="92"/>
      <c r="F25" s="92"/>
      <c r="G25" s="38" t="s">
        <v>26</v>
      </c>
      <c r="H25" s="42"/>
      <c r="I25" s="42"/>
      <c r="K25" s="20"/>
    </row>
    <row r="26" spans="1:11" s="8" customFormat="1" ht="12.75" customHeight="1" hidden="1">
      <c r="A26" s="92" t="s">
        <v>27</v>
      </c>
      <c r="B26" s="92"/>
      <c r="C26" s="92"/>
      <c r="D26" s="92"/>
      <c r="E26" s="92"/>
      <c r="F26" s="92"/>
      <c r="G26" s="38" t="s">
        <v>28</v>
      </c>
      <c r="H26" s="42"/>
      <c r="I26" s="42"/>
      <c r="K26" s="20"/>
    </row>
    <row r="27" spans="1:11" s="2" customFormat="1" ht="12.75" customHeight="1">
      <c r="A27" s="92" t="s">
        <v>119</v>
      </c>
      <c r="B27" s="92"/>
      <c r="C27" s="92"/>
      <c r="D27" s="92"/>
      <c r="E27" s="92"/>
      <c r="F27" s="92"/>
      <c r="G27" s="38" t="s">
        <v>11</v>
      </c>
      <c r="H27" s="42">
        <v>4893694</v>
      </c>
      <c r="I27" s="42">
        <v>4329900</v>
      </c>
      <c r="K27" s="20"/>
    </row>
    <row r="28" spans="1:11" s="2" customFormat="1" ht="12.75" customHeight="1">
      <c r="A28" s="92" t="s">
        <v>120</v>
      </c>
      <c r="B28" s="92"/>
      <c r="C28" s="92"/>
      <c r="D28" s="92"/>
      <c r="E28" s="92"/>
      <c r="F28" s="92"/>
      <c r="G28" s="38" t="s">
        <v>15</v>
      </c>
      <c r="H28" s="42">
        <v>6602641</v>
      </c>
      <c r="I28" s="42">
        <v>4440546</v>
      </c>
      <c r="J28" s="19"/>
      <c r="K28" s="20"/>
    </row>
    <row r="29" spans="1:11" ht="12.75">
      <c r="A29" s="92" t="s">
        <v>102</v>
      </c>
      <c r="B29" s="92"/>
      <c r="C29" s="92"/>
      <c r="D29" s="92"/>
      <c r="E29" s="92"/>
      <c r="F29" s="92"/>
      <c r="G29" s="38" t="s">
        <v>13</v>
      </c>
      <c r="H29" s="42">
        <v>339313</v>
      </c>
      <c r="I29" s="42">
        <v>225570</v>
      </c>
      <c r="J29" s="19"/>
      <c r="K29" s="20"/>
    </row>
    <row r="30" spans="1:11" s="8" customFormat="1" ht="12.75" customHeight="1" hidden="1">
      <c r="A30" s="92" t="s">
        <v>75</v>
      </c>
      <c r="B30" s="92"/>
      <c r="C30" s="92"/>
      <c r="D30" s="92"/>
      <c r="E30" s="92"/>
      <c r="F30" s="92"/>
      <c r="G30" s="38" t="s">
        <v>15</v>
      </c>
      <c r="H30" s="42"/>
      <c r="I30" s="42"/>
      <c r="K30" s="20"/>
    </row>
    <row r="31" spans="1:11" s="8" customFormat="1" ht="12.75" customHeight="1" hidden="1">
      <c r="A31" s="92" t="s">
        <v>19</v>
      </c>
      <c r="B31" s="92"/>
      <c r="C31" s="92"/>
      <c r="D31" s="92"/>
      <c r="E31" s="92"/>
      <c r="F31" s="92"/>
      <c r="G31" s="38" t="s">
        <v>20</v>
      </c>
      <c r="H31" s="42"/>
      <c r="I31" s="42"/>
      <c r="K31" s="20"/>
    </row>
    <row r="32" spans="1:11" s="8" customFormat="1" ht="12.75" customHeight="1" hidden="1">
      <c r="A32" s="92" t="s">
        <v>21</v>
      </c>
      <c r="B32" s="92"/>
      <c r="C32" s="92"/>
      <c r="D32" s="92"/>
      <c r="E32" s="92"/>
      <c r="F32" s="92"/>
      <c r="G32" s="38" t="s">
        <v>22</v>
      </c>
      <c r="H32" s="42"/>
      <c r="I32" s="42"/>
      <c r="K32" s="20"/>
    </row>
    <row r="33" spans="1:11" s="2" customFormat="1" ht="12.75" customHeight="1">
      <c r="A33" s="92" t="s">
        <v>121</v>
      </c>
      <c r="B33" s="92"/>
      <c r="C33" s="92"/>
      <c r="D33" s="92"/>
      <c r="E33" s="92"/>
      <c r="F33" s="92"/>
      <c r="G33" s="38" t="s">
        <v>122</v>
      </c>
      <c r="H33" s="42"/>
      <c r="I33" s="42">
        <v>3644466</v>
      </c>
      <c r="K33" s="20"/>
    </row>
    <row r="34" spans="1:11" s="2" customFormat="1" ht="12.75" customHeight="1">
      <c r="A34" s="92" t="s">
        <v>123</v>
      </c>
      <c r="B34" s="92"/>
      <c r="C34" s="92"/>
      <c r="D34" s="92"/>
      <c r="E34" s="92"/>
      <c r="F34" s="92"/>
      <c r="G34" s="39" t="s">
        <v>10</v>
      </c>
      <c r="H34" s="42">
        <v>3911680</v>
      </c>
      <c r="I34" s="42">
        <v>4141511</v>
      </c>
      <c r="K34" s="20"/>
    </row>
    <row r="35" spans="1:11" s="2" customFormat="1" ht="12.75" customHeight="1">
      <c r="A35" s="92" t="s">
        <v>74</v>
      </c>
      <c r="B35" s="92"/>
      <c r="C35" s="92"/>
      <c r="D35" s="92"/>
      <c r="E35" s="92"/>
      <c r="F35" s="92"/>
      <c r="G35" s="39" t="s">
        <v>9</v>
      </c>
      <c r="H35" s="42">
        <v>1256168</v>
      </c>
      <c r="I35" s="42">
        <v>1166217</v>
      </c>
      <c r="K35" s="20"/>
    </row>
    <row r="36" spans="1:11" s="2" customFormat="1" ht="12.75" customHeight="1">
      <c r="A36" s="93" t="s">
        <v>91</v>
      </c>
      <c r="B36" s="93"/>
      <c r="C36" s="93"/>
      <c r="D36" s="93"/>
      <c r="E36" s="93"/>
      <c r="F36" s="93"/>
      <c r="G36" s="40" t="s">
        <v>16</v>
      </c>
      <c r="H36" s="43">
        <f>SUM(H24:H35)</f>
        <v>17167211</v>
      </c>
      <c r="I36" s="43">
        <f>SUM(I24:I35)</f>
        <v>18026499</v>
      </c>
      <c r="K36" s="20"/>
    </row>
    <row r="37" spans="1:11" s="2" customFormat="1" ht="12.75" customHeight="1">
      <c r="A37" s="94" t="s">
        <v>111</v>
      </c>
      <c r="B37" s="94"/>
      <c r="C37" s="94"/>
      <c r="D37" s="94"/>
      <c r="E37" s="94"/>
      <c r="F37" s="94"/>
      <c r="G37" s="12"/>
      <c r="H37" s="43">
        <f>H22+H36</f>
        <v>107813317</v>
      </c>
      <c r="I37" s="43">
        <f>I22+I36</f>
        <v>109917874</v>
      </c>
      <c r="K37" s="20"/>
    </row>
    <row r="38" spans="1:9" ht="12.75" customHeight="1">
      <c r="A38" s="95" t="s">
        <v>78</v>
      </c>
      <c r="B38" s="95"/>
      <c r="C38" s="95"/>
      <c r="D38" s="95"/>
      <c r="E38" s="95"/>
      <c r="F38" s="95"/>
      <c r="G38" s="96"/>
      <c r="H38" s="89"/>
      <c r="I38" s="89"/>
    </row>
    <row r="39" spans="1:9" ht="10.5" customHeight="1">
      <c r="A39" s="95"/>
      <c r="B39" s="95"/>
      <c r="C39" s="95"/>
      <c r="D39" s="95"/>
      <c r="E39" s="95"/>
      <c r="F39" s="95"/>
      <c r="G39" s="97"/>
      <c r="H39" s="90"/>
      <c r="I39" s="90"/>
    </row>
    <row r="40" spans="1:11" s="8" customFormat="1" ht="12.75" customHeight="1">
      <c r="A40" s="91" t="s">
        <v>81</v>
      </c>
      <c r="B40" s="91"/>
      <c r="C40" s="91"/>
      <c r="D40" s="91"/>
      <c r="E40" s="91"/>
      <c r="F40" s="91"/>
      <c r="G40" s="51"/>
      <c r="H40" s="46"/>
      <c r="I40" s="46"/>
      <c r="K40" s="20"/>
    </row>
    <row r="41" spans="1:12" ht="12.75">
      <c r="A41" s="69" t="s">
        <v>79</v>
      </c>
      <c r="B41" s="69"/>
      <c r="C41" s="69"/>
      <c r="D41" s="69"/>
      <c r="E41" s="69"/>
      <c r="F41" s="69"/>
      <c r="G41" s="10" t="s">
        <v>43</v>
      </c>
      <c r="H41" s="42">
        <v>3845400</v>
      </c>
      <c r="I41" s="42">
        <v>3845400</v>
      </c>
      <c r="J41" s="19"/>
      <c r="K41" s="20"/>
      <c r="L41" s="27"/>
    </row>
    <row r="42" spans="1:12" ht="12.75" customHeight="1" hidden="1">
      <c r="A42" s="69" t="s">
        <v>44</v>
      </c>
      <c r="B42" s="69"/>
      <c r="C42" s="69"/>
      <c r="D42" s="69"/>
      <c r="E42" s="69"/>
      <c r="F42" s="69"/>
      <c r="G42" s="10" t="s">
        <v>45</v>
      </c>
      <c r="H42" s="42"/>
      <c r="I42" s="42"/>
      <c r="K42" s="20"/>
      <c r="L42" s="27"/>
    </row>
    <row r="43" spans="1:11" ht="12.75" customHeight="1" hidden="1">
      <c r="A43" s="69" t="s">
        <v>46</v>
      </c>
      <c r="B43" s="69"/>
      <c r="C43" s="69"/>
      <c r="D43" s="69"/>
      <c r="E43" s="69"/>
      <c r="F43" s="69"/>
      <c r="G43" s="10" t="s">
        <v>47</v>
      </c>
      <c r="H43" s="42"/>
      <c r="I43" s="42"/>
      <c r="K43" s="20"/>
    </row>
    <row r="44" spans="1:11" ht="12.75">
      <c r="A44" s="69" t="s">
        <v>80</v>
      </c>
      <c r="B44" s="69"/>
      <c r="C44" s="69"/>
      <c r="D44" s="69"/>
      <c r="E44" s="69"/>
      <c r="F44" s="69"/>
      <c r="G44" s="10" t="s">
        <v>48</v>
      </c>
      <c r="H44" s="42">
        <v>11855539</v>
      </c>
      <c r="I44" s="42">
        <v>12142911</v>
      </c>
      <c r="J44" s="19"/>
      <c r="K44" s="20"/>
    </row>
    <row r="45" spans="1:11" ht="12.75">
      <c r="A45" s="69" t="s">
        <v>66</v>
      </c>
      <c r="B45" s="69"/>
      <c r="C45" s="69"/>
      <c r="D45" s="69"/>
      <c r="E45" s="69"/>
      <c r="F45" s="69"/>
      <c r="G45" s="10" t="s">
        <v>49</v>
      </c>
      <c r="H45" s="42">
        <v>10076769</v>
      </c>
      <c r="I45" s="42">
        <v>6523142</v>
      </c>
      <c r="J45" s="19"/>
      <c r="K45" s="20"/>
    </row>
    <row r="46" spans="1:11" s="8" customFormat="1" ht="12.75" customHeight="1">
      <c r="A46" s="87" t="s">
        <v>52</v>
      </c>
      <c r="B46" s="87"/>
      <c r="C46" s="87"/>
      <c r="D46" s="87"/>
      <c r="E46" s="87"/>
      <c r="F46" s="87"/>
      <c r="G46" s="12">
        <v>500</v>
      </c>
      <c r="H46" s="43">
        <f>SUM(H41:H45)</f>
        <v>25777708</v>
      </c>
      <c r="I46" s="43">
        <f>SUM(I41:I45)</f>
        <v>22511453</v>
      </c>
      <c r="K46" s="20"/>
    </row>
    <row r="47" spans="1:11" s="8" customFormat="1" ht="12.75" customHeight="1">
      <c r="A47" s="88" t="s">
        <v>36</v>
      </c>
      <c r="B47" s="88"/>
      <c r="C47" s="88"/>
      <c r="D47" s="88"/>
      <c r="E47" s="88"/>
      <c r="F47" s="88"/>
      <c r="G47" s="11"/>
      <c r="H47" s="42"/>
      <c r="I47" s="42"/>
      <c r="K47" s="20"/>
    </row>
    <row r="48" spans="1:12" s="8" customFormat="1" ht="12.75" customHeight="1">
      <c r="A48" s="69" t="s">
        <v>103</v>
      </c>
      <c r="B48" s="69"/>
      <c r="C48" s="69"/>
      <c r="D48" s="69"/>
      <c r="E48" s="69"/>
      <c r="F48" s="69"/>
      <c r="G48" s="10" t="s">
        <v>37</v>
      </c>
      <c r="H48" s="42">
        <v>40828376</v>
      </c>
      <c r="I48" s="42">
        <v>12299245</v>
      </c>
      <c r="K48" s="20"/>
      <c r="L48" s="2"/>
    </row>
    <row r="49" spans="1:11" ht="12.75" customHeight="1">
      <c r="A49" s="69" t="s">
        <v>124</v>
      </c>
      <c r="B49" s="69"/>
      <c r="C49" s="69"/>
      <c r="D49" s="69"/>
      <c r="E49" s="69"/>
      <c r="F49" s="69"/>
      <c r="G49" s="10" t="s">
        <v>38</v>
      </c>
      <c r="H49" s="42">
        <v>414170</v>
      </c>
      <c r="I49" s="42">
        <v>552226</v>
      </c>
      <c r="K49" s="20"/>
    </row>
    <row r="50" spans="1:11" ht="12.75" customHeight="1">
      <c r="A50" s="69" t="s">
        <v>125</v>
      </c>
      <c r="B50" s="69"/>
      <c r="C50" s="69"/>
      <c r="D50" s="69"/>
      <c r="E50" s="69"/>
      <c r="F50" s="69"/>
      <c r="G50" s="10" t="s">
        <v>39</v>
      </c>
      <c r="H50" s="42">
        <v>18283013</v>
      </c>
      <c r="I50" s="42"/>
      <c r="K50" s="20"/>
    </row>
    <row r="51" spans="1:11" s="8" customFormat="1" ht="12.75" customHeight="1">
      <c r="A51" s="69" t="s">
        <v>104</v>
      </c>
      <c r="B51" s="69"/>
      <c r="C51" s="69"/>
      <c r="D51" s="69"/>
      <c r="E51" s="69"/>
      <c r="F51" s="69"/>
      <c r="G51" s="10" t="s">
        <v>40</v>
      </c>
      <c r="H51" s="42">
        <v>4616161</v>
      </c>
      <c r="I51" s="42">
        <v>4616161</v>
      </c>
      <c r="K51" s="20"/>
    </row>
    <row r="52" spans="1:11" s="8" customFormat="1" ht="12.75" customHeight="1">
      <c r="A52" s="87" t="s">
        <v>41</v>
      </c>
      <c r="B52" s="87"/>
      <c r="C52" s="87"/>
      <c r="D52" s="87"/>
      <c r="E52" s="87"/>
      <c r="F52" s="87"/>
      <c r="G52" s="12" t="s">
        <v>42</v>
      </c>
      <c r="H52" s="43">
        <f>SUM(H48:H51)</f>
        <v>64141720</v>
      </c>
      <c r="I52" s="43">
        <f>SUM(I48:I51)</f>
        <v>17467632</v>
      </c>
      <c r="K52" s="20"/>
    </row>
    <row r="53" spans="1:11" s="8" customFormat="1" ht="12.75" customHeight="1">
      <c r="A53" s="88" t="s">
        <v>92</v>
      </c>
      <c r="B53" s="88"/>
      <c r="C53" s="88"/>
      <c r="D53" s="88"/>
      <c r="E53" s="88"/>
      <c r="F53" s="88"/>
      <c r="G53" s="10"/>
      <c r="H53" s="42"/>
      <c r="I53" s="42"/>
      <c r="K53" s="20"/>
    </row>
    <row r="54" spans="1:11" s="2" customFormat="1" ht="12.75" customHeight="1">
      <c r="A54" s="69" t="s">
        <v>103</v>
      </c>
      <c r="B54" s="69"/>
      <c r="C54" s="69"/>
      <c r="D54" s="69"/>
      <c r="E54" s="69"/>
      <c r="F54" s="69"/>
      <c r="G54" s="10" t="s">
        <v>32</v>
      </c>
      <c r="H54" s="42">
        <v>13813189</v>
      </c>
      <c r="I54" s="42">
        <v>47283689</v>
      </c>
      <c r="K54" s="20"/>
    </row>
    <row r="55" spans="1:11" s="2" customFormat="1" ht="12.75" customHeight="1">
      <c r="A55" s="69" t="s">
        <v>124</v>
      </c>
      <c r="B55" s="69"/>
      <c r="C55" s="69"/>
      <c r="D55" s="69"/>
      <c r="E55" s="69"/>
      <c r="F55" s="69"/>
      <c r="G55" s="10" t="s">
        <v>32</v>
      </c>
      <c r="H55" s="53">
        <v>554182</v>
      </c>
      <c r="I55" s="53">
        <v>554462</v>
      </c>
      <c r="K55" s="20"/>
    </row>
    <row r="56" spans="1:11" s="2" customFormat="1" ht="12.75" customHeight="1">
      <c r="A56" s="69" t="s">
        <v>125</v>
      </c>
      <c r="B56" s="69"/>
      <c r="C56" s="69"/>
      <c r="D56" s="69"/>
      <c r="E56" s="69"/>
      <c r="F56" s="69"/>
      <c r="G56" s="10" t="s">
        <v>33</v>
      </c>
      <c r="H56" s="42">
        <v>1878173</v>
      </c>
      <c r="I56" s="42">
        <v>20827353</v>
      </c>
      <c r="K56" s="20"/>
    </row>
    <row r="57" spans="1:12" s="8" customFormat="1" ht="12.75" customHeight="1">
      <c r="A57" s="69" t="s">
        <v>93</v>
      </c>
      <c r="B57" s="69"/>
      <c r="C57" s="69"/>
      <c r="D57" s="69"/>
      <c r="E57" s="69"/>
      <c r="F57" s="69"/>
      <c r="G57" s="36" t="s">
        <v>34</v>
      </c>
      <c r="H57" s="42">
        <v>1086299</v>
      </c>
      <c r="I57" s="42">
        <v>634445</v>
      </c>
      <c r="K57" s="20"/>
      <c r="L57" s="2"/>
    </row>
    <row r="58" spans="1:12" s="8" customFormat="1" ht="12.75" customHeight="1">
      <c r="A58" s="69" t="s">
        <v>94</v>
      </c>
      <c r="B58" s="69"/>
      <c r="C58" s="69"/>
      <c r="D58" s="69"/>
      <c r="E58" s="69"/>
      <c r="F58" s="69"/>
      <c r="G58" s="41" t="s">
        <v>100</v>
      </c>
      <c r="H58" s="42">
        <v>132570</v>
      </c>
      <c r="I58" s="42">
        <v>124399</v>
      </c>
      <c r="K58" s="20"/>
      <c r="L58" s="2"/>
    </row>
    <row r="59" spans="1:11" s="8" customFormat="1" ht="12.75" customHeight="1" hidden="1">
      <c r="A59" s="69" t="s">
        <v>105</v>
      </c>
      <c r="B59" s="69"/>
      <c r="C59" s="69"/>
      <c r="D59" s="69"/>
      <c r="E59" s="69"/>
      <c r="F59" s="69"/>
      <c r="G59" s="41" t="s">
        <v>33</v>
      </c>
      <c r="H59" s="42"/>
      <c r="I59" s="42"/>
      <c r="K59" s="20"/>
    </row>
    <row r="60" spans="1:11" s="8" customFormat="1" ht="12.75" customHeight="1">
      <c r="A60" s="69" t="s">
        <v>35</v>
      </c>
      <c r="B60" s="69"/>
      <c r="C60" s="69"/>
      <c r="D60" s="69"/>
      <c r="E60" s="69"/>
      <c r="F60" s="69"/>
      <c r="G60" s="38" t="s">
        <v>99</v>
      </c>
      <c r="H60" s="42">
        <v>429476</v>
      </c>
      <c r="I60" s="42">
        <v>514441</v>
      </c>
      <c r="K60" s="20"/>
    </row>
    <row r="61" spans="1:11" ht="12.75" customHeight="1" hidden="1">
      <c r="A61" s="69" t="s">
        <v>50</v>
      </c>
      <c r="B61" s="69"/>
      <c r="C61" s="69"/>
      <c r="D61" s="69"/>
      <c r="E61" s="69"/>
      <c r="F61" s="69"/>
      <c r="G61" s="10" t="s">
        <v>51</v>
      </c>
      <c r="H61" s="42"/>
      <c r="I61" s="42"/>
      <c r="K61" s="20"/>
    </row>
    <row r="62" spans="1:11" ht="12.75">
      <c r="A62" s="87" t="s">
        <v>73</v>
      </c>
      <c r="B62" s="87"/>
      <c r="C62" s="87"/>
      <c r="D62" s="87"/>
      <c r="E62" s="87"/>
      <c r="F62" s="87"/>
      <c r="G62" s="12">
        <v>300</v>
      </c>
      <c r="H62" s="43">
        <f>SUM(H54:H61)</f>
        <v>17893889</v>
      </c>
      <c r="I62" s="43">
        <f>SUM(I54:I61)</f>
        <v>69938789</v>
      </c>
      <c r="K62" s="20"/>
    </row>
    <row r="63" spans="1:11" s="8" customFormat="1" ht="12.75" customHeight="1">
      <c r="A63" s="70" t="s">
        <v>112</v>
      </c>
      <c r="B63" s="70"/>
      <c r="C63" s="70"/>
      <c r="D63" s="70"/>
      <c r="E63" s="70"/>
      <c r="F63" s="70"/>
      <c r="G63" s="13"/>
      <c r="H63" s="43">
        <f>H52+H62</f>
        <v>82035609</v>
      </c>
      <c r="I63" s="43">
        <f>I52+I62</f>
        <v>87406421</v>
      </c>
      <c r="K63" s="20"/>
    </row>
    <row r="64" spans="1:11" s="8" customFormat="1" ht="12.75" customHeight="1">
      <c r="A64" s="70" t="s">
        <v>113</v>
      </c>
      <c r="B64" s="70"/>
      <c r="C64" s="70"/>
      <c r="D64" s="70"/>
      <c r="E64" s="70"/>
      <c r="F64" s="70"/>
      <c r="G64" s="13"/>
      <c r="H64" s="43">
        <f>H63+H46</f>
        <v>107813317</v>
      </c>
      <c r="I64" s="43">
        <f>I63+I46</f>
        <v>109917874</v>
      </c>
      <c r="K64" s="20"/>
    </row>
    <row r="65" spans="1:12" s="8" customFormat="1" ht="12.75" customHeight="1">
      <c r="A65" s="8" t="s">
        <v>53</v>
      </c>
      <c r="H65" s="28"/>
      <c r="I65" s="66"/>
      <c r="K65" s="21"/>
      <c r="L65" s="20"/>
    </row>
    <row r="66" spans="2:9" s="8" customFormat="1" ht="12.75" customHeight="1">
      <c r="B66" s="84" t="s">
        <v>118</v>
      </c>
      <c r="C66" s="84"/>
      <c r="D66" s="73" t="s">
        <v>127</v>
      </c>
      <c r="E66" s="73"/>
      <c r="F66" s="73"/>
      <c r="G66" s="73" t="s">
        <v>54</v>
      </c>
      <c r="H66" s="73"/>
      <c r="I66" s="67"/>
    </row>
    <row r="67" spans="3:9" s="2" customFormat="1" ht="12.75" customHeight="1">
      <c r="C67" s="2" t="s">
        <v>55</v>
      </c>
      <c r="H67" s="56" t="s">
        <v>56</v>
      </c>
      <c r="I67" s="68"/>
    </row>
    <row r="68" spans="2:9" s="2" customFormat="1" ht="12.75" customHeight="1">
      <c r="B68" s="85" t="s">
        <v>57</v>
      </c>
      <c r="C68" s="85"/>
      <c r="D68" s="86" t="s">
        <v>82</v>
      </c>
      <c r="E68" s="86"/>
      <c r="F68" s="86"/>
      <c r="G68" s="86"/>
      <c r="H68" s="54" t="s">
        <v>54</v>
      </c>
      <c r="I68" s="63"/>
    </row>
    <row r="69" spans="3:9" s="2" customFormat="1" ht="12" customHeight="1">
      <c r="C69" s="2" t="s">
        <v>55</v>
      </c>
      <c r="H69" s="56" t="s">
        <v>56</v>
      </c>
      <c r="I69" s="63"/>
    </row>
    <row r="70" spans="10:255" ht="12.75"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2:9" s="2" customFormat="1" ht="12.75">
      <c r="B71" s="2" t="s">
        <v>58</v>
      </c>
      <c r="I71" s="63"/>
    </row>
    <row r="72" s="2" customFormat="1" ht="12.75">
      <c r="I72" s="63"/>
    </row>
    <row r="73" s="2" customFormat="1" ht="12.75">
      <c r="I73" s="63"/>
    </row>
    <row r="74" ht="12.75">
      <c r="I74" s="68"/>
    </row>
  </sheetData>
  <sheetProtection/>
  <mergeCells count="70">
    <mergeCell ref="D5:F5"/>
    <mergeCell ref="E6:G6"/>
    <mergeCell ref="E8:G8"/>
    <mergeCell ref="A9:D9"/>
    <mergeCell ref="E9:I9"/>
    <mergeCell ref="A10:D10"/>
    <mergeCell ref="E10:I10"/>
    <mergeCell ref="A11:D11"/>
    <mergeCell ref="E11:I11"/>
    <mergeCell ref="A12:D12"/>
    <mergeCell ref="E12:J12"/>
    <mergeCell ref="A15:F16"/>
    <mergeCell ref="G15:G16"/>
    <mergeCell ref="H15:H16"/>
    <mergeCell ref="I15:I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9"/>
    <mergeCell ref="G38:G39"/>
    <mergeCell ref="H38:H39"/>
    <mergeCell ref="I38:I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B66:C66"/>
    <mergeCell ref="D66:F66"/>
    <mergeCell ref="G66:H66"/>
    <mergeCell ref="B68:C68"/>
    <mergeCell ref="D68:G68"/>
  </mergeCells>
  <printOptions/>
  <pageMargins left="0.3937007874015748" right="0" top="0" bottom="0" header="0.5118110236220472" footer="0.5118110236220472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3:IT47"/>
  <sheetViews>
    <sheetView zoomScalePageLayoutView="0" workbookViewId="0" topLeftCell="A1">
      <selection activeCell="I34" sqref="I34"/>
    </sheetView>
  </sheetViews>
  <sheetFormatPr defaultColWidth="8.8515625" defaultRowHeight="12.75"/>
  <cols>
    <col min="1" max="1" width="3.140625" style="8" customWidth="1"/>
    <col min="2" max="2" width="3.57421875" style="8" customWidth="1"/>
    <col min="3" max="3" width="9.28125" style="8" customWidth="1"/>
    <col min="4" max="4" width="13.57421875" style="8" customWidth="1"/>
    <col min="5" max="5" width="4.00390625" style="8" customWidth="1"/>
    <col min="6" max="6" width="22.00390625" style="8" customWidth="1"/>
    <col min="7" max="7" width="6.57421875" style="8" customWidth="1"/>
    <col min="8" max="8" width="17.57421875" style="8" customWidth="1"/>
    <col min="9" max="9" width="17.7109375" style="8" customWidth="1"/>
    <col min="10" max="10" width="14.7109375" style="8" customWidth="1"/>
    <col min="11" max="11" width="11.140625" style="8" customWidth="1"/>
    <col min="12" max="16384" width="8.8515625" style="8" customWidth="1"/>
  </cols>
  <sheetData>
    <row r="1" s="1" customFormat="1" ht="12.75" customHeight="1"/>
    <row r="2" ht="12.75" customHeight="1"/>
    <row r="3" spans="5:9" s="2" customFormat="1" ht="12.75" customHeight="1">
      <c r="E3" s="3"/>
      <c r="F3" s="3"/>
      <c r="G3" s="3"/>
      <c r="H3" s="3"/>
      <c r="I3" s="3"/>
    </row>
    <row r="4" spans="5:9" s="2" customFormat="1" ht="12.75" customHeight="1">
      <c r="E4" s="3"/>
      <c r="F4" s="3"/>
      <c r="G4" s="3"/>
      <c r="H4" s="3"/>
      <c r="I4" s="3"/>
    </row>
    <row r="5" ht="12.75" customHeight="1"/>
    <row r="6" spans="1:8" s="6" customFormat="1" ht="12.75" customHeight="1">
      <c r="A6" s="111" t="s">
        <v>69</v>
      </c>
      <c r="B6" s="111"/>
      <c r="C6" s="111"/>
      <c r="D6" s="111"/>
      <c r="E6" s="111"/>
      <c r="F6" s="111"/>
      <c r="G6" s="112"/>
      <c r="H6" s="112"/>
    </row>
    <row r="7" spans="4:7" ht="12.75">
      <c r="D7" s="106" t="s">
        <v>143</v>
      </c>
      <c r="E7" s="106"/>
      <c r="F7" s="106"/>
      <c r="G7" s="106"/>
    </row>
    <row r="8" spans="4:7" ht="12.75" customHeight="1">
      <c r="D8" s="106"/>
      <c r="E8" s="106"/>
      <c r="F8" s="106"/>
      <c r="G8" s="106"/>
    </row>
    <row r="9" spans="10:254" ht="12.75"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8" s="2" customFormat="1" ht="12.75" customHeight="1">
      <c r="A10" s="102" t="s">
        <v>0</v>
      </c>
      <c r="B10" s="102"/>
      <c r="C10" s="102"/>
      <c r="D10" s="102"/>
      <c r="E10" s="77" t="s">
        <v>1</v>
      </c>
      <c r="F10" s="77"/>
      <c r="G10" s="77"/>
      <c r="H10" s="77"/>
    </row>
    <row r="11" spans="1:8" s="2" customFormat="1" ht="12.75" customHeight="1">
      <c r="A11" s="102" t="s">
        <v>2</v>
      </c>
      <c r="B11" s="102"/>
      <c r="C11" s="102"/>
      <c r="D11" s="102"/>
      <c r="E11" s="114" t="s">
        <v>3</v>
      </c>
      <c r="F11" s="114"/>
      <c r="G11" s="114"/>
      <c r="H11" s="114"/>
    </row>
    <row r="12" spans="1:8" s="2" customFormat="1" ht="12.75" customHeight="1">
      <c r="A12" s="102" t="s">
        <v>4</v>
      </c>
      <c r="B12" s="102"/>
      <c r="C12" s="102"/>
      <c r="D12" s="102"/>
      <c r="E12" s="86" t="s">
        <v>5</v>
      </c>
      <c r="F12" s="86"/>
      <c r="G12" s="86"/>
      <c r="H12" s="86"/>
    </row>
    <row r="13" spans="1:10" s="2" customFormat="1" ht="12.75" customHeight="1">
      <c r="A13" s="102" t="s">
        <v>6</v>
      </c>
      <c r="B13" s="102"/>
      <c r="C13" s="102"/>
      <c r="D13" s="102"/>
      <c r="E13" s="81" t="s">
        <v>115</v>
      </c>
      <c r="F13" s="81"/>
      <c r="G13" s="81"/>
      <c r="H13" s="81"/>
      <c r="I13" s="81"/>
      <c r="J13" s="81"/>
    </row>
    <row r="14" spans="8:9" ht="12.75" customHeight="1">
      <c r="H14" s="7"/>
      <c r="I14" s="7"/>
    </row>
    <row r="15" spans="1:9" ht="12.75" customHeight="1">
      <c r="A15" s="80" t="s">
        <v>59</v>
      </c>
      <c r="B15" s="80"/>
      <c r="C15" s="80"/>
      <c r="D15" s="80"/>
      <c r="E15" s="80"/>
      <c r="F15" s="80"/>
      <c r="G15" s="109" t="s">
        <v>8</v>
      </c>
      <c r="H15" s="89" t="s">
        <v>144</v>
      </c>
      <c r="I15" s="89" t="s">
        <v>145</v>
      </c>
    </row>
    <row r="16" spans="1:9" ht="33" customHeight="1">
      <c r="A16" s="80"/>
      <c r="B16" s="80"/>
      <c r="C16" s="80"/>
      <c r="D16" s="80"/>
      <c r="E16" s="80"/>
      <c r="F16" s="80"/>
      <c r="G16" s="110"/>
      <c r="H16" s="90"/>
      <c r="I16" s="90"/>
    </row>
    <row r="17" spans="1:9" ht="12.75" customHeight="1">
      <c r="A17" s="113" t="s">
        <v>70</v>
      </c>
      <c r="B17" s="113"/>
      <c r="C17" s="113"/>
      <c r="D17" s="113"/>
      <c r="E17" s="113"/>
      <c r="F17" s="113"/>
      <c r="G17" s="10" t="s">
        <v>9</v>
      </c>
      <c r="H17" s="44">
        <v>5469209</v>
      </c>
      <c r="I17" s="44">
        <v>6874483</v>
      </c>
    </row>
    <row r="18" spans="1:9" ht="12.75" customHeight="1">
      <c r="A18" s="113" t="s">
        <v>61</v>
      </c>
      <c r="B18" s="113"/>
      <c r="C18" s="113"/>
      <c r="D18" s="113"/>
      <c r="E18" s="113"/>
      <c r="F18" s="113"/>
      <c r="G18" s="38" t="s">
        <v>10</v>
      </c>
      <c r="H18" s="44">
        <v>2872843</v>
      </c>
      <c r="I18" s="44">
        <v>2470515</v>
      </c>
    </row>
    <row r="19" spans="1:9" ht="12.75" customHeight="1">
      <c r="A19" s="116" t="s">
        <v>89</v>
      </c>
      <c r="B19" s="116"/>
      <c r="C19" s="116"/>
      <c r="D19" s="116"/>
      <c r="E19" s="116"/>
      <c r="F19" s="116"/>
      <c r="G19" s="40" t="s">
        <v>11</v>
      </c>
      <c r="H19" s="48">
        <f>H17-H18</f>
        <v>2596366</v>
      </c>
      <c r="I19" s="48">
        <f>I17-I18</f>
        <v>4403968</v>
      </c>
    </row>
    <row r="20" spans="1:10" ht="12.75" customHeight="1">
      <c r="A20" s="113" t="s">
        <v>71</v>
      </c>
      <c r="B20" s="113"/>
      <c r="C20" s="113"/>
      <c r="D20" s="113"/>
      <c r="E20" s="113"/>
      <c r="F20" s="113"/>
      <c r="G20" s="38" t="s">
        <v>12</v>
      </c>
      <c r="H20" s="44">
        <v>331636</v>
      </c>
      <c r="I20" s="44">
        <v>439419</v>
      </c>
      <c r="J20" s="20"/>
    </row>
    <row r="21" spans="1:9" ht="12">
      <c r="A21" s="113" t="s">
        <v>95</v>
      </c>
      <c r="B21" s="113"/>
      <c r="C21" s="113"/>
      <c r="D21" s="113"/>
      <c r="E21" s="113"/>
      <c r="F21" s="113"/>
      <c r="G21" s="38" t="s">
        <v>13</v>
      </c>
      <c r="H21" s="44">
        <v>32459</v>
      </c>
      <c r="I21" s="44">
        <v>15788</v>
      </c>
    </row>
    <row r="22" spans="1:10" ht="12.75" customHeight="1" hidden="1">
      <c r="A22" s="113" t="s">
        <v>62</v>
      </c>
      <c r="B22" s="113"/>
      <c r="C22" s="113"/>
      <c r="D22" s="113"/>
      <c r="E22" s="113"/>
      <c r="F22" s="113"/>
      <c r="G22" s="38" t="s">
        <v>60</v>
      </c>
      <c r="H22" s="44"/>
      <c r="I22" s="44"/>
      <c r="J22" s="20"/>
    </row>
    <row r="23" spans="1:10" ht="12.75" customHeight="1">
      <c r="A23" s="113" t="s">
        <v>98</v>
      </c>
      <c r="B23" s="113"/>
      <c r="C23" s="113"/>
      <c r="D23" s="113"/>
      <c r="E23" s="113"/>
      <c r="F23" s="113"/>
      <c r="G23" s="38" t="s">
        <v>14</v>
      </c>
      <c r="H23" s="44">
        <v>38932</v>
      </c>
      <c r="I23" s="44">
        <v>98396</v>
      </c>
      <c r="J23" s="20"/>
    </row>
    <row r="24" spans="1:10" ht="12.75" customHeight="1">
      <c r="A24" s="113" t="s">
        <v>146</v>
      </c>
      <c r="B24" s="113"/>
      <c r="C24" s="113"/>
      <c r="D24" s="113"/>
      <c r="E24" s="113"/>
      <c r="F24" s="113"/>
      <c r="G24" s="38" t="s">
        <v>15</v>
      </c>
      <c r="H24" s="44">
        <v>14172</v>
      </c>
      <c r="I24" s="44">
        <v>97380</v>
      </c>
      <c r="J24" s="20"/>
    </row>
    <row r="25" spans="1:10" ht="12.75" customHeight="1">
      <c r="A25" s="117" t="s">
        <v>114</v>
      </c>
      <c r="B25" s="117"/>
      <c r="C25" s="117"/>
      <c r="D25" s="117"/>
      <c r="E25" s="117"/>
      <c r="F25" s="117"/>
      <c r="G25" s="40" t="s">
        <v>85</v>
      </c>
      <c r="H25" s="15">
        <f>H19-H20+H21-H23+H24</f>
        <v>2272429</v>
      </c>
      <c r="I25" s="15">
        <f>I19-I20+I21-I23+I24</f>
        <v>3979321</v>
      </c>
      <c r="J25" s="20"/>
    </row>
    <row r="26" spans="1:10" ht="12.75" customHeight="1">
      <c r="A26" s="113" t="s">
        <v>84</v>
      </c>
      <c r="B26" s="113"/>
      <c r="C26" s="113"/>
      <c r="D26" s="113"/>
      <c r="E26" s="113"/>
      <c r="F26" s="113"/>
      <c r="G26" s="38" t="s">
        <v>86</v>
      </c>
      <c r="H26" s="37">
        <v>31216</v>
      </c>
      <c r="I26" s="37">
        <v>442834</v>
      </c>
      <c r="J26" s="20"/>
    </row>
    <row r="27" spans="1:10" ht="16.5" customHeight="1">
      <c r="A27" s="113" t="s">
        <v>72</v>
      </c>
      <c r="B27" s="113"/>
      <c r="C27" s="113"/>
      <c r="D27" s="113"/>
      <c r="E27" s="113"/>
      <c r="F27" s="113"/>
      <c r="G27" s="38" t="s">
        <v>87</v>
      </c>
      <c r="H27" s="37">
        <v>1875702</v>
      </c>
      <c r="I27" s="37">
        <v>2496260</v>
      </c>
      <c r="J27" s="20"/>
    </row>
    <row r="28" spans="1:10" ht="13.5" customHeight="1">
      <c r="A28" s="113" t="s">
        <v>148</v>
      </c>
      <c r="B28" s="113"/>
      <c r="C28" s="113"/>
      <c r="D28" s="113"/>
      <c r="E28" s="113"/>
      <c r="F28" s="113"/>
      <c r="G28" s="38" t="s">
        <v>17</v>
      </c>
      <c r="H28" s="37">
        <v>2838312</v>
      </c>
      <c r="I28" s="37">
        <v>715085</v>
      </c>
      <c r="J28" s="20"/>
    </row>
    <row r="29" spans="1:10" ht="25.5" customHeight="1">
      <c r="A29" s="119" t="s">
        <v>116</v>
      </c>
      <c r="B29" s="119"/>
      <c r="C29" s="119"/>
      <c r="D29" s="119"/>
      <c r="E29" s="119"/>
      <c r="F29" s="119"/>
      <c r="G29" s="40" t="s">
        <v>18</v>
      </c>
      <c r="H29" s="15">
        <f>H25+H26-H27+H28</f>
        <v>3266255</v>
      </c>
      <c r="I29" s="15">
        <f>I25+I26-I27-I28</f>
        <v>1210810</v>
      </c>
      <c r="J29" s="26"/>
    </row>
    <row r="30" spans="1:9" s="14" customFormat="1" ht="12.75" customHeight="1">
      <c r="A30" s="120" t="s">
        <v>130</v>
      </c>
      <c r="B30" s="120"/>
      <c r="C30" s="120"/>
      <c r="D30" s="120"/>
      <c r="E30" s="120"/>
      <c r="F30" s="120"/>
      <c r="G30" s="38" t="s">
        <v>20</v>
      </c>
      <c r="H30" s="16"/>
      <c r="I30" s="16">
        <v>169</v>
      </c>
    </row>
    <row r="31" spans="1:9" ht="29.25" customHeight="1">
      <c r="A31" s="115" t="s">
        <v>97</v>
      </c>
      <c r="B31" s="115"/>
      <c r="C31" s="115"/>
      <c r="D31" s="115"/>
      <c r="E31" s="115"/>
      <c r="F31" s="115"/>
      <c r="G31" s="40" t="s">
        <v>22</v>
      </c>
      <c r="H31" s="17">
        <f>H29</f>
        <v>3266255</v>
      </c>
      <c r="I31" s="17">
        <f>I29-I30</f>
        <v>1210641</v>
      </c>
    </row>
    <row r="32" spans="1:9" ht="24" customHeight="1" hidden="1">
      <c r="A32" s="115" t="s">
        <v>88</v>
      </c>
      <c r="B32" s="115"/>
      <c r="C32" s="115"/>
      <c r="D32" s="115"/>
      <c r="E32" s="115"/>
      <c r="F32" s="115"/>
      <c r="G32" s="40" t="s">
        <v>20</v>
      </c>
      <c r="H32" s="17"/>
      <c r="I32" s="17"/>
    </row>
    <row r="33" spans="1:9" ht="24.75" customHeight="1">
      <c r="A33" s="118" t="s">
        <v>96</v>
      </c>
      <c r="B33" s="118"/>
      <c r="C33" s="118"/>
      <c r="D33" s="118"/>
      <c r="E33" s="118"/>
      <c r="F33" s="118"/>
      <c r="G33" s="45" t="s">
        <v>22</v>
      </c>
      <c r="H33" s="18">
        <f>H31</f>
        <v>3266255</v>
      </c>
      <c r="I33" s="18">
        <f>I31</f>
        <v>1210641</v>
      </c>
    </row>
    <row r="34" spans="8:9" ht="11.25" customHeight="1">
      <c r="H34" s="20"/>
      <c r="I34" s="20"/>
    </row>
    <row r="35" spans="2:9" s="29" customFormat="1" ht="12.75" customHeight="1">
      <c r="B35" s="82" t="s">
        <v>118</v>
      </c>
      <c r="C35" s="82"/>
      <c r="D35" s="83" t="s">
        <v>127</v>
      </c>
      <c r="E35" s="83"/>
      <c r="F35" s="83"/>
      <c r="G35" s="83"/>
      <c r="H35" s="34"/>
      <c r="I35" s="34"/>
    </row>
    <row r="36" spans="3:9" s="29" customFormat="1" ht="13.5" customHeight="1">
      <c r="C36" s="29" t="s">
        <v>55</v>
      </c>
      <c r="H36" s="33" t="s">
        <v>56</v>
      </c>
      <c r="I36" s="33"/>
    </row>
    <row r="37" spans="2:9" s="29" customFormat="1" ht="12.75" customHeight="1">
      <c r="B37" s="74" t="s">
        <v>57</v>
      </c>
      <c r="C37" s="74"/>
      <c r="D37" s="83" t="s">
        <v>82</v>
      </c>
      <c r="E37" s="83"/>
      <c r="F37" s="83"/>
      <c r="G37" s="83"/>
      <c r="H37" s="32" t="s">
        <v>54</v>
      </c>
      <c r="I37" s="32"/>
    </row>
    <row r="38" spans="3:9" s="29" customFormat="1" ht="12.75" customHeight="1">
      <c r="C38" s="29" t="s">
        <v>55</v>
      </c>
      <c r="H38" s="33" t="s">
        <v>56</v>
      </c>
      <c r="I38" s="33"/>
    </row>
    <row r="39" s="29" customFormat="1" ht="12.75">
      <c r="B39" s="30" t="s">
        <v>58</v>
      </c>
    </row>
    <row r="40" ht="12.75" customHeight="1"/>
    <row r="41" spans="1:254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9" ht="12.75">
      <c r="A42"/>
      <c r="B42"/>
      <c r="C42"/>
      <c r="D42"/>
      <c r="E42"/>
      <c r="F42"/>
      <c r="G42"/>
      <c r="H42"/>
      <c r="I42"/>
    </row>
    <row r="44" ht="12.75">
      <c r="A44" s="5"/>
    </row>
    <row r="45" ht="12.75">
      <c r="A45" s="23"/>
    </row>
    <row r="46" ht="12.75">
      <c r="A46" s="24"/>
    </row>
    <row r="47" ht="12">
      <c r="A47" s="25"/>
    </row>
  </sheetData>
  <sheetProtection/>
  <mergeCells count="37">
    <mergeCell ref="D37:G37"/>
    <mergeCell ref="A33:F33"/>
    <mergeCell ref="B35:C35"/>
    <mergeCell ref="D35:G35"/>
    <mergeCell ref="B37:C37"/>
    <mergeCell ref="A26:F26"/>
    <mergeCell ref="A27:F27"/>
    <mergeCell ref="A29:F29"/>
    <mergeCell ref="A30:F30"/>
    <mergeCell ref="A31:F31"/>
    <mergeCell ref="A32:F32"/>
    <mergeCell ref="A28:F28"/>
    <mergeCell ref="A19:F19"/>
    <mergeCell ref="A21:F21"/>
    <mergeCell ref="A20:F20"/>
    <mergeCell ref="A22:F22"/>
    <mergeCell ref="A23:F23"/>
    <mergeCell ref="A25:F25"/>
    <mergeCell ref="A24:F24"/>
    <mergeCell ref="A17:F17"/>
    <mergeCell ref="A18:F18"/>
    <mergeCell ref="A11:D11"/>
    <mergeCell ref="E11:H11"/>
    <mergeCell ref="A12:D12"/>
    <mergeCell ref="E12:H12"/>
    <mergeCell ref="A13:D13"/>
    <mergeCell ref="E13:J13"/>
    <mergeCell ref="I15:I16"/>
    <mergeCell ref="A15:F16"/>
    <mergeCell ref="G15:G16"/>
    <mergeCell ref="A6:F6"/>
    <mergeCell ref="G6:H6"/>
    <mergeCell ref="D7:G7"/>
    <mergeCell ref="D8:G8"/>
    <mergeCell ref="A10:D10"/>
    <mergeCell ref="E10:H10"/>
    <mergeCell ref="H15:H16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Yershov, Anton [ALM]</cp:lastModifiedBy>
  <cp:lastPrinted>2017-05-15T08:57:01Z</cp:lastPrinted>
  <dcterms:created xsi:type="dcterms:W3CDTF">1996-10-08T23:32:33Z</dcterms:created>
  <dcterms:modified xsi:type="dcterms:W3CDTF">2017-05-15T10:32:50Z</dcterms:modified>
  <cp:category/>
  <cp:version/>
  <cp:contentType/>
  <cp:contentStatus/>
</cp:coreProperties>
</file>