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0" windowWidth="9720" windowHeight="5640" activeTab="3"/>
  </bookViews>
  <sheets>
    <sheet name="Отчет СК" sheetId="1" r:id="rId1"/>
    <sheet name="баланс" sheetId="2" r:id="rId2"/>
    <sheet name="Ф№ полугодие  2016 " sheetId="3" r:id="rId3"/>
    <sheet name="косв" sheetId="4" r:id="rId4"/>
  </sheets>
  <externalReferences>
    <externalReference r:id="rId7"/>
  </externalReferences>
  <definedNames>
    <definedName name="_xlnm.Print_Area" localSheetId="1">'баланс'!$A$1:$J$71</definedName>
    <definedName name="_xlnm.Print_Area" localSheetId="0">'Отчет СК'!$A$1:$H$34</definedName>
    <definedName name="_xlnm.Print_Area" localSheetId="2">'Ф№ полугодие  2016 '!$A$1:$I$43</definedName>
  </definedNames>
  <calcPr fullCalcOnLoad="1"/>
</workbook>
</file>

<file path=xl/sharedStrings.xml><?xml version="1.0" encoding="utf-8"?>
<sst xmlns="http://schemas.openxmlformats.org/spreadsheetml/2006/main" count="324" uniqueCount="257">
  <si>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</si>
  <si>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</si>
  <si>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</si>
  <si>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</si>
  <si>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</si>
  <si>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</si>
  <si>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</si>
  <si>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</si>
  <si>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</si>
  <si>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</si>
  <si>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</si>
  <si>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</si>
  <si>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</si>
  <si>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</si>
  <si>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</si>
  <si>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</si>
  <si>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</si>
  <si>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</si>
  <si>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</si>
  <si>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</si>
  <si>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</si>
  <si>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</si>
  <si>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</si>
  <si>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</si>
  <si>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</si>
  <si>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</si>
  <si>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</si>
  <si>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</si>
  <si>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</si>
  <si>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</si>
  <si>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</si>
  <si>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Итого долгосрочных активов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</si>
  <si>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</si>
  <si>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</si>
  <si>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</si>
  <si>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</si>
  <si>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</si>
  <si>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</si>
  <si>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</si>
  <si>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</si>
  <si>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</si>
  <si>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</si>
  <si>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</si>
  <si>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</si>
  <si>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</si>
  <si>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</si>
  <si>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</si>
  <si>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</si>
  <si>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</si>
  <si>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</si>
  <si>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</si>
  <si>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</si>
  <si>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</si>
  <si>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</si>
  <si>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</si>
  <si>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</si>
  <si>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</si>
  <si>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</si>
  <si>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</si>
  <si>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</si>
  <si>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</si>
  <si>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</si>
  <si>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</si>
  <si>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тыс. тенге</t>
  </si>
  <si>
    <t>Расходы по корпоративному подоходному налогу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</si>
  <si>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</si>
  <si>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</si>
  <si>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</si>
  <si>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</si>
  <si>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</si>
  <si>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</si>
  <si>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</si>
  <si>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</si>
  <si>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</si>
  <si>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</si>
  <si>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</si>
  <si>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</si>
  <si>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</si>
  <si>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</si>
  <si>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</si>
  <si>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</si>
  <si>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</si>
  <si>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</si>
  <si>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Койшибекова Ж.А</t>
  </si>
  <si>
    <t>Отчет о финансовом положении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</si>
  <si>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</si>
  <si>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</si>
  <si>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</si>
  <si>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</si>
  <si>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</si>
  <si>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Валовая прибыль (стр. 010 - стр.011)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</si>
  <si>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</si>
  <si>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</si>
  <si>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</si>
  <si>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</si>
  <si>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</si>
  <si>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Прочие доходы от операционной деятельности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</si>
  <si>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</si>
  <si>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</si>
  <si>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Прочие расходы по операционной деятельности</t>
  </si>
  <si>
    <t>034</t>
  </si>
  <si>
    <t>035</t>
  </si>
  <si>
    <t xml:space="preserve">на конец </t>
  </si>
  <si>
    <t>Предоплата по налогу на прибыль</t>
  </si>
  <si>
    <t>Кредиты и займы</t>
  </si>
  <si>
    <t>Отложенное налоговое обязательство</t>
  </si>
  <si>
    <t>Обязательство по налогу на прибыль</t>
  </si>
  <si>
    <t>Фонд переоценки</t>
  </si>
  <si>
    <t xml:space="preserve">Итого </t>
  </si>
  <si>
    <t>Аммортизация фонда переоценки</t>
  </si>
  <si>
    <t>ТОО Исткомтранс</t>
  </si>
  <si>
    <t xml:space="preserve">Уставный капитал 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</si>
  <si>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</si>
  <si>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</si>
  <si>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</si>
  <si>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Прибыль  по операционной  деят-ти стр. 012 -013+ стр. 014- cтр 015-стр 016)</t>
  </si>
  <si>
    <t>Алматы Аль-Фараби, дом 77/7, н.п.11а</t>
  </si>
  <si>
    <t>Прибыль (убыток) до налогов (стр. 017 + стр. 018- стр.019+-стр.020)</t>
  </si>
  <si>
    <t>Увеличение уставного капитала</t>
  </si>
  <si>
    <t>Задолженность  по займам</t>
  </si>
  <si>
    <t>Руководитель</t>
  </si>
  <si>
    <t>Сальдо на 1 января 2015 года</t>
  </si>
  <si>
    <t>Сальдо на 31 декабря 2015 года(аудиров)</t>
  </si>
  <si>
    <t xml:space="preserve">Торговая прочая дебиторская задолженность </t>
  </si>
  <si>
    <t>Авансы выплаченные и прочие оборотные активы</t>
  </si>
  <si>
    <t xml:space="preserve">Кртакосрочные банковские депозиты </t>
  </si>
  <si>
    <t>009</t>
  </si>
  <si>
    <t>Денежные средства на специальных счетах</t>
  </si>
  <si>
    <t>Обязательства по финансовой аренде</t>
  </si>
  <si>
    <t xml:space="preserve">Облигации </t>
  </si>
  <si>
    <t>Прочие долгосрочные активы</t>
  </si>
  <si>
    <t>Расходы от выбытия и обесценения основных средств</t>
  </si>
  <si>
    <t>Малахов В.А</t>
  </si>
  <si>
    <t>Прибыль / убыток за период  полугодие  2015</t>
  </si>
  <si>
    <t xml:space="preserve">Итого совокупный доход за 1 полугодие   2015 </t>
  </si>
  <si>
    <t>Сальдо на 30 июня 2015 года(неаудиров)</t>
  </si>
  <si>
    <t>Прибыль  за отчетный период  1 полугодие 2016</t>
  </si>
  <si>
    <t>Итого совокупный доход за период 1 полугодие 2016г</t>
  </si>
  <si>
    <t>Сальдо на 30 июня 2016 года(неаудир)</t>
  </si>
  <si>
    <t xml:space="preserve">На 30 июня 2016 (неаудир) </t>
  </si>
  <si>
    <t>ЗА 30 июня 2016 г</t>
  </si>
  <si>
    <t>За отчетный период 1  полугодие  2016 на 30.06 2016(неаудир)</t>
  </si>
  <si>
    <t>028</t>
  </si>
  <si>
    <t>на конец  30 июня 2016 г.</t>
  </si>
  <si>
    <t>Прибыль(убыток) от курсовой разницы</t>
  </si>
  <si>
    <t>За отчетный период  1  полугодие 2015 на 30.06 2015(неаудир)</t>
  </si>
  <si>
    <t>На 31 декабря 2015(аудир)</t>
  </si>
  <si>
    <t>ТОО «Исткомтранс»</t>
  </si>
  <si>
    <t>Финансовая отчетность</t>
  </si>
  <si>
    <t xml:space="preserve">ОТЧЕТ О ДВИЖЕНИИ ДЕНЕЖНЫХ СРЕДСТВ </t>
  </si>
  <si>
    <t>за период, закончившийся 30 июня 2016 года</t>
  </si>
  <si>
    <t>В тыс. тенге</t>
  </si>
  <si>
    <t>На 30.06.2016 г. (неаудировано)</t>
  </si>
  <si>
    <t>На 30.06.2015 г. (неаудировано)</t>
  </si>
  <si>
    <t>Движение денежных средств от операционной деятельности</t>
  </si>
  <si>
    <t>Прибыль до налогообложения</t>
  </si>
  <si>
    <t>2.869.853</t>
  </si>
  <si>
    <t>2.742.781</t>
  </si>
  <si>
    <t>Корректировки:</t>
  </si>
  <si>
    <t>Амортизация</t>
  </si>
  <si>
    <t>2.600.974</t>
  </si>
  <si>
    <t>2.992.780</t>
  </si>
  <si>
    <t>Финансовые доходы</t>
  </si>
  <si>
    <t>(533.855)</t>
  </si>
  <si>
    <t>(194.778)</t>
  </si>
  <si>
    <t>Финансовые расходы</t>
  </si>
  <si>
    <t>4.594.403</t>
  </si>
  <si>
    <t>3.010.912</t>
  </si>
  <si>
    <t>Убыток от выбытия основных средств</t>
  </si>
  <si>
    <t>Восстановление/(убыток) от обесценения основных средств</t>
  </si>
  <si>
    <t>(97.380)</t>
  </si>
  <si>
    <t>-</t>
  </si>
  <si>
    <t>Восстановление/(убыток) от обесценения дебиторской задолженности</t>
  </si>
  <si>
    <t>(71.454)</t>
  </si>
  <si>
    <t>Нереализованные положительные/(отрицательные) курсовые разницы</t>
  </si>
  <si>
    <t>(513.762)</t>
  </si>
  <si>
    <t>Корректировки оборотного капитала</t>
  </si>
  <si>
    <t>Увеличение операционных активов:</t>
  </si>
  <si>
    <t>Запасы</t>
  </si>
  <si>
    <t>(20.439)</t>
  </si>
  <si>
    <t>Торговая дебиторская задолженность</t>
  </si>
  <si>
    <t>Прочие оборотные активы</t>
  </si>
  <si>
    <t>(1.392.489)</t>
  </si>
  <si>
    <t>Увеличение операционных обязательств:</t>
  </si>
  <si>
    <r>
      <t>Торговая</t>
    </r>
    <r>
      <rPr>
        <sz val="8"/>
        <rFont val="Arial"/>
        <family val="2"/>
      </rPr>
      <t xml:space="preserve"> кредиторская задолженность</t>
    </r>
  </si>
  <si>
    <t>(105.082)</t>
  </si>
  <si>
    <t>1.167.774</t>
  </si>
  <si>
    <t>(96.462)</t>
  </si>
  <si>
    <t>2.672.308</t>
  </si>
  <si>
    <t>(83.613)</t>
  </si>
  <si>
    <t>Поступление денежных средств от операционной деятельности</t>
  </si>
  <si>
    <t>15.112.119</t>
  </si>
  <si>
    <t>7.794.489</t>
  </si>
  <si>
    <t>Уплаченный налог на прибыль</t>
  </si>
  <si>
    <t>(166.333)</t>
  </si>
  <si>
    <t>(252.493)</t>
  </si>
  <si>
    <t>Проценты, выплаченные по обязательствам по финансовой аренде</t>
  </si>
  <si>
    <t>(636.002)</t>
  </si>
  <si>
    <t>(156.777)</t>
  </si>
  <si>
    <t>Проценты, выплаченные по кредитам и займам, и облигациям и гарантии</t>
  </si>
  <si>
    <t>(3.359.597)</t>
  </si>
  <si>
    <t>(3.646.507)</t>
  </si>
  <si>
    <t>Чистые денежные потоки от операционной деятельности</t>
  </si>
  <si>
    <t>10.950.187</t>
  </si>
  <si>
    <t>3.738.712</t>
  </si>
  <si>
    <t>Движение денежных средств от инвестиционной деятельности</t>
  </si>
  <si>
    <t>Покупка основных средств</t>
  </si>
  <si>
    <t>(71.562)</t>
  </si>
  <si>
    <t>(1.022.108)</t>
  </si>
  <si>
    <t>Покупка нематериальных активов</t>
  </si>
  <si>
    <t>(1.189)</t>
  </si>
  <si>
    <t>Поступления от продажи основных средств</t>
  </si>
  <si>
    <t>Полученные проценты от депозитов</t>
  </si>
  <si>
    <t>Размещение депозитов</t>
  </si>
  <si>
    <t>(79.578.911)</t>
  </si>
  <si>
    <t>(13.359.450)</t>
  </si>
  <si>
    <t>Поступления от погашения депозитов</t>
  </si>
  <si>
    <t>83.826.726</t>
  </si>
  <si>
    <t>15.291.534</t>
  </si>
  <si>
    <t>Выплаты займов сотрудниками</t>
  </si>
  <si>
    <t>(41.964)</t>
  </si>
  <si>
    <t>Займы, выданные сотрудникам</t>
  </si>
  <si>
    <t>(28.849)</t>
  </si>
  <si>
    <t>Чистые денежные потоки, использованные в инвестиционной деятельности</t>
  </si>
  <si>
    <t>4.364.103</t>
  </si>
  <si>
    <t>Движение денежных средств от финансовой деятельности</t>
  </si>
  <si>
    <t>Поступления от займов</t>
  </si>
  <si>
    <t>1.143.811</t>
  </si>
  <si>
    <t>12.353.132</t>
  </si>
  <si>
    <t>Субсидии от государства</t>
  </si>
  <si>
    <t xml:space="preserve">Обратный выкуп собственных облигаций  </t>
  </si>
  <si>
    <t>(7.739.559)</t>
  </si>
  <si>
    <t>Выплаты кредитов и займов, в т.ч. комиссии за предоставление кредитов</t>
  </si>
  <si>
    <t>(17.910.930)</t>
  </si>
  <si>
    <t>Выплаты в погашение обязательств по финансовой аренде</t>
  </si>
  <si>
    <t>(590.445)</t>
  </si>
  <si>
    <t>Дивиденды выплаченные</t>
  </si>
  <si>
    <t>Чистые денежные потоки от финансовой деятельности</t>
  </si>
  <si>
    <t>(16.906.199)</t>
  </si>
  <si>
    <t>(6.097.502)</t>
  </si>
  <si>
    <t>Чистое (уменьшение)/увеличение денежных средств и их эквивалентов</t>
  </si>
  <si>
    <t>(1.591.909)</t>
  </si>
  <si>
    <t>(1.396.231)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</si>
  <si>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</si>
  <si>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</si>
  <si>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3.016.710</t>
  </si>
  <si>
    <t>2.155.105</t>
  </si>
  <si>
    <t>Денежные средства и их эквиваленты на 30 июня</t>
  </si>
  <si>
    <t>1.561.082</t>
  </si>
  <si>
    <t>Генеральный директор</t>
  </si>
  <si>
    <t>В.А. Малахов</t>
  </si>
  <si>
    <t>Главный бухгалтер</t>
  </si>
  <si>
    <t>Ж.А. Койшибекова</t>
  </si>
  <si>
    <t>(460.408)</t>
  </si>
  <si>
    <t>2.727.555</t>
  </si>
  <si>
    <t>(9.016.486)</t>
  </si>
  <si>
    <t>(1.293.965)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</si>
</sst>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0;[Red]\-0.00"/>
    <numFmt numFmtId="174" formatCode="0.0"/>
    <numFmt numFmtId="175" formatCode="#,##0.0"/>
    <numFmt numFmtId="176" formatCode="#,##0.000"/>
    <numFmt numFmtId="177" formatCode="0.0000"/>
    <numFmt numFmtId="178" formatCode="0.000"/>
    <numFmt numFmtId="179" formatCode="#,##0.00_ ;\-#,##0.00\ 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  <numFmt numFmtId="183" formatCode="#,##0_р_."/>
    <numFmt numFmtId="184" formatCode="0;[Red]\-0"/>
    <numFmt numFmtId="185" formatCode="0.0;[Red]\-0.0"/>
    <numFmt numFmtId="186" formatCode="0.00_ ;[Red]\-0.00\ "/>
    <numFmt numFmtId="187" formatCode="#,##0.00_ ;[Red]\-#,##0.00\ "/>
    <numFmt numFmtId="188" formatCode="[$-409]d\-mmm\-yyyy;@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i/>
      <sz val="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16" fillId="0" borderId="0" applyFont="0" applyFill="0" applyBorder="0" applyAlignment="0" applyProtection="0"/>
    <xf numFmtId="189" fontId="17" fillId="0" borderId="0" applyFont="0" applyFill="0" applyBorder="0" applyAlignment="0" applyProtection="0"/>
    <xf numFmtId="0" fontId="16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6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33" borderId="11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3" fontId="4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63" fillId="33" borderId="17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64" fillId="34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5" fillId="0" borderId="0" xfId="0" applyFont="1" applyAlignment="1">
      <alignment horizontal="left" vertical="center" wrapText="1" indent="2"/>
    </xf>
    <xf numFmtId="0" fontId="65" fillId="0" borderId="0" xfId="0" applyFont="1" applyAlignment="1">
      <alignment horizontal="justify" vertical="center" wrapText="1"/>
    </xf>
    <xf numFmtId="0" fontId="65" fillId="0" borderId="0" xfId="0" applyFont="1" applyAlignment="1">
      <alignment horizontal="left" vertical="center" wrapText="1" indent="1"/>
    </xf>
    <xf numFmtId="0" fontId="65" fillId="0" borderId="19" xfId="0" applyFont="1" applyBorder="1" applyAlignment="1">
      <alignment horizontal="left" vertical="center" wrapText="1" indent="2"/>
    </xf>
    <xf numFmtId="0" fontId="65" fillId="0" borderId="19" xfId="0" applyFont="1" applyBorder="1" applyAlignment="1">
      <alignment horizontal="justify" vertical="center" wrapText="1"/>
    </xf>
    <xf numFmtId="0" fontId="14" fillId="0" borderId="19" xfId="0" applyFont="1" applyBorder="1" applyAlignment="1">
      <alignment vertical="center" wrapText="1"/>
    </xf>
    <xf numFmtId="0" fontId="66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66" fillId="0" borderId="0" xfId="0" applyFont="1" applyAlignment="1">
      <alignment horizontal="justify" vertical="center" wrapText="1"/>
    </xf>
    <xf numFmtId="0" fontId="65" fillId="0" borderId="19" xfId="0" applyFont="1" applyBorder="1" applyAlignment="1">
      <alignment horizontal="left" vertical="center" wrapText="1" indent="1"/>
    </xf>
    <xf numFmtId="0" fontId="66" fillId="0" borderId="20" xfId="0" applyFont="1" applyBorder="1" applyAlignment="1">
      <alignment vertical="center" wrapText="1"/>
    </xf>
    <xf numFmtId="0" fontId="65" fillId="0" borderId="20" xfId="0" applyFont="1" applyBorder="1" applyAlignment="1">
      <alignment horizontal="justify" vertical="center" wrapText="1"/>
    </xf>
    <xf numFmtId="0" fontId="66" fillId="0" borderId="20" xfId="0" applyFont="1" applyBorder="1" applyAlignment="1">
      <alignment horizontal="justify" vertical="center" wrapText="1"/>
    </xf>
    <xf numFmtId="0" fontId="22" fillId="0" borderId="0" xfId="0" applyFont="1" applyAlignment="1">
      <alignment horizontal="left" vertical="center" wrapText="1" indent="6"/>
    </xf>
    <xf numFmtId="0" fontId="22" fillId="0" borderId="19" xfId="0" applyFont="1" applyBorder="1" applyAlignment="1">
      <alignment horizontal="left" vertical="center" wrapText="1" indent="6"/>
    </xf>
    <xf numFmtId="0" fontId="22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5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 inden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indent="2"/>
    </xf>
    <xf numFmtId="0" fontId="6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 indent="3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indent="1"/>
    </xf>
    <xf numFmtId="0" fontId="66" fillId="0" borderId="21" xfId="0" applyFont="1" applyBorder="1" applyAlignment="1">
      <alignment vertical="center" wrapText="1"/>
    </xf>
    <xf numFmtId="0" fontId="66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6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65" fillId="0" borderId="19" xfId="0" applyFont="1" applyBorder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6" fillId="0" borderId="21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5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3" fillId="0" borderId="22" xfId="0" applyFont="1" applyBorder="1" applyAlignment="1">
      <alignment/>
    </xf>
    <xf numFmtId="0" fontId="63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4" fillId="34" borderId="12" xfId="0" applyFont="1" applyFill="1" applyBorder="1" applyAlignment="1">
      <alignment/>
    </xf>
    <xf numFmtId="0" fontId="1" fillId="0" borderId="11" xfId="0" applyFont="1" applyBorder="1" applyAlignment="1">
      <alignment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10" xfId="0" applyFont="1" applyBorder="1" applyAlignment="1">
      <alignment wrapText="1"/>
    </xf>
    <xf numFmtId="0" fontId="5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wrapText="1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24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/>
    </xf>
    <xf numFmtId="0" fontId="66" fillId="0" borderId="27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27" xfId="0" applyFont="1" applyBorder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581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54;%20&#1045;&#1083;&#1077;&#1085;&#1072;%202011&#1048;&#1050;&#1058;\4&#1082;&#1074;2011\&#1060;&#1080;&#1085;&#1072;&#1083;%20&#1060;&#1054;%202011\&#1060;&#1080;&#1085;.&#1086;&#1090;&#1095;&#1077;&#1090;&#1085;&#1086;&#1089;&#1090;&#1100;4&#1082;&#1074;%202011%20&#1075;%20-%2008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СК"/>
      <sheetName val="ДС  12 мес 2011 "/>
      <sheetName val="Отчет о финансовом положении"/>
      <sheetName val="баланс"/>
      <sheetName val="Ф№ 12 мес"/>
      <sheetName val="ОСВ на 31декабр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30"/>
  <sheetViews>
    <sheetView zoomScale="110" zoomScaleNormal="110" zoomScalePageLayoutView="0" workbookViewId="0" topLeftCell="A1">
      <selection activeCell="A27" sqref="A27:B27"/>
    </sheetView>
  </sheetViews>
  <sheetFormatPr defaultColWidth="9.140625" defaultRowHeight="12.75"/>
  <cols>
    <col min="1" max="1" width="43.0039062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17"/>
      <c r="H2" s="117"/>
    </row>
    <row r="4" spans="1:8" ht="12.75">
      <c r="A4" s="70" t="s">
        <v>0</v>
      </c>
      <c r="B4" s="70"/>
      <c r="C4" s="70"/>
      <c r="D4" s="70"/>
      <c r="E4" s="118" t="s">
        <v>110</v>
      </c>
      <c r="F4" s="118"/>
      <c r="G4" s="11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>
      <c r="A6" s="119" t="s">
        <v>65</v>
      </c>
      <c r="B6" s="119"/>
      <c r="C6" s="119"/>
      <c r="D6" s="119"/>
      <c r="E6" s="119"/>
      <c r="F6" s="119"/>
      <c r="G6" s="119"/>
      <c r="H6" s="119"/>
    </row>
    <row r="7" spans="1:8" ht="12.75">
      <c r="A7" s="120" t="s">
        <v>143</v>
      </c>
      <c r="B7" s="120"/>
      <c r="C7" s="120"/>
      <c r="D7" s="120"/>
      <c r="E7" s="120"/>
      <c r="F7" s="120"/>
      <c r="G7" s="120"/>
      <c r="H7" s="120"/>
    </row>
    <row r="8" spans="1:8" ht="12.75">
      <c r="A8" s="8"/>
      <c r="B8" s="8"/>
      <c r="C8" s="8"/>
      <c r="D8" s="8"/>
      <c r="E8" s="8"/>
      <c r="F8" s="8"/>
      <c r="G8" s="8"/>
      <c r="H8" s="8" t="s">
        <v>66</v>
      </c>
    </row>
    <row r="9" spans="1:8" ht="12.75">
      <c r="A9" s="121"/>
      <c r="B9" s="121"/>
      <c r="C9" s="121"/>
      <c r="D9" s="121"/>
      <c r="E9" s="122"/>
      <c r="F9" s="122"/>
      <c r="G9" s="122"/>
      <c r="H9" s="40" t="s">
        <v>108</v>
      </c>
    </row>
    <row r="10" spans="1:8" ht="24">
      <c r="A10" s="121"/>
      <c r="B10" s="121"/>
      <c r="C10" s="121"/>
      <c r="D10" s="121"/>
      <c r="E10" s="40" t="s">
        <v>111</v>
      </c>
      <c r="F10" s="40" t="s">
        <v>107</v>
      </c>
      <c r="G10" s="40" t="s">
        <v>67</v>
      </c>
      <c r="H10" s="40"/>
    </row>
    <row r="11" spans="1:8" ht="12.75">
      <c r="A11" s="115" t="s">
        <v>121</v>
      </c>
      <c r="B11" s="115"/>
      <c r="C11" s="115"/>
      <c r="D11" s="115"/>
      <c r="E11" s="56">
        <v>3845400</v>
      </c>
      <c r="F11" s="56">
        <v>12614011</v>
      </c>
      <c r="G11" s="56">
        <v>28370829</v>
      </c>
      <c r="H11" s="56">
        <f>G11+F11+E11</f>
        <v>44830240</v>
      </c>
    </row>
    <row r="12" spans="1:8" ht="13.5" thickBot="1">
      <c r="A12" s="123" t="s">
        <v>133</v>
      </c>
      <c r="B12" s="123"/>
      <c r="C12" s="123"/>
      <c r="D12" s="123"/>
      <c r="E12" s="58" t="s">
        <v>68</v>
      </c>
      <c r="F12" s="58"/>
      <c r="G12" s="58">
        <v>2505566</v>
      </c>
      <c r="H12" s="58">
        <f>G12</f>
        <v>2505566</v>
      </c>
    </row>
    <row r="13" spans="1:8" ht="12.75">
      <c r="A13" s="116" t="s">
        <v>134</v>
      </c>
      <c r="B13" s="116"/>
      <c r="C13" s="116"/>
      <c r="D13" s="116"/>
      <c r="E13" s="57" t="s">
        <v>68</v>
      </c>
      <c r="F13" s="57"/>
      <c r="G13" s="57">
        <f>G12</f>
        <v>2505566</v>
      </c>
      <c r="H13" s="57">
        <f>G13</f>
        <v>2505566</v>
      </c>
    </row>
    <row r="14" spans="1:8" ht="12.75">
      <c r="A14" s="121" t="s">
        <v>109</v>
      </c>
      <c r="B14" s="121"/>
      <c r="C14" s="121"/>
      <c r="D14" s="121"/>
      <c r="E14" s="35"/>
      <c r="F14" s="35">
        <v>-524603</v>
      </c>
      <c r="G14" s="35">
        <v>524603</v>
      </c>
      <c r="H14" s="35">
        <f>F14+G14</f>
        <v>0</v>
      </c>
    </row>
    <row r="15" spans="1:8" ht="12.75">
      <c r="A15" s="121" t="s">
        <v>118</v>
      </c>
      <c r="B15" s="121"/>
      <c r="C15" s="121"/>
      <c r="D15" s="121"/>
      <c r="E15" s="35"/>
      <c r="F15" s="35"/>
      <c r="G15" s="35"/>
      <c r="H15" s="35">
        <f>E15</f>
        <v>0</v>
      </c>
    </row>
    <row r="16" spans="1:8" ht="13.5" thickBot="1">
      <c r="A16" s="124" t="s">
        <v>69</v>
      </c>
      <c r="B16" s="124"/>
      <c r="C16" s="124"/>
      <c r="D16" s="124"/>
      <c r="E16" s="59" t="s">
        <v>68</v>
      </c>
      <c r="F16" s="59"/>
      <c r="G16" s="59">
        <v>-687158</v>
      </c>
      <c r="H16" s="59">
        <f>G16</f>
        <v>-687158</v>
      </c>
    </row>
    <row r="17" spans="1:8" ht="13.5" thickBot="1">
      <c r="A17" s="125" t="s">
        <v>135</v>
      </c>
      <c r="B17" s="126"/>
      <c r="C17" s="126"/>
      <c r="D17" s="126"/>
      <c r="E17" s="60">
        <f>E11</f>
        <v>3845400</v>
      </c>
      <c r="F17" s="60">
        <f>F11+F14</f>
        <v>12089408</v>
      </c>
      <c r="G17" s="60">
        <f>G11+G13+G14+G16</f>
        <v>30713840</v>
      </c>
      <c r="H17" s="60">
        <f>E17+F17+G17</f>
        <v>46648648</v>
      </c>
    </row>
    <row r="18" spans="1:8" ht="13.5" thickBot="1">
      <c r="A18" s="125" t="s">
        <v>122</v>
      </c>
      <c r="B18" s="126"/>
      <c r="C18" s="126"/>
      <c r="D18" s="126"/>
      <c r="E18" s="60">
        <v>3845400</v>
      </c>
      <c r="F18" s="60">
        <v>13051923</v>
      </c>
      <c r="G18" s="60">
        <v>1654738</v>
      </c>
      <c r="H18" s="60">
        <f>E18+F18+G18</f>
        <v>18552061</v>
      </c>
    </row>
    <row r="19" spans="1:8" ht="12.75">
      <c r="A19" s="116" t="s">
        <v>136</v>
      </c>
      <c r="B19" s="116"/>
      <c r="C19" s="116"/>
      <c r="D19" s="116"/>
      <c r="E19" s="57" t="s">
        <v>68</v>
      </c>
      <c r="F19" s="57"/>
      <c r="G19" s="57">
        <v>2869684</v>
      </c>
      <c r="H19" s="57">
        <f>G19</f>
        <v>2869684</v>
      </c>
    </row>
    <row r="20" spans="1:8" ht="12.75">
      <c r="A20" s="121" t="s">
        <v>137</v>
      </c>
      <c r="B20" s="121"/>
      <c r="C20" s="121"/>
      <c r="D20" s="121"/>
      <c r="E20" s="35" t="s">
        <v>68</v>
      </c>
      <c r="F20" s="35"/>
      <c r="G20" s="35">
        <f>G19</f>
        <v>2869684</v>
      </c>
      <c r="H20" s="35">
        <f>G20</f>
        <v>2869684</v>
      </c>
    </row>
    <row r="21" spans="1:8" ht="12.75">
      <c r="A21" s="121" t="s">
        <v>109</v>
      </c>
      <c r="B21" s="121"/>
      <c r="C21" s="121"/>
      <c r="D21" s="121"/>
      <c r="E21" s="35"/>
      <c r="F21" s="35">
        <v>-594565</v>
      </c>
      <c r="G21" s="35">
        <v>594565</v>
      </c>
      <c r="H21" s="35">
        <f>F21+G21</f>
        <v>0</v>
      </c>
    </row>
    <row r="22" spans="1:8" ht="13.5" thickBot="1">
      <c r="A22" s="124" t="s">
        <v>69</v>
      </c>
      <c r="B22" s="124"/>
      <c r="C22" s="124"/>
      <c r="D22" s="124"/>
      <c r="E22" s="59"/>
      <c r="F22" s="59"/>
      <c r="G22" s="59"/>
      <c r="H22" s="59">
        <f>G22</f>
        <v>0</v>
      </c>
    </row>
    <row r="23" spans="1:9" ht="13.5" thickBot="1">
      <c r="A23" s="127" t="s">
        <v>138</v>
      </c>
      <c r="B23" s="128"/>
      <c r="C23" s="128"/>
      <c r="D23" s="128"/>
      <c r="E23" s="61">
        <f>E18</f>
        <v>3845400</v>
      </c>
      <c r="F23" s="61">
        <f>F18+F21</f>
        <v>12457358</v>
      </c>
      <c r="G23" s="61">
        <f>G18+G20+G21</f>
        <v>5118987</v>
      </c>
      <c r="H23" s="62">
        <f>G23+F23+E23</f>
        <v>21421745</v>
      </c>
      <c r="I23" s="65"/>
    </row>
    <row r="25" spans="1:8" ht="12.75">
      <c r="A25" s="132" t="s">
        <v>120</v>
      </c>
      <c r="B25" s="132"/>
      <c r="C25" s="130" t="s">
        <v>132</v>
      </c>
      <c r="D25" s="130"/>
      <c r="E25" s="130"/>
      <c r="F25" s="130" t="s">
        <v>54</v>
      </c>
      <c r="G25" s="130"/>
      <c r="H25" s="8"/>
    </row>
    <row r="26" spans="1:8" ht="12.75">
      <c r="A26" s="33"/>
      <c r="B26" s="33" t="s">
        <v>55</v>
      </c>
      <c r="C26" s="8"/>
      <c r="D26" s="8"/>
      <c r="E26" s="8"/>
      <c r="F26" s="131" t="s">
        <v>56</v>
      </c>
      <c r="G26" s="131"/>
      <c r="H26" s="8"/>
    </row>
    <row r="27" spans="1:8" ht="12.75">
      <c r="A27" s="129" t="s">
        <v>57</v>
      </c>
      <c r="B27" s="129"/>
      <c r="C27" s="130" t="s">
        <v>83</v>
      </c>
      <c r="D27" s="130"/>
      <c r="E27" s="130"/>
      <c r="F27" s="130" t="s">
        <v>54</v>
      </c>
      <c r="G27" s="130"/>
      <c r="H27" s="8"/>
    </row>
    <row r="28" spans="1:8" ht="12.75">
      <c r="A28" s="33"/>
      <c r="B28" s="33" t="s">
        <v>55</v>
      </c>
      <c r="C28" s="8"/>
      <c r="D28" s="8"/>
      <c r="E28" s="8"/>
      <c r="F28" s="131" t="s">
        <v>56</v>
      </c>
      <c r="G28" s="131"/>
      <c r="H28" s="8"/>
    </row>
    <row r="29" spans="1:8" ht="12.75">
      <c r="A29" s="33" t="s">
        <v>58</v>
      </c>
      <c r="B29" s="33"/>
      <c r="C29" s="8"/>
      <c r="D29" s="8"/>
      <c r="E29" s="8"/>
      <c r="F29" s="8"/>
      <c r="G29" s="8"/>
      <c r="H29" s="8"/>
    </row>
    <row r="30" ht="12.75">
      <c r="G30" s="65"/>
    </row>
  </sheetData>
  <sheetProtection/>
  <mergeCells count="27">
    <mergeCell ref="A23:D23"/>
    <mergeCell ref="A27:B27"/>
    <mergeCell ref="C27:E27"/>
    <mergeCell ref="F27:G27"/>
    <mergeCell ref="F28:G28"/>
    <mergeCell ref="A25:B25"/>
    <mergeCell ref="C25:E25"/>
    <mergeCell ref="F25:G25"/>
    <mergeCell ref="F26:G26"/>
    <mergeCell ref="A14:D14"/>
    <mergeCell ref="A16:D16"/>
    <mergeCell ref="A19:D19"/>
    <mergeCell ref="A22:D22"/>
    <mergeCell ref="A20:D20"/>
    <mergeCell ref="A21:D21"/>
    <mergeCell ref="A17:D17"/>
    <mergeCell ref="A15:D15"/>
    <mergeCell ref="A18:D18"/>
    <mergeCell ref="A11:D11"/>
    <mergeCell ref="A13:D13"/>
    <mergeCell ref="G2:H2"/>
    <mergeCell ref="E4:G4"/>
    <mergeCell ref="A6:H6"/>
    <mergeCell ref="A7:H7"/>
    <mergeCell ref="A9:D10"/>
    <mergeCell ref="E9:G9"/>
    <mergeCell ref="A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IU73"/>
  <sheetViews>
    <sheetView zoomScalePageLayoutView="0" workbookViewId="0" topLeftCell="A1">
      <selection activeCell="H62" sqref="H62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20.8515625" style="2" customWidth="1"/>
    <col min="5" max="5" width="10.57421875" style="2" customWidth="1"/>
    <col min="6" max="6" width="8.0039062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5:9" ht="12.75" customHeight="1">
      <c r="E4" s="3"/>
      <c r="F4" s="3"/>
      <c r="G4" s="3"/>
      <c r="H4" s="3"/>
      <c r="I4" s="4"/>
    </row>
    <row r="5" spans="4:9" ht="12.75" customHeight="1">
      <c r="D5" s="137" t="s">
        <v>84</v>
      </c>
      <c r="E5" s="137"/>
      <c r="F5" s="137"/>
      <c r="G5" s="5"/>
      <c r="H5" s="5"/>
      <c r="I5" s="5"/>
    </row>
    <row r="6" spans="4:7" ht="12.75">
      <c r="D6" s="55" t="s">
        <v>102</v>
      </c>
      <c r="E6" s="152">
        <v>42551</v>
      </c>
      <c r="F6" s="153"/>
      <c r="G6" s="153"/>
    </row>
    <row r="7" spans="1:255" ht="12.75">
      <c r="A7" s="55"/>
      <c r="B7" s="55"/>
      <c r="C7" s="55"/>
      <c r="D7" s="55"/>
      <c r="E7" s="68"/>
      <c r="F7" s="55"/>
      <c r="G7" s="55"/>
      <c r="H7" s="5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5:7" ht="12.75">
      <c r="E8" s="138"/>
      <c r="F8" s="138"/>
      <c r="G8" s="138"/>
    </row>
    <row r="9" spans="1:9" ht="12.75">
      <c r="A9" s="140" t="s">
        <v>0</v>
      </c>
      <c r="B9" s="140"/>
      <c r="C9" s="140"/>
      <c r="D9" s="140"/>
      <c r="E9" s="154" t="s">
        <v>1</v>
      </c>
      <c r="F9" s="154"/>
      <c r="G9" s="154"/>
      <c r="H9" s="154"/>
      <c r="I9" s="154"/>
    </row>
    <row r="10" spans="1:9" ht="12.75" customHeight="1">
      <c r="A10" s="140" t="s">
        <v>2</v>
      </c>
      <c r="B10" s="140"/>
      <c r="C10" s="140"/>
      <c r="D10" s="140"/>
      <c r="E10" s="139" t="s">
        <v>3</v>
      </c>
      <c r="F10" s="139"/>
      <c r="G10" s="139"/>
      <c r="H10" s="139"/>
      <c r="I10" s="139"/>
    </row>
    <row r="11" spans="1:9" ht="12.75" customHeight="1">
      <c r="A11" s="140" t="s">
        <v>4</v>
      </c>
      <c r="B11" s="140"/>
      <c r="C11" s="140"/>
      <c r="D11" s="140"/>
      <c r="E11" s="141" t="s">
        <v>5</v>
      </c>
      <c r="F11" s="141"/>
      <c r="G11" s="141"/>
      <c r="H11" s="141"/>
      <c r="I11" s="141"/>
    </row>
    <row r="12" spans="1:10" ht="12.75" customHeight="1">
      <c r="A12" s="140" t="s">
        <v>6</v>
      </c>
      <c r="B12" s="140"/>
      <c r="C12" s="140"/>
      <c r="D12" s="140"/>
      <c r="E12" s="149" t="s">
        <v>116</v>
      </c>
      <c r="F12" s="149"/>
      <c r="G12" s="149"/>
      <c r="H12" s="149"/>
      <c r="I12" s="149"/>
      <c r="J12" s="149"/>
    </row>
    <row r="13" ht="12.75" customHeight="1"/>
    <row r="14" ht="12.75" customHeight="1">
      <c r="I14" s="7" t="s">
        <v>63</v>
      </c>
    </row>
    <row r="15" spans="1:9" ht="12.75" customHeight="1">
      <c r="A15" s="146" t="s">
        <v>7</v>
      </c>
      <c r="B15" s="146"/>
      <c r="C15" s="146"/>
      <c r="D15" s="146"/>
      <c r="E15" s="146"/>
      <c r="F15" s="146"/>
      <c r="G15" s="143" t="s">
        <v>8</v>
      </c>
      <c r="H15" s="135" t="s">
        <v>139</v>
      </c>
      <c r="I15" s="135" t="s">
        <v>146</v>
      </c>
    </row>
    <row r="16" spans="1:9" ht="21.75" customHeight="1">
      <c r="A16" s="146"/>
      <c r="B16" s="146"/>
      <c r="C16" s="146"/>
      <c r="D16" s="146"/>
      <c r="E16" s="146"/>
      <c r="F16" s="146"/>
      <c r="G16" s="144"/>
      <c r="H16" s="136"/>
      <c r="I16" s="136"/>
    </row>
    <row r="17" spans="1:9" s="8" customFormat="1" ht="12.75" customHeight="1">
      <c r="A17" s="156" t="s">
        <v>77</v>
      </c>
      <c r="B17" s="156"/>
      <c r="C17" s="156"/>
      <c r="D17" s="156"/>
      <c r="E17" s="156"/>
      <c r="F17" s="156"/>
      <c r="G17" s="9"/>
      <c r="H17" s="9"/>
      <c r="I17" s="9"/>
    </row>
    <row r="18" spans="1:11" s="8" customFormat="1" ht="12.75" customHeight="1">
      <c r="A18" s="142" t="s">
        <v>23</v>
      </c>
      <c r="B18" s="142"/>
      <c r="C18" s="142"/>
      <c r="D18" s="142"/>
      <c r="E18" s="142"/>
      <c r="F18" s="142"/>
      <c r="G18" s="44" t="s">
        <v>24</v>
      </c>
      <c r="H18" s="48">
        <v>93270467</v>
      </c>
      <c r="I18" s="36">
        <v>95812877</v>
      </c>
      <c r="K18" s="24"/>
    </row>
    <row r="19" spans="1:11" ht="12.75" customHeight="1">
      <c r="A19" s="150" t="s">
        <v>29</v>
      </c>
      <c r="B19" s="150"/>
      <c r="C19" s="150"/>
      <c r="D19" s="150"/>
      <c r="E19" s="150"/>
      <c r="F19" s="150"/>
      <c r="G19" s="44" t="s">
        <v>30</v>
      </c>
      <c r="H19" s="48">
        <v>38686</v>
      </c>
      <c r="I19" s="36">
        <v>40072</v>
      </c>
      <c r="K19" s="24"/>
    </row>
    <row r="20" spans="1:11" s="8" customFormat="1" ht="12.75" customHeight="1">
      <c r="A20" s="150" t="s">
        <v>119</v>
      </c>
      <c r="B20" s="150"/>
      <c r="C20" s="150"/>
      <c r="D20" s="150"/>
      <c r="E20" s="150"/>
      <c r="F20" s="150"/>
      <c r="G20" s="44" t="s">
        <v>17</v>
      </c>
      <c r="H20" s="52">
        <v>13996</v>
      </c>
      <c r="I20" s="36">
        <v>20405</v>
      </c>
      <c r="K20" s="24"/>
    </row>
    <row r="21" spans="1:11" s="8" customFormat="1" ht="12.75" customHeight="1">
      <c r="A21" s="150" t="s">
        <v>130</v>
      </c>
      <c r="B21" s="158"/>
      <c r="C21" s="158"/>
      <c r="D21" s="158"/>
      <c r="E21" s="158"/>
      <c r="F21" s="159"/>
      <c r="G21" s="44" t="s">
        <v>142</v>
      </c>
      <c r="H21" s="52">
        <v>960464</v>
      </c>
      <c r="I21" s="36"/>
      <c r="K21" s="24"/>
    </row>
    <row r="22" spans="1:11" s="8" customFormat="1" ht="12.75" customHeight="1">
      <c r="A22" s="155" t="s">
        <v>31</v>
      </c>
      <c r="B22" s="155"/>
      <c r="C22" s="155"/>
      <c r="D22" s="155"/>
      <c r="E22" s="155"/>
      <c r="F22" s="155"/>
      <c r="G22" s="12">
        <v>200</v>
      </c>
      <c r="H22" s="49">
        <f>SUM(H18:H21)</f>
        <v>94283613</v>
      </c>
      <c r="I22" s="20">
        <f>SUM(I18:I21)</f>
        <v>95873354</v>
      </c>
      <c r="J22" s="24"/>
      <c r="K22" s="24"/>
    </row>
    <row r="23" spans="1:11" s="8" customFormat="1" ht="12.75" customHeight="1">
      <c r="A23" s="156" t="s">
        <v>91</v>
      </c>
      <c r="B23" s="156"/>
      <c r="C23" s="156"/>
      <c r="D23" s="156"/>
      <c r="E23" s="156"/>
      <c r="F23" s="156"/>
      <c r="G23" s="9"/>
      <c r="H23" s="53"/>
      <c r="I23" s="21"/>
      <c r="K23" s="24"/>
    </row>
    <row r="24" spans="1:11" s="8" customFormat="1" ht="12.75" customHeight="1">
      <c r="A24" s="142" t="s">
        <v>78</v>
      </c>
      <c r="B24" s="142"/>
      <c r="C24" s="142"/>
      <c r="D24" s="142"/>
      <c r="E24" s="142"/>
      <c r="F24" s="142"/>
      <c r="G24" s="44" t="s">
        <v>12</v>
      </c>
      <c r="H24" s="48">
        <v>122343</v>
      </c>
      <c r="I24" s="36">
        <v>101904</v>
      </c>
      <c r="K24" s="26"/>
    </row>
    <row r="25" spans="1:11" s="8" customFormat="1" ht="12.75" customHeight="1" hidden="1">
      <c r="A25" s="142" t="s">
        <v>25</v>
      </c>
      <c r="B25" s="142"/>
      <c r="C25" s="142"/>
      <c r="D25" s="142"/>
      <c r="E25" s="142"/>
      <c r="F25" s="142"/>
      <c r="G25" s="44" t="s">
        <v>26</v>
      </c>
      <c r="H25" s="48"/>
      <c r="I25" s="36"/>
      <c r="K25" s="24"/>
    </row>
    <row r="26" spans="1:11" s="8" customFormat="1" ht="12.75" customHeight="1" hidden="1">
      <c r="A26" s="142" t="s">
        <v>27</v>
      </c>
      <c r="B26" s="142"/>
      <c r="C26" s="142"/>
      <c r="D26" s="142"/>
      <c r="E26" s="142"/>
      <c r="F26" s="142"/>
      <c r="G26" s="44" t="s">
        <v>28</v>
      </c>
      <c r="H26" s="48"/>
      <c r="I26" s="36"/>
      <c r="K26" s="24"/>
    </row>
    <row r="27" spans="1:11" s="2" customFormat="1" ht="12.75" customHeight="1">
      <c r="A27" s="142" t="s">
        <v>123</v>
      </c>
      <c r="B27" s="142"/>
      <c r="C27" s="142"/>
      <c r="D27" s="142"/>
      <c r="E27" s="142"/>
      <c r="F27" s="142"/>
      <c r="G27" s="44" t="s">
        <v>11</v>
      </c>
      <c r="H27" s="48">
        <v>7148321</v>
      </c>
      <c r="I27" s="36">
        <v>7326503</v>
      </c>
      <c r="K27" s="24"/>
    </row>
    <row r="28" spans="1:11" s="2" customFormat="1" ht="12.75" customHeight="1">
      <c r="A28" s="142" t="s">
        <v>124</v>
      </c>
      <c r="B28" s="142"/>
      <c r="C28" s="142"/>
      <c r="D28" s="142"/>
      <c r="E28" s="142"/>
      <c r="F28" s="142"/>
      <c r="G28" s="44" t="s">
        <v>15</v>
      </c>
      <c r="H28" s="48">
        <v>6694868</v>
      </c>
      <c r="I28" s="36">
        <v>3059947</v>
      </c>
      <c r="J28" s="22"/>
      <c r="K28" s="24"/>
    </row>
    <row r="29" spans="1:11" ht="12.75">
      <c r="A29" s="142" t="s">
        <v>103</v>
      </c>
      <c r="B29" s="142"/>
      <c r="C29" s="142"/>
      <c r="D29" s="142"/>
      <c r="E29" s="142"/>
      <c r="F29" s="142"/>
      <c r="G29" s="44" t="s">
        <v>13</v>
      </c>
      <c r="H29" s="48">
        <v>685382</v>
      </c>
      <c r="I29" s="36">
        <v>519218</v>
      </c>
      <c r="J29" s="22"/>
      <c r="K29" s="24"/>
    </row>
    <row r="30" spans="1:11" s="8" customFormat="1" ht="12.75" customHeight="1" hidden="1">
      <c r="A30" s="142" t="s">
        <v>76</v>
      </c>
      <c r="B30" s="142"/>
      <c r="C30" s="142"/>
      <c r="D30" s="142"/>
      <c r="E30" s="142"/>
      <c r="F30" s="142"/>
      <c r="G30" s="44" t="s">
        <v>15</v>
      </c>
      <c r="H30" s="48"/>
      <c r="I30" s="36" t="e">
        <f>#REF!</f>
        <v>#REF!</v>
      </c>
      <c r="K30" s="24"/>
    </row>
    <row r="31" spans="1:11" s="8" customFormat="1" ht="12.75" customHeight="1" hidden="1">
      <c r="A31" s="142" t="s">
        <v>19</v>
      </c>
      <c r="B31" s="142"/>
      <c r="C31" s="142"/>
      <c r="D31" s="142"/>
      <c r="E31" s="142"/>
      <c r="F31" s="142"/>
      <c r="G31" s="44" t="s">
        <v>20</v>
      </c>
      <c r="H31" s="48"/>
      <c r="I31" s="36"/>
      <c r="K31" s="24"/>
    </row>
    <row r="32" spans="1:11" s="8" customFormat="1" ht="12.75" customHeight="1" hidden="1">
      <c r="A32" s="142" t="s">
        <v>21</v>
      </c>
      <c r="B32" s="142"/>
      <c r="C32" s="142"/>
      <c r="D32" s="142"/>
      <c r="E32" s="142"/>
      <c r="F32" s="142"/>
      <c r="G32" s="44" t="s">
        <v>22</v>
      </c>
      <c r="H32" s="48"/>
      <c r="I32" s="36"/>
      <c r="K32" s="24"/>
    </row>
    <row r="33" spans="1:11" s="2" customFormat="1" ht="12.75" customHeight="1">
      <c r="A33" s="142" t="s">
        <v>125</v>
      </c>
      <c r="B33" s="142"/>
      <c r="C33" s="142"/>
      <c r="D33" s="142"/>
      <c r="E33" s="142"/>
      <c r="F33" s="142"/>
      <c r="G33" s="44" t="s">
        <v>126</v>
      </c>
      <c r="H33" s="48">
        <v>4622125</v>
      </c>
      <c r="I33" s="36">
        <v>9777930</v>
      </c>
      <c r="K33" s="24"/>
    </row>
    <row r="34" spans="1:11" s="2" customFormat="1" ht="12.75" customHeight="1">
      <c r="A34" s="142" t="s">
        <v>127</v>
      </c>
      <c r="B34" s="142"/>
      <c r="C34" s="142"/>
      <c r="D34" s="142"/>
      <c r="E34" s="142"/>
      <c r="F34" s="142"/>
      <c r="G34" s="45" t="s">
        <v>10</v>
      </c>
      <c r="H34" s="48">
        <v>1901877</v>
      </c>
      <c r="I34" s="36">
        <v>12520347</v>
      </c>
      <c r="K34" s="24"/>
    </row>
    <row r="35" spans="1:11" s="2" customFormat="1" ht="12.75" customHeight="1">
      <c r="A35" s="142" t="s">
        <v>75</v>
      </c>
      <c r="B35" s="142"/>
      <c r="C35" s="142"/>
      <c r="D35" s="142"/>
      <c r="E35" s="142"/>
      <c r="F35" s="142"/>
      <c r="G35" s="45" t="s">
        <v>9</v>
      </c>
      <c r="H35" s="48">
        <v>1561082</v>
      </c>
      <c r="I35" s="36">
        <v>3016710</v>
      </c>
      <c r="K35" s="24"/>
    </row>
    <row r="36" spans="1:11" s="2" customFormat="1" ht="12.75" customHeight="1">
      <c r="A36" s="157" t="s">
        <v>92</v>
      </c>
      <c r="B36" s="157"/>
      <c r="C36" s="157"/>
      <c r="D36" s="157"/>
      <c r="E36" s="157"/>
      <c r="F36" s="157"/>
      <c r="G36" s="46" t="s">
        <v>16</v>
      </c>
      <c r="H36" s="49">
        <f>SUM(H24:H35)</f>
        <v>22735998</v>
      </c>
      <c r="I36" s="49">
        <f>I35+I34+I33+I29+I28+I27+I24</f>
        <v>36322559</v>
      </c>
      <c r="K36" s="24"/>
    </row>
    <row r="37" spans="1:11" s="2" customFormat="1" ht="12.75" customHeight="1">
      <c r="A37" s="151" t="s">
        <v>112</v>
      </c>
      <c r="B37" s="151"/>
      <c r="C37" s="151"/>
      <c r="D37" s="151"/>
      <c r="E37" s="151"/>
      <c r="F37" s="151"/>
      <c r="G37" s="12"/>
      <c r="H37" s="49">
        <f>H22+H36</f>
        <v>117019611</v>
      </c>
      <c r="I37" s="20">
        <f>I22+I36</f>
        <v>132195913</v>
      </c>
      <c r="K37" s="24"/>
    </row>
    <row r="38" spans="1:9" ht="12.75" customHeight="1">
      <c r="A38" s="146" t="s">
        <v>79</v>
      </c>
      <c r="B38" s="146"/>
      <c r="C38" s="146"/>
      <c r="D38" s="146"/>
      <c r="E38" s="146"/>
      <c r="F38" s="146"/>
      <c r="G38" s="143"/>
      <c r="H38" s="135"/>
      <c r="I38" s="133"/>
    </row>
    <row r="39" spans="1:9" ht="10.5" customHeight="1">
      <c r="A39" s="146"/>
      <c r="B39" s="146"/>
      <c r="C39" s="146"/>
      <c r="D39" s="146"/>
      <c r="E39" s="146"/>
      <c r="F39" s="146"/>
      <c r="G39" s="144"/>
      <c r="H39" s="136"/>
      <c r="I39" s="134"/>
    </row>
    <row r="40" spans="1:11" s="8" customFormat="1" ht="12.75" customHeight="1">
      <c r="A40" s="160" t="s">
        <v>82</v>
      </c>
      <c r="B40" s="160"/>
      <c r="C40" s="160"/>
      <c r="D40" s="160"/>
      <c r="E40" s="160"/>
      <c r="F40" s="160"/>
      <c r="G40" s="63"/>
      <c r="H40" s="52"/>
      <c r="I40" s="64"/>
      <c r="K40" s="24"/>
    </row>
    <row r="41" spans="1:12" ht="12.75">
      <c r="A41" s="121" t="s">
        <v>80</v>
      </c>
      <c r="B41" s="121"/>
      <c r="C41" s="121"/>
      <c r="D41" s="121"/>
      <c r="E41" s="121"/>
      <c r="F41" s="121"/>
      <c r="G41" s="10" t="s">
        <v>43</v>
      </c>
      <c r="H41" s="48">
        <v>3845400</v>
      </c>
      <c r="I41" s="36">
        <v>3845400</v>
      </c>
      <c r="J41" s="22"/>
      <c r="K41" s="24"/>
      <c r="L41" s="31"/>
    </row>
    <row r="42" spans="1:12" ht="12.75" hidden="1">
      <c r="A42" s="121" t="s">
        <v>44</v>
      </c>
      <c r="B42" s="121"/>
      <c r="C42" s="121"/>
      <c r="D42" s="121"/>
      <c r="E42" s="121"/>
      <c r="F42" s="121"/>
      <c r="G42" s="10" t="s">
        <v>45</v>
      </c>
      <c r="H42" s="48"/>
      <c r="I42" s="36"/>
      <c r="K42" s="24"/>
      <c r="L42" s="31"/>
    </row>
    <row r="43" spans="1:11" ht="12.75" hidden="1">
      <c r="A43" s="121" t="s">
        <v>46</v>
      </c>
      <c r="B43" s="121"/>
      <c r="C43" s="121"/>
      <c r="D43" s="121"/>
      <c r="E43" s="121"/>
      <c r="F43" s="121"/>
      <c r="G43" s="10" t="s">
        <v>47</v>
      </c>
      <c r="H43" s="48"/>
      <c r="I43" s="36"/>
      <c r="K43" s="24"/>
    </row>
    <row r="44" spans="1:11" ht="12.75">
      <c r="A44" s="121" t="s">
        <v>81</v>
      </c>
      <c r="B44" s="121"/>
      <c r="C44" s="121"/>
      <c r="D44" s="121"/>
      <c r="E44" s="121"/>
      <c r="F44" s="121"/>
      <c r="G44" s="10" t="s">
        <v>48</v>
      </c>
      <c r="H44" s="48">
        <v>12457358</v>
      </c>
      <c r="I44" s="36">
        <v>13051923</v>
      </c>
      <c r="J44" s="22"/>
      <c r="K44" s="24"/>
    </row>
    <row r="45" spans="1:11" ht="12.75">
      <c r="A45" s="121" t="s">
        <v>67</v>
      </c>
      <c r="B45" s="121"/>
      <c r="C45" s="121"/>
      <c r="D45" s="121"/>
      <c r="E45" s="121"/>
      <c r="F45" s="121"/>
      <c r="G45" s="10" t="s">
        <v>49</v>
      </c>
      <c r="H45" s="48">
        <v>5118987</v>
      </c>
      <c r="I45" s="36">
        <v>1654738</v>
      </c>
      <c r="J45" s="22"/>
      <c r="K45" s="24"/>
    </row>
    <row r="46" spans="1:11" s="8" customFormat="1" ht="12.75" customHeight="1">
      <c r="A46" s="148" t="s">
        <v>52</v>
      </c>
      <c r="B46" s="148"/>
      <c r="C46" s="148"/>
      <c r="D46" s="148"/>
      <c r="E46" s="148"/>
      <c r="F46" s="148"/>
      <c r="G46" s="12">
        <v>500</v>
      </c>
      <c r="H46" s="49">
        <f>SUM(H41:H45)</f>
        <v>21421745</v>
      </c>
      <c r="I46" s="20">
        <f>SUM(I41:I45)</f>
        <v>18552061</v>
      </c>
      <c r="K46" s="24"/>
    </row>
    <row r="47" spans="1:11" s="8" customFormat="1" ht="12.75" customHeight="1">
      <c r="A47" s="156" t="s">
        <v>36</v>
      </c>
      <c r="B47" s="156"/>
      <c r="C47" s="156"/>
      <c r="D47" s="156"/>
      <c r="E47" s="156"/>
      <c r="F47" s="156"/>
      <c r="G47" s="11"/>
      <c r="H47" s="48"/>
      <c r="I47" s="19"/>
      <c r="K47" s="24"/>
    </row>
    <row r="48" spans="1:12" s="8" customFormat="1" ht="12.75" customHeight="1">
      <c r="A48" s="121" t="s">
        <v>104</v>
      </c>
      <c r="B48" s="121"/>
      <c r="C48" s="121"/>
      <c r="D48" s="121"/>
      <c r="E48" s="121"/>
      <c r="F48" s="121"/>
      <c r="G48" s="10" t="s">
        <v>37</v>
      </c>
      <c r="H48" s="48">
        <v>38463563</v>
      </c>
      <c r="I48" s="36">
        <v>43075563</v>
      </c>
      <c r="K48" s="24"/>
      <c r="L48" s="2"/>
    </row>
    <row r="49" spans="1:11" ht="12.75" customHeight="1">
      <c r="A49" s="121" t="s">
        <v>128</v>
      </c>
      <c r="B49" s="121"/>
      <c r="C49" s="121"/>
      <c r="D49" s="121"/>
      <c r="E49" s="121"/>
      <c r="F49" s="121"/>
      <c r="G49" s="10" t="s">
        <v>38</v>
      </c>
      <c r="H49" s="48">
        <v>12305900</v>
      </c>
      <c r="I49" s="36">
        <v>12388336</v>
      </c>
      <c r="K49" s="24"/>
    </row>
    <row r="50" spans="1:11" ht="12.75" customHeight="1">
      <c r="A50" s="121" t="s">
        <v>129</v>
      </c>
      <c r="B50" s="121"/>
      <c r="C50" s="121"/>
      <c r="D50" s="121"/>
      <c r="E50" s="121"/>
      <c r="F50" s="121"/>
      <c r="G50" s="10" t="s">
        <v>39</v>
      </c>
      <c r="H50" s="48">
        <v>19483709</v>
      </c>
      <c r="I50" s="36">
        <v>24380098</v>
      </c>
      <c r="K50" s="24"/>
    </row>
    <row r="51" spans="1:11" s="8" customFormat="1" ht="12.75" customHeight="1">
      <c r="A51" s="121" t="s">
        <v>105</v>
      </c>
      <c r="B51" s="121"/>
      <c r="C51" s="121"/>
      <c r="D51" s="121"/>
      <c r="E51" s="121"/>
      <c r="F51" s="121"/>
      <c r="G51" s="10" t="s">
        <v>40</v>
      </c>
      <c r="H51" s="48">
        <v>3467539</v>
      </c>
      <c r="I51" s="36">
        <v>3467539</v>
      </c>
      <c r="K51" s="24"/>
    </row>
    <row r="52" spans="1:11" s="8" customFormat="1" ht="12.75" customHeight="1">
      <c r="A52" s="148" t="s">
        <v>41</v>
      </c>
      <c r="B52" s="148"/>
      <c r="C52" s="148"/>
      <c r="D52" s="148"/>
      <c r="E52" s="148"/>
      <c r="F52" s="148"/>
      <c r="G52" s="12" t="s">
        <v>42</v>
      </c>
      <c r="H52" s="49">
        <f>SUM(H48:H51)</f>
        <v>73720711</v>
      </c>
      <c r="I52" s="20">
        <f>SUM(I48:I51)-1</f>
        <v>83311535</v>
      </c>
      <c r="K52" s="24"/>
    </row>
    <row r="53" spans="1:11" s="8" customFormat="1" ht="12.75" customHeight="1">
      <c r="A53" s="156" t="s">
        <v>93</v>
      </c>
      <c r="B53" s="156"/>
      <c r="C53" s="156"/>
      <c r="D53" s="156"/>
      <c r="E53" s="156"/>
      <c r="F53" s="156"/>
      <c r="G53" s="10"/>
      <c r="H53" s="48"/>
      <c r="I53" s="19"/>
      <c r="K53" s="24"/>
    </row>
    <row r="54" spans="1:11" s="2" customFormat="1" ht="12.75" customHeight="1">
      <c r="A54" s="121" t="s">
        <v>104</v>
      </c>
      <c r="B54" s="121"/>
      <c r="C54" s="121"/>
      <c r="D54" s="121"/>
      <c r="E54" s="121"/>
      <c r="F54" s="121"/>
      <c r="G54" s="10" t="s">
        <v>32</v>
      </c>
      <c r="H54" s="48">
        <v>14712941</v>
      </c>
      <c r="I54" s="36">
        <v>19054020</v>
      </c>
      <c r="K54" s="24"/>
    </row>
    <row r="55" spans="1:11" s="2" customFormat="1" ht="12.75" customHeight="1">
      <c r="A55" s="121" t="s">
        <v>128</v>
      </c>
      <c r="B55" s="121"/>
      <c r="C55" s="121"/>
      <c r="D55" s="121"/>
      <c r="E55" s="121"/>
      <c r="F55" s="121"/>
      <c r="G55" s="10" t="s">
        <v>32</v>
      </c>
      <c r="H55" s="66">
        <v>2172212</v>
      </c>
      <c r="I55" s="36">
        <v>1859468</v>
      </c>
      <c r="K55" s="24"/>
    </row>
    <row r="56" spans="1:11" s="2" customFormat="1" ht="12.75" customHeight="1">
      <c r="A56" s="121" t="s">
        <v>129</v>
      </c>
      <c r="B56" s="121"/>
      <c r="C56" s="121"/>
      <c r="D56" s="121"/>
      <c r="E56" s="121"/>
      <c r="F56" s="121"/>
      <c r="G56" s="10" t="s">
        <v>33</v>
      </c>
      <c r="H56" s="48">
        <v>290127</v>
      </c>
      <c r="I56" s="36">
        <v>428039</v>
      </c>
      <c r="K56" s="24"/>
    </row>
    <row r="57" spans="1:12" s="8" customFormat="1" ht="12.75" customHeight="1">
      <c r="A57" s="121" t="s">
        <v>94</v>
      </c>
      <c r="B57" s="121"/>
      <c r="C57" s="121"/>
      <c r="D57" s="121"/>
      <c r="E57" s="121"/>
      <c r="F57" s="121"/>
      <c r="G57" s="42" t="s">
        <v>34</v>
      </c>
      <c r="H57" s="48">
        <v>1727356</v>
      </c>
      <c r="I57" s="36">
        <v>1684268</v>
      </c>
      <c r="K57" s="24"/>
      <c r="L57" s="2"/>
    </row>
    <row r="58" spans="1:12" s="8" customFormat="1" ht="12.75" customHeight="1">
      <c r="A58" s="121" t="s">
        <v>95</v>
      </c>
      <c r="B58" s="121"/>
      <c r="C58" s="121"/>
      <c r="D58" s="121"/>
      <c r="E58" s="121"/>
      <c r="F58" s="121"/>
      <c r="G58" s="47" t="s">
        <v>101</v>
      </c>
      <c r="H58" s="48">
        <v>2433978</v>
      </c>
      <c r="I58" s="36">
        <v>1884090</v>
      </c>
      <c r="K58" s="24"/>
      <c r="L58" s="2"/>
    </row>
    <row r="59" spans="1:11" s="8" customFormat="1" ht="12.75" customHeight="1" hidden="1">
      <c r="A59" s="121" t="s">
        <v>106</v>
      </c>
      <c r="B59" s="121"/>
      <c r="C59" s="121"/>
      <c r="D59" s="121"/>
      <c r="E59" s="121"/>
      <c r="F59" s="121"/>
      <c r="G59" s="47" t="s">
        <v>33</v>
      </c>
      <c r="H59" s="48"/>
      <c r="I59" s="36"/>
      <c r="K59" s="24"/>
    </row>
    <row r="60" spans="1:11" s="8" customFormat="1" ht="12.75" customHeight="1">
      <c r="A60" s="121" t="s">
        <v>35</v>
      </c>
      <c r="B60" s="121"/>
      <c r="C60" s="121"/>
      <c r="D60" s="121"/>
      <c r="E60" s="121"/>
      <c r="F60" s="121"/>
      <c r="G60" s="44" t="s">
        <v>100</v>
      </c>
      <c r="H60" s="48">
        <v>540541</v>
      </c>
      <c r="I60" s="36">
        <v>5422432</v>
      </c>
      <c r="K60" s="24"/>
    </row>
    <row r="61" spans="1:11" ht="12.75" hidden="1">
      <c r="A61" s="121" t="s">
        <v>50</v>
      </c>
      <c r="B61" s="121"/>
      <c r="C61" s="121"/>
      <c r="D61" s="121"/>
      <c r="E61" s="121"/>
      <c r="F61" s="121"/>
      <c r="G61" s="10" t="s">
        <v>51</v>
      </c>
      <c r="H61" s="48"/>
      <c r="I61" s="19"/>
      <c r="K61" s="24"/>
    </row>
    <row r="62" spans="1:11" ht="12.75">
      <c r="A62" s="148" t="s">
        <v>74</v>
      </c>
      <c r="B62" s="148"/>
      <c r="C62" s="148"/>
      <c r="D62" s="148"/>
      <c r="E62" s="148"/>
      <c r="F62" s="148"/>
      <c r="G62" s="12">
        <v>300</v>
      </c>
      <c r="H62" s="49">
        <f>SUM(H54:H61)</f>
        <v>21877155</v>
      </c>
      <c r="I62" s="41">
        <f>SUM(I54:I61)</f>
        <v>30332317</v>
      </c>
      <c r="K62" s="24"/>
    </row>
    <row r="63" spans="1:11" s="8" customFormat="1" ht="12.75" customHeight="1">
      <c r="A63" s="115" t="s">
        <v>113</v>
      </c>
      <c r="B63" s="115"/>
      <c r="C63" s="115"/>
      <c r="D63" s="115"/>
      <c r="E63" s="115"/>
      <c r="F63" s="115"/>
      <c r="G63" s="13"/>
      <c r="H63" s="49">
        <f>H52+H62</f>
        <v>95597866</v>
      </c>
      <c r="I63" s="41">
        <f>I52+I62</f>
        <v>113643852</v>
      </c>
      <c r="K63" s="24"/>
    </row>
    <row r="64" spans="1:11" s="8" customFormat="1" ht="12.75" customHeight="1">
      <c r="A64" s="115" t="s">
        <v>114</v>
      </c>
      <c r="B64" s="115"/>
      <c r="C64" s="115"/>
      <c r="D64" s="115"/>
      <c r="E64" s="115"/>
      <c r="F64" s="115"/>
      <c r="G64" s="13"/>
      <c r="H64" s="49">
        <f>H63+H46</f>
        <v>117019611</v>
      </c>
      <c r="I64" s="41">
        <f>I46+I63</f>
        <v>132195913</v>
      </c>
      <c r="K64" s="24"/>
    </row>
    <row r="65" spans="1:12" s="8" customFormat="1" ht="12.75" customHeight="1">
      <c r="A65" s="8" t="s">
        <v>53</v>
      </c>
      <c r="H65" s="32"/>
      <c r="I65" s="23"/>
      <c r="K65" s="25"/>
      <c r="L65" s="24"/>
    </row>
    <row r="66" spans="2:9" s="8" customFormat="1" ht="12.75" customHeight="1">
      <c r="B66" s="145" t="s">
        <v>120</v>
      </c>
      <c r="C66" s="145"/>
      <c r="D66" s="130" t="s">
        <v>132</v>
      </c>
      <c r="E66" s="130"/>
      <c r="F66" s="130"/>
      <c r="G66" s="130" t="s">
        <v>54</v>
      </c>
      <c r="H66" s="130"/>
      <c r="I66" s="24"/>
    </row>
    <row r="67" spans="3:9" s="2" customFormat="1" ht="12.75" customHeight="1">
      <c r="C67" s="2" t="s">
        <v>55</v>
      </c>
      <c r="H67" s="69" t="s">
        <v>56</v>
      </c>
      <c r="I67" s="22"/>
    </row>
    <row r="68" spans="2:8" s="2" customFormat="1" ht="12.75" customHeight="1">
      <c r="B68" s="147" t="s">
        <v>57</v>
      </c>
      <c r="C68" s="147"/>
      <c r="D68" s="141" t="s">
        <v>83</v>
      </c>
      <c r="E68" s="141"/>
      <c r="F68" s="141"/>
      <c r="G68" s="141"/>
      <c r="H68" s="67" t="s">
        <v>54</v>
      </c>
    </row>
    <row r="69" spans="3:8" s="2" customFormat="1" ht="12" customHeight="1">
      <c r="C69" s="2" t="s">
        <v>55</v>
      </c>
      <c r="H69" s="69" t="s">
        <v>56</v>
      </c>
    </row>
    <row r="70" spans="10:255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="2" customFormat="1" ht="12.75">
      <c r="B71" s="2" t="s">
        <v>58</v>
      </c>
    </row>
    <row r="72" s="2" customFormat="1" ht="12.75"/>
    <row r="73" ht="12.75">
      <c r="I73" s="22"/>
    </row>
  </sheetData>
  <sheetProtection/>
  <mergeCells count="70">
    <mergeCell ref="A62:F62"/>
    <mergeCell ref="A61:F61"/>
    <mergeCell ref="A58:F58"/>
    <mergeCell ref="A56:F56"/>
    <mergeCell ref="A45:F45"/>
    <mergeCell ref="A46:F46"/>
    <mergeCell ref="A50:F50"/>
    <mergeCell ref="A51:F51"/>
    <mergeCell ref="A53:F53"/>
    <mergeCell ref="A47:F47"/>
    <mergeCell ref="A19:F19"/>
    <mergeCell ref="A42:F42"/>
    <mergeCell ref="A36:F36"/>
    <mergeCell ref="A23:F23"/>
    <mergeCell ref="A31:F31"/>
    <mergeCell ref="A32:F32"/>
    <mergeCell ref="A28:F28"/>
    <mergeCell ref="A41:F41"/>
    <mergeCell ref="A21:F21"/>
    <mergeCell ref="A40:F40"/>
    <mergeCell ref="E6:G6"/>
    <mergeCell ref="A9:D9"/>
    <mergeCell ref="E9:I9"/>
    <mergeCell ref="A10:D10"/>
    <mergeCell ref="A22:F22"/>
    <mergeCell ref="A15:F16"/>
    <mergeCell ref="G15:G16"/>
    <mergeCell ref="H15:H16"/>
    <mergeCell ref="I15:I16"/>
    <mergeCell ref="A17:F17"/>
    <mergeCell ref="A12:D12"/>
    <mergeCell ref="E12:J12"/>
    <mergeCell ref="A24:F24"/>
    <mergeCell ref="A25:F25"/>
    <mergeCell ref="A20:F20"/>
    <mergeCell ref="A37:F37"/>
    <mergeCell ref="A30:F30"/>
    <mergeCell ref="A34:F34"/>
    <mergeCell ref="A35:F35"/>
    <mergeCell ref="A29:F29"/>
    <mergeCell ref="B68:C68"/>
    <mergeCell ref="D68:G68"/>
    <mergeCell ref="A54:F54"/>
    <mergeCell ref="A52:F52"/>
    <mergeCell ref="A49:F49"/>
    <mergeCell ref="A44:F44"/>
    <mergeCell ref="A63:F63"/>
    <mergeCell ref="A64:F64"/>
    <mergeCell ref="A55:F55"/>
    <mergeCell ref="A60:F60"/>
    <mergeCell ref="B66:C66"/>
    <mergeCell ref="D66:F66"/>
    <mergeCell ref="G66:H66"/>
    <mergeCell ref="A27:F27"/>
    <mergeCell ref="A43:F43"/>
    <mergeCell ref="A33:F33"/>
    <mergeCell ref="A48:F48"/>
    <mergeCell ref="A38:F39"/>
    <mergeCell ref="A59:F59"/>
    <mergeCell ref="A57:F57"/>
    <mergeCell ref="I38:I39"/>
    <mergeCell ref="H38:H39"/>
    <mergeCell ref="D5:F5"/>
    <mergeCell ref="E8:G8"/>
    <mergeCell ref="E10:I10"/>
    <mergeCell ref="A11:D11"/>
    <mergeCell ref="E11:I11"/>
    <mergeCell ref="A18:F18"/>
    <mergeCell ref="A26:F26"/>
    <mergeCell ref="G38:G39"/>
  </mergeCells>
  <printOptions/>
  <pageMargins left="0.3937007874015748" right="0" top="0" bottom="0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3:IT47"/>
  <sheetViews>
    <sheetView zoomScalePageLayoutView="0" workbookViewId="0" topLeftCell="A1">
      <selection activeCell="I28" sqref="I28"/>
    </sheetView>
  </sheetViews>
  <sheetFormatPr defaultColWidth="8.8515625" defaultRowHeight="12.75"/>
  <cols>
    <col min="1" max="1" width="3.140625" style="8" customWidth="1"/>
    <col min="2" max="2" width="3.57421875" style="8" customWidth="1"/>
    <col min="3" max="3" width="9.28125" style="8" customWidth="1"/>
    <col min="4" max="4" width="13.57421875" style="8" customWidth="1"/>
    <col min="5" max="5" width="4.00390625" style="8" customWidth="1"/>
    <col min="6" max="6" width="22.00390625" style="8" customWidth="1"/>
    <col min="7" max="7" width="6.57421875" style="8" customWidth="1"/>
    <col min="8" max="8" width="17.57421875" style="8" customWidth="1"/>
    <col min="9" max="9" width="17.7109375" style="8" customWidth="1"/>
    <col min="10" max="10" width="14.7109375" style="8" customWidth="1"/>
    <col min="11" max="11" width="11.140625" style="8" customWidth="1"/>
    <col min="12" max="16384" width="8.8515625" style="8" customWidth="1"/>
  </cols>
  <sheetData>
    <row r="1" s="1" customFormat="1" ht="12.75" customHeight="1"/>
    <row r="2" ht="12.75" customHeight="1"/>
    <row r="3" spans="5:9" s="2" customFormat="1" ht="12.75" customHeight="1">
      <c r="E3" s="3"/>
      <c r="F3" s="3"/>
      <c r="G3" s="3"/>
      <c r="H3" s="3"/>
      <c r="I3" s="3"/>
    </row>
    <row r="4" spans="5:9" s="2" customFormat="1" ht="12.75" customHeight="1">
      <c r="E4" s="3"/>
      <c r="F4" s="3"/>
      <c r="G4" s="3"/>
      <c r="H4" s="3"/>
      <c r="I4" s="3"/>
    </row>
    <row r="5" ht="12.75" customHeight="1"/>
    <row r="6" spans="1:8" s="6" customFormat="1" ht="12.75" customHeight="1">
      <c r="A6" s="161" t="s">
        <v>70</v>
      </c>
      <c r="B6" s="161"/>
      <c r="C6" s="161"/>
      <c r="D6" s="161"/>
      <c r="E6" s="161"/>
      <c r="F6" s="161"/>
      <c r="G6" s="162"/>
      <c r="H6" s="162"/>
    </row>
    <row r="7" spans="4:7" ht="12.75">
      <c r="D7" s="138" t="s">
        <v>140</v>
      </c>
      <c r="E7" s="138"/>
      <c r="F7" s="138"/>
      <c r="G7" s="138"/>
    </row>
    <row r="8" spans="4:7" ht="12.75" customHeight="1">
      <c r="D8" s="138"/>
      <c r="E8" s="138"/>
      <c r="F8" s="138"/>
      <c r="G8" s="138"/>
    </row>
    <row r="9" spans="10:254" ht="12.75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8" s="2" customFormat="1" ht="12.75" customHeight="1">
      <c r="A10" s="140" t="s">
        <v>0</v>
      </c>
      <c r="B10" s="140"/>
      <c r="C10" s="140"/>
      <c r="D10" s="140"/>
      <c r="E10" s="118" t="s">
        <v>1</v>
      </c>
      <c r="F10" s="118"/>
      <c r="G10" s="118"/>
      <c r="H10" s="118"/>
    </row>
    <row r="11" spans="1:8" s="2" customFormat="1" ht="12.75" customHeight="1">
      <c r="A11" s="140" t="s">
        <v>2</v>
      </c>
      <c r="B11" s="140"/>
      <c r="C11" s="140"/>
      <c r="D11" s="140"/>
      <c r="E11" s="163" t="s">
        <v>3</v>
      </c>
      <c r="F11" s="163"/>
      <c r="G11" s="163"/>
      <c r="H11" s="163"/>
    </row>
    <row r="12" spans="1:8" s="2" customFormat="1" ht="12.75" customHeight="1">
      <c r="A12" s="140" t="s">
        <v>4</v>
      </c>
      <c r="B12" s="140"/>
      <c r="C12" s="140"/>
      <c r="D12" s="140"/>
      <c r="E12" s="141" t="s">
        <v>5</v>
      </c>
      <c r="F12" s="141"/>
      <c r="G12" s="141"/>
      <c r="H12" s="141"/>
    </row>
    <row r="13" spans="1:10" s="2" customFormat="1" ht="12.75" customHeight="1">
      <c r="A13" s="140" t="s">
        <v>6</v>
      </c>
      <c r="B13" s="140"/>
      <c r="C13" s="140"/>
      <c r="D13" s="140"/>
      <c r="E13" s="149" t="s">
        <v>116</v>
      </c>
      <c r="F13" s="149"/>
      <c r="G13" s="149"/>
      <c r="H13" s="149"/>
      <c r="I13" s="149"/>
      <c r="J13" s="149"/>
    </row>
    <row r="14" spans="8:9" ht="12.75" customHeight="1">
      <c r="H14" s="7"/>
      <c r="I14" s="7"/>
    </row>
    <row r="15" spans="1:9" ht="12.75" customHeight="1">
      <c r="A15" s="122" t="s">
        <v>59</v>
      </c>
      <c r="B15" s="122"/>
      <c r="C15" s="122"/>
      <c r="D15" s="122"/>
      <c r="E15" s="122"/>
      <c r="F15" s="122"/>
      <c r="G15" s="133" t="s">
        <v>8</v>
      </c>
      <c r="H15" s="135" t="s">
        <v>141</v>
      </c>
      <c r="I15" s="135" t="s">
        <v>145</v>
      </c>
    </row>
    <row r="16" spans="1:9" ht="48" customHeight="1">
      <c r="A16" s="122"/>
      <c r="B16" s="122"/>
      <c r="C16" s="122"/>
      <c r="D16" s="122"/>
      <c r="E16" s="122"/>
      <c r="F16" s="122"/>
      <c r="G16" s="134"/>
      <c r="H16" s="136"/>
      <c r="I16" s="136"/>
    </row>
    <row r="17" spans="1:9" ht="12.75" customHeight="1">
      <c r="A17" s="164" t="s">
        <v>71</v>
      </c>
      <c r="B17" s="164"/>
      <c r="C17" s="164"/>
      <c r="D17" s="164"/>
      <c r="E17" s="164"/>
      <c r="F17" s="164"/>
      <c r="G17" s="10" t="s">
        <v>9</v>
      </c>
      <c r="H17" s="50">
        <v>12870293</v>
      </c>
      <c r="I17" s="50">
        <v>13339102</v>
      </c>
    </row>
    <row r="18" spans="1:9" ht="12.75" customHeight="1">
      <c r="A18" s="164" t="s">
        <v>61</v>
      </c>
      <c r="B18" s="164"/>
      <c r="C18" s="164"/>
      <c r="D18" s="164"/>
      <c r="E18" s="164"/>
      <c r="F18" s="164"/>
      <c r="G18" s="44" t="s">
        <v>10</v>
      </c>
      <c r="H18" s="50">
        <v>5077721</v>
      </c>
      <c r="I18" s="50">
        <v>5787879</v>
      </c>
    </row>
    <row r="19" spans="1:9" ht="12.75" customHeight="1">
      <c r="A19" s="165" t="s">
        <v>90</v>
      </c>
      <c r="B19" s="165"/>
      <c r="C19" s="165"/>
      <c r="D19" s="165"/>
      <c r="E19" s="165"/>
      <c r="F19" s="165"/>
      <c r="G19" s="46" t="s">
        <v>11</v>
      </c>
      <c r="H19" s="54">
        <f>H17-H18</f>
        <v>7792572</v>
      </c>
      <c r="I19" s="54">
        <f>I17-I18</f>
        <v>7551223</v>
      </c>
    </row>
    <row r="20" spans="1:10" ht="12.75" customHeight="1">
      <c r="A20" s="164" t="s">
        <v>72</v>
      </c>
      <c r="B20" s="164"/>
      <c r="C20" s="164"/>
      <c r="D20" s="164"/>
      <c r="E20" s="164"/>
      <c r="F20" s="164"/>
      <c r="G20" s="44" t="s">
        <v>12</v>
      </c>
      <c r="H20" s="50">
        <v>785208</v>
      </c>
      <c r="I20" s="50">
        <v>1022443</v>
      </c>
      <c r="J20" s="24"/>
    </row>
    <row r="21" spans="1:9" ht="12">
      <c r="A21" s="164" t="s">
        <v>96</v>
      </c>
      <c r="B21" s="164"/>
      <c r="C21" s="164"/>
      <c r="D21" s="164"/>
      <c r="E21" s="164"/>
      <c r="F21" s="164"/>
      <c r="G21" s="44" t="s">
        <v>13</v>
      </c>
      <c r="H21" s="50">
        <v>269345</v>
      </c>
      <c r="I21" s="50">
        <v>94425</v>
      </c>
    </row>
    <row r="22" spans="1:10" ht="12.75" customHeight="1" hidden="1">
      <c r="A22" s="164" t="s">
        <v>62</v>
      </c>
      <c r="B22" s="164"/>
      <c r="C22" s="164"/>
      <c r="D22" s="164"/>
      <c r="E22" s="164"/>
      <c r="F22" s="164"/>
      <c r="G22" s="44" t="s">
        <v>60</v>
      </c>
      <c r="H22" s="50"/>
      <c r="I22" s="50"/>
      <c r="J22" s="24"/>
    </row>
    <row r="23" spans="1:10" ht="12.75" customHeight="1">
      <c r="A23" s="164" t="s">
        <v>99</v>
      </c>
      <c r="B23" s="164"/>
      <c r="C23" s="164"/>
      <c r="D23" s="164"/>
      <c r="E23" s="164"/>
      <c r="F23" s="164"/>
      <c r="G23" s="44" t="s">
        <v>14</v>
      </c>
      <c r="H23" s="50">
        <v>397108</v>
      </c>
      <c r="I23" s="50">
        <v>70202</v>
      </c>
      <c r="J23" s="24"/>
    </row>
    <row r="24" spans="1:10" ht="12.75" customHeight="1">
      <c r="A24" s="164" t="s">
        <v>131</v>
      </c>
      <c r="B24" s="164"/>
      <c r="C24" s="164"/>
      <c r="D24" s="164"/>
      <c r="E24" s="164"/>
      <c r="F24" s="164"/>
      <c r="G24" s="44" t="s">
        <v>15</v>
      </c>
      <c r="H24" s="50">
        <v>10264</v>
      </c>
      <c r="I24" s="50">
        <v>6933</v>
      </c>
      <c r="J24" s="24"/>
    </row>
    <row r="25" spans="1:10" ht="12.75" customHeight="1">
      <c r="A25" s="166" t="s">
        <v>115</v>
      </c>
      <c r="B25" s="166"/>
      <c r="C25" s="166"/>
      <c r="D25" s="166"/>
      <c r="E25" s="166"/>
      <c r="F25" s="166"/>
      <c r="G25" s="46" t="s">
        <v>86</v>
      </c>
      <c r="H25" s="15">
        <f>H19-H20+H21-H23-H24</f>
        <v>6869337</v>
      </c>
      <c r="I25" s="15">
        <f>I19-I20+I21-I23-I24</f>
        <v>6546070</v>
      </c>
      <c r="J25" s="24"/>
    </row>
    <row r="26" spans="1:10" ht="12.75" customHeight="1">
      <c r="A26" s="164" t="s">
        <v>85</v>
      </c>
      <c r="B26" s="164"/>
      <c r="C26" s="164"/>
      <c r="D26" s="164"/>
      <c r="E26" s="164"/>
      <c r="F26" s="164"/>
      <c r="G26" s="44" t="s">
        <v>87</v>
      </c>
      <c r="H26" s="43">
        <v>533855</v>
      </c>
      <c r="I26" s="43">
        <v>194778</v>
      </c>
      <c r="J26" s="24"/>
    </row>
    <row r="27" spans="1:10" ht="16.5" customHeight="1">
      <c r="A27" s="164" t="s">
        <v>73</v>
      </c>
      <c r="B27" s="164"/>
      <c r="C27" s="164"/>
      <c r="D27" s="164"/>
      <c r="E27" s="164"/>
      <c r="F27" s="164"/>
      <c r="G27" s="44" t="s">
        <v>88</v>
      </c>
      <c r="H27" s="43">
        <v>4594403</v>
      </c>
      <c r="I27" s="43">
        <v>3010912</v>
      </c>
      <c r="J27" s="24"/>
    </row>
    <row r="28" spans="1:10" ht="13.5" customHeight="1">
      <c r="A28" s="164" t="s">
        <v>144</v>
      </c>
      <c r="B28" s="164"/>
      <c r="C28" s="164"/>
      <c r="D28" s="164"/>
      <c r="E28" s="164"/>
      <c r="F28" s="164"/>
      <c r="G28" s="44" t="s">
        <v>17</v>
      </c>
      <c r="H28" s="43">
        <v>61064</v>
      </c>
      <c r="I28" s="43">
        <v>987155</v>
      </c>
      <c r="J28" s="24"/>
    </row>
    <row r="29" spans="1:10" ht="25.5" customHeight="1">
      <c r="A29" s="167" t="s">
        <v>117</v>
      </c>
      <c r="B29" s="167"/>
      <c r="C29" s="167"/>
      <c r="D29" s="167"/>
      <c r="E29" s="167"/>
      <c r="F29" s="167"/>
      <c r="G29" s="46" t="s">
        <v>18</v>
      </c>
      <c r="H29" s="15">
        <f>H25+H26-H27+H28</f>
        <v>2869853</v>
      </c>
      <c r="I29" s="15">
        <f>I25+I26-I27-I28</f>
        <v>2742781</v>
      </c>
      <c r="J29" s="30"/>
    </row>
    <row r="30" spans="1:9" s="14" customFormat="1" ht="12.75" customHeight="1">
      <c r="A30" s="168" t="s">
        <v>64</v>
      </c>
      <c r="B30" s="168"/>
      <c r="C30" s="168"/>
      <c r="D30" s="168"/>
      <c r="E30" s="168"/>
      <c r="F30" s="168"/>
      <c r="G30" s="44" t="s">
        <v>20</v>
      </c>
      <c r="H30" s="16">
        <v>169</v>
      </c>
      <c r="I30" s="16">
        <v>237215</v>
      </c>
    </row>
    <row r="31" spans="1:9" ht="29.25" customHeight="1">
      <c r="A31" s="169" t="s">
        <v>98</v>
      </c>
      <c r="B31" s="169"/>
      <c r="C31" s="169"/>
      <c r="D31" s="169"/>
      <c r="E31" s="169"/>
      <c r="F31" s="169"/>
      <c r="G31" s="46" t="s">
        <v>22</v>
      </c>
      <c r="H31" s="17">
        <f>H29-H30</f>
        <v>2869684</v>
      </c>
      <c r="I31" s="17">
        <f>I29-I30</f>
        <v>2505566</v>
      </c>
    </row>
    <row r="32" spans="1:9" ht="24" customHeight="1" hidden="1">
      <c r="A32" s="169" t="s">
        <v>89</v>
      </c>
      <c r="B32" s="169"/>
      <c r="C32" s="169"/>
      <c r="D32" s="169"/>
      <c r="E32" s="169"/>
      <c r="F32" s="169"/>
      <c r="G32" s="46" t="s">
        <v>20</v>
      </c>
      <c r="H32" s="17"/>
      <c r="I32" s="17"/>
    </row>
    <row r="33" spans="1:9" ht="24.75" customHeight="1">
      <c r="A33" s="170" t="s">
        <v>97</v>
      </c>
      <c r="B33" s="170"/>
      <c r="C33" s="170"/>
      <c r="D33" s="170"/>
      <c r="E33" s="170"/>
      <c r="F33" s="170"/>
      <c r="G33" s="51" t="s">
        <v>22</v>
      </c>
      <c r="H33" s="18">
        <f>H31+H32</f>
        <v>2869684</v>
      </c>
      <c r="I33" s="18">
        <f>I31+I32</f>
        <v>2505566</v>
      </c>
    </row>
    <row r="34" spans="8:9" ht="11.25" customHeight="1">
      <c r="H34" s="24"/>
      <c r="I34" s="24"/>
    </row>
    <row r="35" spans="2:9" s="33" customFormat="1" ht="12.75" customHeight="1">
      <c r="B35" s="171" t="s">
        <v>120</v>
      </c>
      <c r="C35" s="171"/>
      <c r="D35" s="172" t="s">
        <v>132</v>
      </c>
      <c r="E35" s="172"/>
      <c r="F35" s="172"/>
      <c r="G35" s="172"/>
      <c r="H35" s="39"/>
      <c r="I35" s="39"/>
    </row>
    <row r="36" spans="3:9" s="33" customFormat="1" ht="13.5" customHeight="1">
      <c r="C36" s="33" t="s">
        <v>55</v>
      </c>
      <c r="H36" s="38" t="s">
        <v>56</v>
      </c>
      <c r="I36" s="38" t="s">
        <v>56</v>
      </c>
    </row>
    <row r="37" spans="2:9" s="33" customFormat="1" ht="12.75" customHeight="1">
      <c r="B37" s="129" t="s">
        <v>57</v>
      </c>
      <c r="C37" s="129"/>
      <c r="D37" s="172" t="s">
        <v>83</v>
      </c>
      <c r="E37" s="172"/>
      <c r="F37" s="172"/>
      <c r="G37" s="172"/>
      <c r="H37" s="37" t="s">
        <v>54</v>
      </c>
      <c r="I37" s="37" t="s">
        <v>54</v>
      </c>
    </row>
    <row r="38" spans="3:9" s="33" customFormat="1" ht="12.75" customHeight="1">
      <c r="C38" s="33" t="s">
        <v>55</v>
      </c>
      <c r="H38" s="38" t="s">
        <v>56</v>
      </c>
      <c r="I38" s="38" t="s">
        <v>56</v>
      </c>
    </row>
    <row r="39" s="33" customFormat="1" ht="12.75">
      <c r="B39" s="34" t="s">
        <v>58</v>
      </c>
    </row>
    <row r="40" ht="12.75" customHeight="1"/>
    <row r="41" spans="1:25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9" ht="12.75">
      <c r="A42"/>
      <c r="B42"/>
      <c r="C42"/>
      <c r="D42"/>
      <c r="E42"/>
      <c r="F42"/>
      <c r="G42"/>
      <c r="H42"/>
      <c r="I42"/>
    </row>
    <row r="44" ht="12.75">
      <c r="A44" s="5"/>
    </row>
    <row r="45" ht="12.75">
      <c r="A45" s="27"/>
    </row>
    <row r="46" ht="12.75">
      <c r="A46" s="28"/>
    </row>
    <row r="47" ht="12">
      <c r="A47" s="29"/>
    </row>
  </sheetData>
  <sheetProtection/>
  <mergeCells count="37">
    <mergeCell ref="A31:F31"/>
    <mergeCell ref="A32:F32"/>
    <mergeCell ref="A33:F33"/>
    <mergeCell ref="B35:C35"/>
    <mergeCell ref="D35:G35"/>
    <mergeCell ref="B37:C37"/>
    <mergeCell ref="D37:G37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5:F16"/>
    <mergeCell ref="G15:G16"/>
    <mergeCell ref="H15:H16"/>
    <mergeCell ref="I15:I16"/>
    <mergeCell ref="A17:F17"/>
    <mergeCell ref="A18:F18"/>
    <mergeCell ref="A11:D11"/>
    <mergeCell ref="E11:H11"/>
    <mergeCell ref="A12:D12"/>
    <mergeCell ref="E12:H12"/>
    <mergeCell ref="A13:D13"/>
    <mergeCell ref="E13:J13"/>
    <mergeCell ref="A6:F6"/>
    <mergeCell ref="G6:H6"/>
    <mergeCell ref="D7:G7"/>
    <mergeCell ref="D8:G8"/>
    <mergeCell ref="A10:D10"/>
    <mergeCell ref="E10:H1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G51" sqref="G51"/>
    </sheetView>
  </sheetViews>
  <sheetFormatPr defaultColWidth="9.140625" defaultRowHeight="12.75"/>
  <cols>
    <col min="1" max="1" width="54.7109375" style="0" bestFit="1" customWidth="1"/>
    <col min="3" max="4" width="14.140625" style="0" customWidth="1"/>
  </cols>
  <sheetData>
    <row r="1" spans="1:4" ht="12.75">
      <c r="A1" s="71" t="s">
        <v>147</v>
      </c>
      <c r="B1" s="72"/>
      <c r="D1" s="114" t="s">
        <v>148</v>
      </c>
    </row>
    <row r="2" ht="15.75">
      <c r="A2" s="73" t="s">
        <v>149</v>
      </c>
    </row>
    <row r="3" ht="12.75">
      <c r="A3" s="74" t="s">
        <v>150</v>
      </c>
    </row>
    <row r="5" spans="1:4" ht="23.25" thickBot="1">
      <c r="A5" s="93" t="s">
        <v>151</v>
      </c>
      <c r="B5" s="94"/>
      <c r="C5" s="95" t="s">
        <v>152</v>
      </c>
      <c r="D5" s="95" t="s">
        <v>153</v>
      </c>
    </row>
    <row r="6" spans="1:4" ht="12.75">
      <c r="A6" s="96" t="s">
        <v>154</v>
      </c>
      <c r="B6" s="97"/>
      <c r="C6" s="98"/>
      <c r="D6" s="99"/>
    </row>
    <row r="7" spans="1:4" ht="12.75">
      <c r="A7" s="100" t="s">
        <v>155</v>
      </c>
      <c r="B7" s="101"/>
      <c r="C7" s="109" t="s">
        <v>156</v>
      </c>
      <c r="D7" s="109" t="s">
        <v>157</v>
      </c>
    </row>
    <row r="8" spans="1:4" ht="12.75">
      <c r="A8" s="77" t="s">
        <v>158</v>
      </c>
      <c r="B8" s="101"/>
      <c r="C8" s="109"/>
      <c r="D8" s="109"/>
    </row>
    <row r="9" spans="1:4" ht="12.75">
      <c r="A9" s="77" t="s">
        <v>159</v>
      </c>
      <c r="B9" s="101"/>
      <c r="C9" s="109" t="s">
        <v>160</v>
      </c>
      <c r="D9" s="109" t="s">
        <v>161</v>
      </c>
    </row>
    <row r="10" spans="1:4" ht="12.75">
      <c r="A10" s="100" t="s">
        <v>162</v>
      </c>
      <c r="B10" s="102"/>
      <c r="C10" s="109" t="s">
        <v>163</v>
      </c>
      <c r="D10" s="109" t="s">
        <v>164</v>
      </c>
    </row>
    <row r="11" spans="1:4" ht="12.75">
      <c r="A11" s="100" t="s">
        <v>165</v>
      </c>
      <c r="B11" s="102"/>
      <c r="C11" s="109" t="s">
        <v>166</v>
      </c>
      <c r="D11" s="109" t="s">
        <v>167</v>
      </c>
    </row>
    <row r="12" spans="1:4" ht="12.75">
      <c r="A12" s="103" t="s">
        <v>168</v>
      </c>
      <c r="B12" s="102"/>
      <c r="C12" s="109">
        <v>107.644</v>
      </c>
      <c r="D12" s="109">
        <v>6.933</v>
      </c>
    </row>
    <row r="13" spans="1:4" ht="12.75">
      <c r="A13" s="103" t="s">
        <v>169</v>
      </c>
      <c r="B13" s="102"/>
      <c r="C13" s="109" t="s">
        <v>170</v>
      </c>
      <c r="D13" s="109" t="s">
        <v>171</v>
      </c>
    </row>
    <row r="14" spans="1:4" ht="22.5">
      <c r="A14" s="100" t="s">
        <v>172</v>
      </c>
      <c r="B14" s="102"/>
      <c r="C14" s="109" t="s">
        <v>173</v>
      </c>
      <c r="D14" s="109">
        <v>128</v>
      </c>
    </row>
    <row r="15" spans="1:4" ht="22.5">
      <c r="A15" s="100" t="s">
        <v>174</v>
      </c>
      <c r="B15" s="102"/>
      <c r="C15" s="109">
        <v>278.112</v>
      </c>
      <c r="D15" s="109" t="s">
        <v>175</v>
      </c>
    </row>
    <row r="16" spans="1:4" ht="12.75">
      <c r="A16" s="84" t="s">
        <v>176</v>
      </c>
      <c r="B16" s="102"/>
      <c r="C16" s="109"/>
      <c r="D16" s="110"/>
    </row>
    <row r="17" spans="1:4" ht="12.75">
      <c r="A17" s="104" t="s">
        <v>177</v>
      </c>
      <c r="B17" s="101"/>
      <c r="C17" s="109"/>
      <c r="D17" s="109"/>
    </row>
    <row r="18" spans="1:4" ht="12.75">
      <c r="A18" s="77" t="s">
        <v>178</v>
      </c>
      <c r="B18" s="101"/>
      <c r="C18" s="109" t="s">
        <v>179</v>
      </c>
      <c r="D18" s="109">
        <v>1.188</v>
      </c>
    </row>
    <row r="19" spans="1:4" ht="12.75">
      <c r="A19" s="77" t="s">
        <v>180</v>
      </c>
      <c r="B19" s="101"/>
      <c r="C19" s="109" t="s">
        <v>253</v>
      </c>
      <c r="D19" s="109">
        <v>153.097</v>
      </c>
    </row>
    <row r="20" spans="1:4" ht="12.75">
      <c r="A20" s="77" t="s">
        <v>181</v>
      </c>
      <c r="B20" s="101"/>
      <c r="C20" s="109" t="s">
        <v>254</v>
      </c>
      <c r="D20" s="109" t="s">
        <v>182</v>
      </c>
    </row>
    <row r="21" spans="1:4" ht="12.75">
      <c r="A21" s="105" t="s">
        <v>183</v>
      </c>
      <c r="B21" s="101"/>
      <c r="C21" s="109"/>
      <c r="D21" s="109"/>
    </row>
    <row r="22" spans="1:4" ht="12.75">
      <c r="A22" s="77" t="s">
        <v>184</v>
      </c>
      <c r="B22" s="101"/>
      <c r="C22" s="109" t="s">
        <v>185</v>
      </c>
      <c r="D22" s="109" t="s">
        <v>186</v>
      </c>
    </row>
    <row r="23" spans="1:4" ht="12.75">
      <c r="A23" s="77" t="s">
        <v>95</v>
      </c>
      <c r="B23" s="101"/>
      <c r="C23" s="109">
        <v>549.888</v>
      </c>
      <c r="D23" s="109" t="s">
        <v>187</v>
      </c>
    </row>
    <row r="24" spans="1:4" ht="13.5" thickBot="1">
      <c r="A24" s="80" t="s">
        <v>35</v>
      </c>
      <c r="B24" s="94"/>
      <c r="C24" s="111" t="s">
        <v>188</v>
      </c>
      <c r="D24" s="111" t="s">
        <v>189</v>
      </c>
    </row>
    <row r="25" spans="1:4" ht="12.75">
      <c r="A25" s="173" t="s">
        <v>190</v>
      </c>
      <c r="B25" s="175"/>
      <c r="C25" s="112"/>
      <c r="D25" s="177" t="s">
        <v>192</v>
      </c>
    </row>
    <row r="26" spans="1:4" ht="12.75">
      <c r="A26" s="174"/>
      <c r="B26" s="176"/>
      <c r="C26" s="112" t="s">
        <v>191</v>
      </c>
      <c r="D26" s="178"/>
    </row>
    <row r="27" spans="1:4" ht="12.75">
      <c r="A27" s="99" t="s">
        <v>193</v>
      </c>
      <c r="B27" s="97"/>
      <c r="C27" s="109" t="s">
        <v>194</v>
      </c>
      <c r="D27" s="109" t="s">
        <v>195</v>
      </c>
    </row>
    <row r="28" spans="1:4" ht="12.75">
      <c r="A28" s="79" t="s">
        <v>196</v>
      </c>
      <c r="B28" s="97"/>
      <c r="C28" s="109" t="s">
        <v>197</v>
      </c>
      <c r="D28" s="109" t="s">
        <v>198</v>
      </c>
    </row>
    <row r="29" spans="1:4" ht="23.25" thickBot="1">
      <c r="A29" s="104" t="s">
        <v>199</v>
      </c>
      <c r="B29" s="97"/>
      <c r="C29" s="109" t="s">
        <v>200</v>
      </c>
      <c r="D29" s="109" t="s">
        <v>201</v>
      </c>
    </row>
    <row r="30" spans="1:4" ht="13.5" thickBot="1">
      <c r="A30" s="106" t="s">
        <v>202</v>
      </c>
      <c r="B30" s="107"/>
      <c r="C30" s="113" t="s">
        <v>203</v>
      </c>
      <c r="D30" s="113" t="s">
        <v>204</v>
      </c>
    </row>
    <row r="31" spans="1:4" ht="12.75">
      <c r="A31" s="84" t="s">
        <v>205</v>
      </c>
      <c r="B31" s="97"/>
      <c r="C31" s="109"/>
      <c r="D31" s="109"/>
    </row>
    <row r="32" spans="1:4" ht="12.75">
      <c r="A32" s="77" t="s">
        <v>206</v>
      </c>
      <c r="B32" s="101"/>
      <c r="C32" s="109" t="s">
        <v>207</v>
      </c>
      <c r="D32" s="109" t="s">
        <v>208</v>
      </c>
    </row>
    <row r="33" spans="1:4" ht="12.75">
      <c r="A33" s="77" t="s">
        <v>209</v>
      </c>
      <c r="B33" s="101"/>
      <c r="C33" s="109">
        <v>-644</v>
      </c>
      <c r="D33" s="109" t="s">
        <v>210</v>
      </c>
    </row>
    <row r="34" spans="1:4" ht="12.75">
      <c r="A34" s="77" t="s">
        <v>211</v>
      </c>
      <c r="B34" s="101"/>
      <c r="C34" s="109">
        <v>4.763</v>
      </c>
      <c r="D34" s="109">
        <v>194</v>
      </c>
    </row>
    <row r="35" spans="1:4" ht="12.75">
      <c r="A35" s="77" t="s">
        <v>212</v>
      </c>
      <c r="B35" s="101"/>
      <c r="C35" s="109">
        <v>226.295</v>
      </c>
      <c r="D35" s="109">
        <v>73.294</v>
      </c>
    </row>
    <row r="36" spans="1:4" ht="12.75">
      <c r="A36" s="77" t="s">
        <v>213</v>
      </c>
      <c r="B36" s="101"/>
      <c r="C36" s="109" t="s">
        <v>214</v>
      </c>
      <c r="D36" s="109" t="s">
        <v>215</v>
      </c>
    </row>
    <row r="37" spans="1:4" ht="12.75">
      <c r="A37" s="77" t="s">
        <v>216</v>
      </c>
      <c r="B37" s="101"/>
      <c r="C37" s="109" t="s">
        <v>217</v>
      </c>
      <c r="D37" s="109" t="s">
        <v>218</v>
      </c>
    </row>
    <row r="38" spans="1:4" ht="12.75">
      <c r="A38" s="100" t="s">
        <v>219</v>
      </c>
      <c r="B38" s="101"/>
      <c r="C38" s="109" t="s">
        <v>220</v>
      </c>
      <c r="D38" s="109">
        <v>9.133</v>
      </c>
    </row>
    <row r="39" spans="1:4" ht="13.5" thickBot="1">
      <c r="A39" s="100" t="s">
        <v>221</v>
      </c>
      <c r="B39" s="101"/>
      <c r="C39" s="109">
        <v>-600</v>
      </c>
      <c r="D39" s="109" t="s">
        <v>222</v>
      </c>
    </row>
    <row r="40" spans="1:4" ht="23.25" thickBot="1">
      <c r="A40" s="108" t="s">
        <v>223</v>
      </c>
      <c r="B40" s="107"/>
      <c r="C40" s="113" t="s">
        <v>224</v>
      </c>
      <c r="D40" s="113">
        <v>962.559</v>
      </c>
    </row>
    <row r="41" ht="12.75">
      <c r="A41" s="75" t="s">
        <v>225</v>
      </c>
    </row>
    <row r="42" spans="1:4" ht="12.75">
      <c r="A42" s="77" t="s">
        <v>226</v>
      </c>
      <c r="B42" s="78"/>
      <c r="C42" s="78" t="s">
        <v>227</v>
      </c>
      <c r="D42" s="78" t="s">
        <v>228</v>
      </c>
    </row>
    <row r="43" spans="1:4" ht="12.75">
      <c r="A43" s="77" t="s">
        <v>229</v>
      </c>
      <c r="B43" s="78"/>
      <c r="C43" s="78" t="s">
        <v>171</v>
      </c>
      <c r="D43" s="78">
        <v>50.741</v>
      </c>
    </row>
    <row r="44" spans="1:4" ht="12.75">
      <c r="A44" s="79" t="s">
        <v>230</v>
      </c>
      <c r="B44" s="78"/>
      <c r="C44" s="78" t="s">
        <v>231</v>
      </c>
      <c r="D44" s="78" t="s">
        <v>171</v>
      </c>
    </row>
    <row r="45" spans="1:4" ht="22.5">
      <c r="A45" s="79" t="s">
        <v>232</v>
      </c>
      <c r="B45" s="78"/>
      <c r="C45" s="78" t="s">
        <v>255</v>
      </c>
      <c r="D45" s="78" t="s">
        <v>233</v>
      </c>
    </row>
    <row r="46" spans="1:4" ht="12.75">
      <c r="A46" s="77" t="s">
        <v>234</v>
      </c>
      <c r="B46" s="78"/>
      <c r="C46" s="78" t="s">
        <v>256</v>
      </c>
      <c r="D46" s="78" t="s">
        <v>235</v>
      </c>
    </row>
    <row r="47" spans="1:4" ht="13.5" thickBot="1">
      <c r="A47" s="80" t="s">
        <v>236</v>
      </c>
      <c r="B47" s="81"/>
      <c r="C47" s="81" t="s">
        <v>171</v>
      </c>
      <c r="D47" s="81" t="s">
        <v>171</v>
      </c>
    </row>
    <row r="48" spans="1:4" ht="13.5" thickBot="1">
      <c r="A48" s="82" t="s">
        <v>237</v>
      </c>
      <c r="B48" s="81"/>
      <c r="C48" s="83" t="s">
        <v>238</v>
      </c>
      <c r="D48" s="83" t="s">
        <v>239</v>
      </c>
    </row>
    <row r="49" spans="1:4" ht="22.5">
      <c r="A49" s="84" t="s">
        <v>240</v>
      </c>
      <c r="B49" s="78"/>
      <c r="C49" s="78" t="s">
        <v>241</v>
      </c>
      <c r="D49" s="85" t="s">
        <v>242</v>
      </c>
    </row>
    <row r="50" spans="1:4" ht="12.75">
      <c r="A50" s="79" t="s">
        <v>243</v>
      </c>
      <c r="B50" s="78"/>
      <c r="C50" s="78">
        <v>136.281</v>
      </c>
      <c r="D50" s="78">
        <v>168.323</v>
      </c>
    </row>
    <row r="51" spans="1:4" ht="13.5" thickBot="1">
      <c r="A51" s="86" t="s">
        <v>244</v>
      </c>
      <c r="B51" s="81"/>
      <c r="C51" s="81" t="s">
        <v>245</v>
      </c>
      <c r="D51" s="81" t="s">
        <v>246</v>
      </c>
    </row>
    <row r="52" spans="1:4" ht="13.5" thickBot="1">
      <c r="A52" s="87" t="s">
        <v>247</v>
      </c>
      <c r="B52" s="88"/>
      <c r="C52" s="89" t="s">
        <v>248</v>
      </c>
      <c r="D52" s="89">
        <v>927.197</v>
      </c>
    </row>
    <row r="53" ht="13.5" thickTop="1">
      <c r="A53" s="76"/>
    </row>
    <row r="56" spans="1:4" ht="15.75" thickBot="1">
      <c r="A56" s="90" t="s">
        <v>249</v>
      </c>
      <c r="B56" s="90"/>
      <c r="C56" s="91"/>
      <c r="D56" s="91"/>
    </row>
    <row r="57" spans="1:4" ht="15">
      <c r="A57" s="90"/>
      <c r="B57" s="90"/>
      <c r="C57" s="179" t="s">
        <v>250</v>
      </c>
      <c r="D57" s="179"/>
    </row>
    <row r="58" spans="1:4" ht="15.75" thickBot="1">
      <c r="A58" s="90" t="s">
        <v>251</v>
      </c>
      <c r="B58" s="90"/>
      <c r="C58" s="92"/>
      <c r="D58" s="92"/>
    </row>
    <row r="59" spans="1:4" ht="30" customHeight="1">
      <c r="A59" s="90"/>
      <c r="B59" s="90"/>
      <c r="C59" s="179" t="s">
        <v>252</v>
      </c>
      <c r="D59" s="179"/>
    </row>
  </sheetData>
  <sheetProtection/>
  <mergeCells count="5">
    <mergeCell ref="A25:A26"/>
    <mergeCell ref="B25:B26"/>
    <mergeCell ref="D25:D26"/>
    <mergeCell ref="C59:D59"/>
    <mergeCell ref="C57:D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Yershov, Anton </cp:lastModifiedBy>
  <cp:lastPrinted>2016-08-15T11:34:19Z</cp:lastPrinted>
  <dcterms:created xsi:type="dcterms:W3CDTF">1996-10-08T23:32:33Z</dcterms:created>
  <dcterms:modified xsi:type="dcterms:W3CDTF">2016-08-16T03:19:36Z</dcterms:modified>
  <cp:category/>
  <cp:version/>
  <cp:contentType/>
  <cp:contentStatus/>
</cp:coreProperties>
</file>