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2"/>
  </bookViews>
  <sheets>
    <sheet name="Отчет СК" sheetId="1" r:id="rId1"/>
    <sheet name="ДС косвенный" sheetId="2" r:id="rId2"/>
    <sheet name="баланс" sheetId="3" r:id="rId3"/>
    <sheet name="Ф№ 9 мес 2014 " sheetId="4" r:id="rId4"/>
  </sheets>
  <externalReferences>
    <externalReference r:id="rId7"/>
  </externalReferences>
  <definedNames>
    <definedName name="_xlnm.Print_Area" localSheetId="2">'баланс'!$A$1:$J$71</definedName>
    <definedName name="_xlnm.Print_Area" localSheetId="0">'Отчет СК'!$A$1:$H$34</definedName>
    <definedName name="_xlnm.Print_Area" localSheetId="3">'Ф№ 9 мес 2014 '!$A$1:$I$43</definedName>
  </definedNames>
  <calcPr fullCalcOnLoad="1"/>
</workbook>
</file>

<file path=xl/sharedStrings.xml><?xml version="1.0" encoding="utf-8"?>
<sst xmlns="http://schemas.openxmlformats.org/spreadsheetml/2006/main" count="261" uniqueCount="198">
  <si>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</si>
  <si>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</si>
  <si>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</si>
  <si>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</si>
  <si>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</si>
  <si>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</si>
  <si>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</si>
  <si>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</si>
  <si>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</si>
  <si>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</si>
  <si>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</si>
  <si>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</si>
  <si>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</si>
  <si>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</si>
  <si>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</si>
  <si>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</si>
  <si>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</si>
  <si>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</si>
  <si>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</si>
  <si>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</si>
  <si>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</si>
  <si>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</si>
  <si>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</si>
  <si>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</si>
  <si>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</si>
  <si>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</si>
  <si>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</si>
  <si>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</si>
  <si>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</si>
  <si>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</si>
  <si>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</si>
  <si>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029</t>
  </si>
  <si>
    <t>Итого долгосрочных активов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</si>
  <si>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</si>
  <si>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</si>
  <si>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</si>
  <si>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</si>
  <si>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</si>
  <si>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</si>
  <si>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</si>
  <si>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</si>
  <si>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</si>
  <si>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</si>
  <si>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</si>
  <si>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</si>
  <si>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</si>
  <si>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</si>
  <si>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</si>
  <si>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</si>
  <si>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</si>
  <si>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</si>
  <si>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</si>
  <si>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</si>
  <si>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</si>
  <si>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 </t>
  </si>
  <si>
    <t xml:space="preserve">Руководитель </t>
  </si>
  <si>
    <t>Малахов В. А.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</si>
  <si>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</si>
  <si>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</si>
  <si>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</si>
  <si>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</si>
  <si>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</si>
  <si>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</si>
  <si>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</si>
  <si>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</si>
  <si>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</si>
  <si>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Гл. бухгалтер</t>
  </si>
  <si>
    <t>тыс. тенге</t>
  </si>
  <si>
    <t>Расходы по корпоративному подоходному налогу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</si>
  <si>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</si>
  <si>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</si>
  <si>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</si>
  <si>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</si>
  <si>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</si>
  <si>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</si>
  <si>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</si>
  <si>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</si>
  <si>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</si>
  <si>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</si>
  <si>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Денежные средства и эквиваленты</t>
  </si>
  <si>
    <t>Прочие внеоборотные активы</t>
  </si>
  <si>
    <t>Банковские депозиты и аккредитивы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</si>
  <si>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</si>
  <si>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</si>
  <si>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</si>
  <si>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</si>
  <si>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</si>
  <si>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</si>
  <si>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Койшибекова Ж.А</t>
  </si>
  <si>
    <t>Отчет о финансовом положении</t>
  </si>
  <si>
    <t xml:space="preserve">Финансовые доходы </t>
  </si>
  <si>
    <t>017</t>
  </si>
  <si>
    <t>018</t>
  </si>
  <si>
    <t>019</t>
  </si>
  <si>
    <t xml:space="preserve">Прибыль (убыток) после налогообложения от прекращенной деятельности </t>
  </si>
  <si>
    <t>Валовая прибыль (стр. 010 - стр.011)</t>
  </si>
  <si>
    <t xml:space="preserve">Торговая дебиторская задолженность </t>
  </si>
  <si>
    <t>Прочие оборотные активы</t>
  </si>
  <si>
    <t>II. Оборотные активы</t>
  </si>
  <si>
    <t>Итого оборотных активов</t>
  </si>
  <si>
    <t>V. Текущие обязательства</t>
  </si>
  <si>
    <t>Торговая кредиторская задолженность</t>
  </si>
  <si>
    <t>Авансы полученные</t>
  </si>
  <si>
    <t>Прибыль(убыток) от выбытия основных средств</t>
  </si>
  <si>
    <t>Прочие доходы от операционной деятельности</t>
  </si>
  <si>
    <t>Итоговая прибыль (убыток) за период (стр. 021 +/- стр. 022)</t>
  </si>
  <si>
    <t xml:space="preserve">Прибыль (убыток) после налогообложения  (стр.021 - стр. 022) </t>
  </si>
  <si>
    <t>Прочие расходы по операционной деятельности</t>
  </si>
  <si>
    <t>034</t>
  </si>
  <si>
    <t>035</t>
  </si>
  <si>
    <t xml:space="preserve">на конец </t>
  </si>
  <si>
    <t>Задолженность сотрудников по займам</t>
  </si>
  <si>
    <t>Долгосрочная задолженность фонда "Даму"</t>
  </si>
  <si>
    <t>Краткосрочная задолженность фонда "Даму"</t>
  </si>
  <si>
    <t>Предоплата по налогу на прибыль</t>
  </si>
  <si>
    <t>Кредиты и займы</t>
  </si>
  <si>
    <t>Обязательства по  аренде</t>
  </si>
  <si>
    <t>Отложенное налоговое обязательство</t>
  </si>
  <si>
    <t>Текущая часть обязательств по финансовой аренде</t>
  </si>
  <si>
    <t>Обязательство по налогу на прибыль</t>
  </si>
  <si>
    <t>Фонд переоценки</t>
  </si>
  <si>
    <t xml:space="preserve">Итого </t>
  </si>
  <si>
    <t>Аммортизация фонда переоценки</t>
  </si>
  <si>
    <t>ТОО Исткомтранс</t>
  </si>
  <si>
    <t xml:space="preserve">Уставный капитал </t>
  </si>
  <si>
    <t>Текущая часть обязательств по облигациям</t>
  </si>
  <si>
    <t>Облигации со сроком погашения в 2018</t>
  </si>
  <si>
    <t>028</t>
  </si>
  <si>
    <t>ИТОГО АКТИВОВ (стр. 100 + стр. 200)</t>
  </si>
  <si>
    <t xml:space="preserve">ИТОГО ОБЯЗАТЕЛЬСТВ (стр. 300 + стр. 400 )                                                                               </t>
  </si>
  <si>
    <t xml:space="preserve">ИТОГО КАПИТАЛ И ОБЯЗАТЕЛЬСТВ (стр. 300 + стр. 400 +стр 500)                                                                               </t>
  </si>
  <si>
    <t>Сальдо на 1 января 2013 года</t>
  </si>
  <si>
    <t>Прибыль  по операционной  деят-ти стр. 012 -013+ стр. 014- cтр 015-стр 016)</t>
  </si>
  <si>
    <t>Прибыль (убыток) до налогов (стр. 017 + стр. 018- стр.019-стр.020)</t>
  </si>
  <si>
    <t>Итого совокупный доход за отчетный период</t>
  </si>
  <si>
    <t>Отрицательные курсовые разницы</t>
  </si>
  <si>
    <t xml:space="preserve">ОТЧЕТ О ДВИЖЕНИИ ДЕНЕЖНЫХ СРЕДСТВ </t>
  </si>
  <si>
    <t>В тысячах тенге</t>
  </si>
  <si>
    <t>Движение денежных средств от операционной деятельности</t>
  </si>
  <si>
    <t>Прибыль до налогообложения</t>
  </si>
  <si>
    <t>Корректировки:</t>
  </si>
  <si>
    <t>Финансовые доходы</t>
  </si>
  <si>
    <t>Финансовые расходы</t>
  </si>
  <si>
    <t>Чистый убыток / (прибыль) от выбытия основных средств</t>
  </si>
  <si>
    <t>Резерв под сомнительную задолженность</t>
  </si>
  <si>
    <t>Нереализованные отрицательные курсовые разницы</t>
  </si>
  <si>
    <t>Корректировки оборотного капитала</t>
  </si>
  <si>
    <t>(Увеличение) / уменьшение операционных активов:</t>
  </si>
  <si>
    <t>Запасы</t>
  </si>
  <si>
    <t>Торговая дебиторская задолженность</t>
  </si>
  <si>
    <t>Увеличение / (уменьшение) операционных обязательств:</t>
  </si>
  <si>
    <r>
      <t>Торговая</t>
    </r>
    <r>
      <rPr>
        <sz val="9"/>
        <color indexed="8"/>
        <rFont val="Arial"/>
        <family val="2"/>
      </rPr>
      <t xml:space="preserve"> кредиторская задолженность</t>
    </r>
  </si>
  <si>
    <r>
      <t>П</t>
    </r>
    <r>
      <rPr>
        <sz val="9"/>
        <color indexed="8"/>
        <rFont val="Arial"/>
        <family val="2"/>
      </rPr>
      <t>рочие краткосрочные обязательства</t>
    </r>
  </si>
  <si>
    <t>Поступление денежных средств от операционной деятельности</t>
  </si>
  <si>
    <t>Уплаченный налог на прибыль</t>
  </si>
  <si>
    <t>Проценты, выплаченные по обязательствам по финансовой аренде</t>
  </si>
  <si>
    <t>Проценты, выплаченные по займам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</si>
  <si>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</si>
  <si>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</si>
  <si>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Покупка основных средств</t>
  </si>
  <si>
    <t>Покупка нематериальных активов</t>
  </si>
  <si>
    <t>Поступления от продажи основных средств</t>
  </si>
  <si>
    <t>Выплаты займов сотрудниками</t>
  </si>
  <si>
    <t>Займы, выданные сотрудникам</t>
  </si>
  <si>
    <t>Чистые денежные потоки, использованные в инвестиционной деятельности</t>
  </si>
  <si>
    <t>Движение денежных средств от финансовой деятельности</t>
  </si>
  <si>
    <t>Поступления от займов</t>
  </si>
  <si>
    <t>Выплаты кредитов и займов, в т.ч. комиссии за предоставление кредитов</t>
  </si>
  <si>
    <t>Выплаты в погашение обязательств по финансовой аренде</t>
  </si>
  <si>
    <t>Дивиденды выплаченные</t>
  </si>
  <si>
    <t>Чистые денежные потоки от финансовой деятельности</t>
  </si>
  <si>
    <t>Чистое уменьшение денежных средств и их эквивалентов</t>
  </si>
  <si>
    <t>Влияние курсовых разниц на денежные средства и их эквиваленты</t>
  </si>
  <si>
    <t>Денежные средства и их эквиваленты на 1 января</t>
  </si>
  <si>
    <t>Денежные средства и их эквиваленты на 31 марта</t>
  </si>
  <si>
    <t>Износ и аммортизация</t>
  </si>
  <si>
    <t>Сальдо на 31 декабря 2013 года(аудиров)</t>
  </si>
  <si>
    <t>Размещение депозитов</t>
  </si>
  <si>
    <t>Полученные проценты от депозитов</t>
  </si>
  <si>
    <t>Поступления от погашения депозитов</t>
  </si>
  <si>
    <t>Алматы Аль-Фараби, дом 77/7, н.п.11а</t>
  </si>
  <si>
    <t>На 31 декабря 2013(аудир)</t>
  </si>
  <si>
    <t>Поступления от выпуска облигации</t>
  </si>
  <si>
    <t>на конец  30 сентября 2014 г.</t>
  </si>
  <si>
    <t>Сальдо на 30 сентября 2013 года(неаудир)</t>
  </si>
  <si>
    <t>Сальдо на 30 сентября 2014 года(неаудир)</t>
  </si>
  <si>
    <t>по состоянию на 30 сентября 2014 года</t>
  </si>
  <si>
    <t>30 сентября 2013 г. (неаудир)</t>
  </si>
  <si>
    <t>30 сентября 2014 г. (неаудир)</t>
  </si>
  <si>
    <t xml:space="preserve">На 30 сентября 2014 (неаудир) </t>
  </si>
  <si>
    <t>на 30 сентября 2014 г</t>
  </si>
  <si>
    <t>За отчетный период   на 30.09 2014(неаудир.)</t>
  </si>
  <si>
    <t>За отчетный период   на  30.09 2013(неаудир.)</t>
  </si>
  <si>
    <t>Прибыль / убыток за период  9 мес  2013</t>
  </si>
  <si>
    <t xml:space="preserve">Итого совокупный доход за 9 мес 2013 </t>
  </si>
  <si>
    <t>Увеличение уставного капитала</t>
  </si>
  <si>
    <t>Прибыль  за отчетный период  9 мес 2014</t>
  </si>
  <si>
    <t>Поступления от взноса в уставный капитал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</si>
</sst>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0;[Red]\-0.00"/>
    <numFmt numFmtId="174" formatCode="0.0"/>
    <numFmt numFmtId="175" formatCode="#,##0.0"/>
    <numFmt numFmtId="176" formatCode="#,##0.000"/>
    <numFmt numFmtId="177" formatCode="0.0000"/>
    <numFmt numFmtId="178" formatCode="0.000"/>
    <numFmt numFmtId="179" formatCode="#,##0.00_ ;\-#,##0.00\ "/>
    <numFmt numFmtId="180" formatCode="_-* #,##0_р_._-;\-* #,##0_р_._-;_-* &quot;-&quot;??_р_._-;_-@_-"/>
    <numFmt numFmtId="181" formatCode="_(* #,##0.0_);_(* \(#,##0.0\);_(* &quot;-&quot;??_);_(@_)"/>
    <numFmt numFmtId="182" formatCode="_(* #,##0_);_(* \(#,##0\);_(* &quot;-&quot;??_);_(@_)"/>
    <numFmt numFmtId="183" formatCode="#,##0_р_."/>
    <numFmt numFmtId="184" formatCode="0;[Red]\-0"/>
    <numFmt numFmtId="185" formatCode="0.0;[Red]\-0.0"/>
    <numFmt numFmtId="186" formatCode="0.00_ ;[Red]\-0.00\ "/>
    <numFmt numFmtId="187" formatCode="#,##0.00_ ;[Red]\-#,##0.00\ "/>
    <numFmt numFmtId="188" formatCode="[$-409]d\-mmm\-yyyy;@"/>
    <numFmt numFmtId="189" formatCode="_-* #,##0.00_-;\-* #,##0.00_-;_-* &quot;-&quot;??_-;_-@_-"/>
    <numFmt numFmtId="190" formatCode="[$-FC19]d\ mmmm\ yyyy\ &quot;г.&quot;"/>
    <numFmt numFmtId="191" formatCode="&quot;(&quot;General&quot;)&quot;;&quot;(-&quot;General&quot;)&quot;"/>
    <numFmt numFmtId="192" formatCode="&quot;&quot;General&quot;&quot;;&quot;(-&quot;General&quot;)&quot;"/>
    <numFmt numFmtId="193" formatCode="&quot;&quot;General&quot;&quot;;&quot;(&quot;General&quot;)&quot;"/>
  </numFmts>
  <fonts count="6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1" fontId="17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7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6" fontId="4" fillId="0" borderId="0" xfId="0" applyNumberFormat="1" applyFont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82" fontId="5" fillId="33" borderId="11" xfId="63" applyNumberFormat="1" applyFont="1" applyFill="1" applyBorder="1" applyAlignment="1">
      <alignment horizontal="right"/>
    </xf>
    <xf numFmtId="182" fontId="4" fillId="33" borderId="14" xfId="63" applyNumberFormat="1" applyFont="1" applyFill="1" applyBorder="1" applyAlignment="1">
      <alignment horizontal="right"/>
    </xf>
    <xf numFmtId="182" fontId="4" fillId="33" borderId="13" xfId="63" applyNumberFormat="1" applyFont="1" applyFill="1" applyBorder="1" applyAlignment="1">
      <alignment horizontal="right"/>
    </xf>
    <xf numFmtId="182" fontId="4" fillId="33" borderId="11" xfId="63" applyNumberFormat="1" applyFont="1" applyFill="1" applyBorder="1" applyAlignment="1">
      <alignment horizontal="right"/>
    </xf>
    <xf numFmtId="182" fontId="4" fillId="33" borderId="15" xfId="63" applyNumberFormat="1" applyFont="1" applyFill="1" applyBorder="1" applyAlignment="1">
      <alignment horizontal="right"/>
    </xf>
    <xf numFmtId="182" fontId="61" fillId="33" borderId="16" xfId="63" applyNumberFormat="1" applyFont="1" applyFill="1" applyBorder="1" applyAlignment="1">
      <alignment horizontal="right"/>
    </xf>
    <xf numFmtId="182" fontId="5" fillId="33" borderId="16" xfId="63" applyNumberFormat="1" applyFont="1" applyFill="1" applyBorder="1" applyAlignment="1">
      <alignment horizontal="right"/>
    </xf>
    <xf numFmtId="182" fontId="5" fillId="33" borderId="17" xfId="63" applyNumberFormat="1" applyFont="1" applyFill="1" applyBorder="1" applyAlignment="1">
      <alignment horizontal="right"/>
    </xf>
    <xf numFmtId="193" fontId="0" fillId="0" borderId="0" xfId="0" applyNumberFormat="1" applyAlignment="1">
      <alignment/>
    </xf>
    <xf numFmtId="193" fontId="0" fillId="0" borderId="0" xfId="0" applyNumberFormat="1" applyFont="1" applyAlignment="1">
      <alignment/>
    </xf>
    <xf numFmtId="182" fontId="62" fillId="0" borderId="0" xfId="63" applyNumberFormat="1" applyFont="1" applyAlignment="1">
      <alignment horizontal="left" vertical="center" indent="1"/>
    </xf>
    <xf numFmtId="182" fontId="0" fillId="0" borderId="0" xfId="63" applyNumberFormat="1" applyFont="1" applyAlignment="1">
      <alignment/>
    </xf>
    <xf numFmtId="182" fontId="63" fillId="0" borderId="18" xfId="63" applyNumberFormat="1" applyFont="1" applyBorder="1" applyAlignment="1">
      <alignment vertical="center" wrapText="1"/>
    </xf>
    <xf numFmtId="182" fontId="64" fillId="0" borderId="18" xfId="63" applyNumberFormat="1" applyFont="1" applyBorder="1" applyAlignment="1">
      <alignment horizontal="right" vertical="center" wrapText="1"/>
    </xf>
    <xf numFmtId="182" fontId="61" fillId="0" borderId="0" xfId="63" applyNumberFormat="1" applyFont="1" applyAlignment="1">
      <alignment horizontal="left" vertical="center" wrapText="1" indent="1"/>
    </xf>
    <xf numFmtId="182" fontId="64" fillId="0" borderId="0" xfId="63" applyNumberFormat="1" applyFont="1" applyAlignment="1">
      <alignment vertical="center" wrapText="1"/>
    </xf>
    <xf numFmtId="182" fontId="65" fillId="0" borderId="0" xfId="63" applyNumberFormat="1" applyFont="1" applyAlignment="1">
      <alignment vertical="center" wrapText="1"/>
    </xf>
    <xf numFmtId="182" fontId="66" fillId="0" borderId="0" xfId="63" applyNumberFormat="1" applyFont="1" applyAlignment="1">
      <alignment horizontal="left" vertical="center" wrapText="1" indent="3"/>
    </xf>
    <xf numFmtId="182" fontId="66" fillId="0" borderId="0" xfId="63" applyNumberFormat="1" applyFont="1" applyAlignment="1">
      <alignment vertical="center" wrapText="1"/>
    </xf>
    <xf numFmtId="182" fontId="0" fillId="0" borderId="0" xfId="63" applyNumberFormat="1" applyFont="1" applyAlignment="1">
      <alignment/>
    </xf>
    <xf numFmtId="182" fontId="65" fillId="0" borderId="0" xfId="63" applyNumberFormat="1" applyFont="1" applyAlignment="1">
      <alignment horizontal="left" vertical="center" wrapText="1" indent="3"/>
    </xf>
    <xf numFmtId="182" fontId="66" fillId="0" borderId="0" xfId="63" applyNumberFormat="1" applyFont="1" applyAlignment="1">
      <alignment horizontal="left" vertical="center" wrapText="1" indent="4"/>
    </xf>
    <xf numFmtId="182" fontId="66" fillId="0" borderId="0" xfId="63" applyNumberFormat="1" applyFont="1" applyAlignment="1">
      <alignment horizontal="left" vertical="center" wrapText="1" indent="1"/>
    </xf>
    <xf numFmtId="182" fontId="65" fillId="0" borderId="18" xfId="63" applyNumberFormat="1" applyFont="1" applyBorder="1" applyAlignment="1">
      <alignment horizontal="left" vertical="center" wrapText="1" indent="3"/>
    </xf>
    <xf numFmtId="182" fontId="65" fillId="0" borderId="18" xfId="63" applyNumberFormat="1" applyFont="1" applyBorder="1" applyAlignment="1">
      <alignment vertical="center" wrapText="1"/>
    </xf>
    <xf numFmtId="182" fontId="64" fillId="0" borderId="0" xfId="63" applyNumberFormat="1" applyFont="1" applyAlignment="1">
      <alignment horizontal="left" vertical="center" wrapText="1" indent="1"/>
    </xf>
    <xf numFmtId="182" fontId="65" fillId="0" borderId="0" xfId="63" applyNumberFormat="1" applyFont="1" applyAlignment="1">
      <alignment horizontal="left" vertical="center" wrapText="1" indent="4"/>
    </xf>
    <xf numFmtId="182" fontId="64" fillId="0" borderId="19" xfId="63" applyNumberFormat="1" applyFont="1" applyBorder="1" applyAlignment="1">
      <alignment horizontal="left" vertical="center" wrapText="1" indent="1"/>
    </xf>
    <xf numFmtId="182" fontId="64" fillId="0" borderId="19" xfId="63" applyNumberFormat="1" applyFont="1" applyBorder="1" applyAlignment="1">
      <alignment vertical="center" wrapText="1"/>
    </xf>
    <xf numFmtId="182" fontId="65" fillId="0" borderId="0" xfId="63" applyNumberFormat="1" applyFont="1" applyAlignment="1">
      <alignment horizontal="right" vertical="center" wrapText="1"/>
    </xf>
    <xf numFmtId="182" fontId="61" fillId="0" borderId="19" xfId="63" applyNumberFormat="1" applyFont="1" applyBorder="1" applyAlignment="1">
      <alignment horizontal="left" vertical="center" wrapText="1" indent="1"/>
    </xf>
    <xf numFmtId="182" fontId="64" fillId="0" borderId="19" xfId="63" applyNumberFormat="1" applyFont="1" applyBorder="1" applyAlignment="1">
      <alignment horizontal="right" vertical="center" wrapText="1"/>
    </xf>
    <xf numFmtId="182" fontId="67" fillId="0" borderId="0" xfId="63" applyNumberFormat="1" applyFont="1" applyAlignment="1">
      <alignment/>
    </xf>
    <xf numFmtId="182" fontId="66" fillId="0" borderId="0" xfId="63" applyNumberFormat="1" applyFont="1" applyAlignment="1">
      <alignment horizontal="justify" vertical="center" wrapText="1"/>
    </xf>
    <xf numFmtId="182" fontId="65" fillId="0" borderId="18" xfId="63" applyNumberFormat="1" applyFont="1" applyBorder="1" applyAlignment="1">
      <alignment horizontal="right" vertical="center" wrapText="1"/>
    </xf>
    <xf numFmtId="182" fontId="61" fillId="0" borderId="18" xfId="63" applyNumberFormat="1" applyFont="1" applyBorder="1" applyAlignment="1">
      <alignment horizontal="left" vertical="center" wrapText="1" indent="1"/>
    </xf>
    <xf numFmtId="182" fontId="64" fillId="0" borderId="0" xfId="63" applyNumberFormat="1" applyFont="1" applyAlignment="1">
      <alignment horizontal="right" vertical="center" wrapText="1"/>
    </xf>
    <xf numFmtId="182" fontId="65" fillId="0" borderId="0" xfId="63" applyNumberFormat="1" applyFont="1" applyAlignment="1">
      <alignment horizontal="left" vertical="center" wrapText="1" indent="2"/>
    </xf>
    <xf numFmtId="182" fontId="65" fillId="0" borderId="18" xfId="63" applyNumberFormat="1" applyFont="1" applyBorder="1" applyAlignment="1">
      <alignment horizontal="left" vertical="center" wrapText="1" indent="1"/>
    </xf>
    <xf numFmtId="182" fontId="64" fillId="0" borderId="20" xfId="63" applyNumberFormat="1" applyFont="1" applyBorder="1" applyAlignment="1">
      <alignment horizontal="left" vertical="center" wrapText="1" indent="1"/>
    </xf>
    <xf numFmtId="182" fontId="64" fillId="0" borderId="20" xfId="63" applyNumberFormat="1" applyFont="1" applyBorder="1" applyAlignment="1">
      <alignment horizontal="right" vertical="center" wrapText="1"/>
    </xf>
    <xf numFmtId="182" fontId="0" fillId="0" borderId="0" xfId="63" applyNumberFormat="1" applyFont="1" applyFill="1" applyAlignment="1">
      <alignment horizontal="left" vertical="center"/>
    </xf>
    <xf numFmtId="182" fontId="4" fillId="0" borderId="0" xfId="63" applyNumberFormat="1" applyFont="1" applyFill="1" applyBorder="1" applyAlignment="1">
      <alignment/>
    </xf>
    <xf numFmtId="182" fontId="4" fillId="0" borderId="0" xfId="63" applyNumberFormat="1" applyFont="1" applyFill="1" applyAlignment="1">
      <alignment/>
    </xf>
    <xf numFmtId="182" fontId="8" fillId="0" borderId="0" xfId="63" applyNumberFormat="1" applyFont="1" applyFill="1" applyBorder="1" applyAlignment="1">
      <alignment horizontal="center" vertical="top"/>
    </xf>
    <xf numFmtId="182" fontId="4" fillId="0" borderId="0" xfId="63" applyNumberFormat="1" applyFont="1" applyFill="1" applyAlignment="1">
      <alignment horizontal="left"/>
    </xf>
    <xf numFmtId="182" fontId="0" fillId="0" borderId="0" xfId="63" applyNumberFormat="1" applyFont="1" applyFill="1" applyAlignment="1">
      <alignment/>
    </xf>
    <xf numFmtId="193" fontId="0" fillId="0" borderId="0" xfId="0" applyNumberFormat="1" applyFont="1" applyAlignment="1">
      <alignment wrapText="1"/>
    </xf>
    <xf numFmtId="193" fontId="4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3" fontId="3" fillId="0" borderId="0" xfId="0" applyNumberFormat="1" applyFont="1" applyAlignment="1">
      <alignment horizontal="center" vertical="center"/>
    </xf>
    <xf numFmtId="193" fontId="2" fillId="33" borderId="10" xfId="0" applyNumberFormat="1" applyFont="1" applyFill="1" applyBorder="1" applyAlignment="1">
      <alignment horizontal="center"/>
    </xf>
    <xf numFmtId="193" fontId="5" fillId="0" borderId="11" xfId="0" applyNumberFormat="1" applyFont="1" applyBorder="1" applyAlignment="1">
      <alignment horizontal="center" vertical="center"/>
    </xf>
    <xf numFmtId="193" fontId="4" fillId="0" borderId="11" xfId="0" applyNumberFormat="1" applyFont="1" applyBorder="1" applyAlignment="1">
      <alignment horizontal="center" vertical="center"/>
    </xf>
    <xf numFmtId="193" fontId="5" fillId="0" borderId="0" xfId="0" applyNumberFormat="1" applyFont="1" applyAlignment="1">
      <alignment/>
    </xf>
    <xf numFmtId="193" fontId="4" fillId="0" borderId="0" xfId="0" applyNumberFormat="1" applyFont="1" applyAlignment="1">
      <alignment wrapText="1"/>
    </xf>
    <xf numFmtId="193" fontId="5" fillId="0" borderId="11" xfId="0" applyNumberFormat="1" applyFont="1" applyBorder="1" applyAlignment="1">
      <alignment horizontal="center"/>
    </xf>
    <xf numFmtId="193" fontId="0" fillId="0" borderId="0" xfId="0" applyNumberFormat="1" applyFont="1" applyAlignment="1">
      <alignment horizontal="left"/>
    </xf>
    <xf numFmtId="193" fontId="4" fillId="0" borderId="0" xfId="0" applyNumberFormat="1" applyFont="1" applyAlignment="1">
      <alignment horizontal="left"/>
    </xf>
    <xf numFmtId="193" fontId="4" fillId="0" borderId="0" xfId="0" applyNumberFormat="1" applyFont="1" applyAlignment="1">
      <alignment horizontal="left" vertical="center"/>
    </xf>
    <xf numFmtId="193" fontId="1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193" fontId="13" fillId="0" borderId="0" xfId="0" applyNumberFormat="1" applyFont="1" applyAlignment="1">
      <alignment/>
    </xf>
    <xf numFmtId="193" fontId="14" fillId="0" borderId="0" xfId="0" applyNumberFormat="1" applyFont="1" applyAlignment="1">
      <alignment/>
    </xf>
    <xf numFmtId="182" fontId="4" fillId="34" borderId="21" xfId="63" applyNumberFormat="1" applyFont="1" applyFill="1" applyBorder="1" applyAlignment="1">
      <alignment horizontal="center" vertical="center"/>
    </xf>
    <xf numFmtId="182" fontId="5" fillId="34" borderId="13" xfId="63" applyNumberFormat="1" applyFont="1" applyFill="1" applyBorder="1" applyAlignment="1">
      <alignment horizontal="center" vertical="center"/>
    </xf>
    <xf numFmtId="182" fontId="5" fillId="0" borderId="13" xfId="63" applyNumberFormat="1" applyFont="1" applyBorder="1" applyAlignment="1">
      <alignment horizontal="center" vertical="center"/>
    </xf>
    <xf numFmtId="182" fontId="4" fillId="0" borderId="11" xfId="63" applyNumberFormat="1" applyFont="1" applyBorder="1" applyAlignment="1">
      <alignment horizontal="center"/>
    </xf>
    <xf numFmtId="182" fontId="5" fillId="0" borderId="11" xfId="63" applyNumberFormat="1" applyFont="1" applyBorder="1" applyAlignment="1">
      <alignment horizontal="center" vertical="center"/>
    </xf>
    <xf numFmtId="182" fontId="5" fillId="0" borderId="11" xfId="63" applyNumberFormat="1" applyFont="1" applyBorder="1" applyAlignment="1">
      <alignment horizontal="center"/>
    </xf>
    <xf numFmtId="0" fontId="15" fillId="0" borderId="22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16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3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16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34" borderId="11" xfId="0" applyFont="1" applyFill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4" fillId="34" borderId="12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 horizontal="right"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193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horizontal="left" vertical="center"/>
    </xf>
    <xf numFmtId="193" fontId="1" fillId="0" borderId="0" xfId="0" applyNumberFormat="1" applyFont="1" applyAlignment="1">
      <alignment horizontal="center"/>
    </xf>
    <xf numFmtId="193" fontId="0" fillId="0" borderId="0" xfId="0" applyNumberFormat="1" applyFont="1" applyAlignment="1">
      <alignment/>
    </xf>
    <xf numFmtId="193" fontId="5" fillId="33" borderId="10" xfId="0" applyNumberFormat="1" applyFont="1" applyFill="1" applyBorder="1" applyAlignment="1">
      <alignment vertical="top" wrapText="1"/>
    </xf>
    <xf numFmtId="193" fontId="4" fillId="33" borderId="10" xfId="0" applyNumberFormat="1" applyFont="1" applyFill="1" applyBorder="1" applyAlignment="1">
      <alignment wrapText="1"/>
    </xf>
    <xf numFmtId="193" fontId="0" fillId="0" borderId="10" xfId="0" applyNumberFormat="1" applyFont="1" applyBorder="1" applyAlignment="1">
      <alignment/>
    </xf>
    <xf numFmtId="193" fontId="5" fillId="0" borderId="11" xfId="0" applyNumberFormat="1" applyFont="1" applyBorder="1" applyAlignment="1">
      <alignment horizontal="center" vertical="center"/>
    </xf>
    <xf numFmtId="193" fontId="5" fillId="0" borderId="15" xfId="0" applyNumberFormat="1" applyFont="1" applyBorder="1" applyAlignment="1">
      <alignment horizontal="center" vertical="center" wrapText="1"/>
    </xf>
    <xf numFmtId="193" fontId="5" fillId="0" borderId="13" xfId="0" applyNumberFormat="1" applyFont="1" applyBorder="1" applyAlignment="1">
      <alignment horizontal="center" vertical="center" wrapText="1"/>
    </xf>
    <xf numFmtId="193" fontId="4" fillId="0" borderId="12" xfId="0" applyNumberFormat="1" applyFont="1" applyBorder="1" applyAlignment="1">
      <alignment horizontal="left"/>
    </xf>
    <xf numFmtId="193" fontId="5" fillId="0" borderId="12" xfId="0" applyNumberFormat="1" applyFont="1" applyBorder="1" applyAlignment="1">
      <alignment horizontal="left"/>
    </xf>
    <xf numFmtId="193" fontId="15" fillId="0" borderId="12" xfId="0" applyNumberFormat="1" applyFont="1" applyBorder="1" applyAlignment="1">
      <alignment/>
    </xf>
    <xf numFmtId="193" fontId="5" fillId="0" borderId="12" xfId="0" applyNumberFormat="1" applyFont="1" applyBorder="1" applyAlignment="1">
      <alignment/>
    </xf>
    <xf numFmtId="193" fontId="4" fillId="0" borderId="23" xfId="0" applyNumberFormat="1" applyFont="1" applyBorder="1" applyAlignment="1">
      <alignment horizontal="left" wrapText="1"/>
    </xf>
    <xf numFmtId="193" fontId="8" fillId="0" borderId="0" xfId="0" applyNumberFormat="1" applyFont="1" applyAlignment="1">
      <alignment horizontal="center" vertical="top"/>
    </xf>
    <xf numFmtId="193" fontId="5" fillId="0" borderId="11" xfId="0" applyNumberFormat="1" applyFont="1" applyBorder="1" applyAlignment="1">
      <alignment wrapText="1"/>
    </xf>
    <xf numFmtId="193" fontId="5" fillId="0" borderId="12" xfId="0" applyNumberFormat="1" applyFont="1" applyBorder="1" applyAlignment="1">
      <alignment horizontal="left" wrapText="1"/>
    </xf>
    <xf numFmtId="193" fontId="4" fillId="0" borderId="10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5581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40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40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54;%20&#1045;&#1083;&#1077;&#1085;&#1072;%202011&#1048;&#1050;&#1058;\4&#1082;&#1074;2011\&#1060;&#1080;&#1085;&#1072;&#1083;%20&#1060;&#1054;%202011\&#1060;&#1080;&#1085;.&#1086;&#1090;&#1095;&#1077;&#1090;&#1085;&#1086;&#1089;&#1090;&#1100;4&#1082;&#1074;%202011%20&#1075;%20-%2008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СК"/>
      <sheetName val="ДС  12 мес 2011 "/>
      <sheetName val="Отчет о финансовом положении"/>
      <sheetName val="баланс"/>
      <sheetName val="Ф№ 12 мес"/>
      <sheetName val="ОСВ на 31декабр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25" sqref="C25:E27"/>
    </sheetView>
  </sheetViews>
  <sheetFormatPr defaultColWidth="9.140625" defaultRowHeight="12.75"/>
  <cols>
    <col min="1" max="1" width="34.710937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8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125"/>
      <c r="H2" s="125"/>
    </row>
    <row r="4" spans="1:7" ht="12.75">
      <c r="A4" s="26" t="s">
        <v>0</v>
      </c>
      <c r="B4" s="26"/>
      <c r="C4" s="26"/>
      <c r="D4" s="26"/>
      <c r="E4" s="126" t="s">
        <v>123</v>
      </c>
      <c r="F4" s="126"/>
      <c r="G4" s="126"/>
    </row>
    <row r="6" spans="1:8" ht="15.75">
      <c r="A6" s="127" t="s">
        <v>69</v>
      </c>
      <c r="B6" s="127"/>
      <c r="C6" s="127"/>
      <c r="D6" s="127"/>
      <c r="E6" s="127"/>
      <c r="F6" s="127"/>
      <c r="G6" s="127"/>
      <c r="H6" s="127"/>
    </row>
    <row r="7" spans="1:8" ht="12.75">
      <c r="A7" s="128" t="s">
        <v>183</v>
      </c>
      <c r="B7" s="128"/>
      <c r="C7" s="128"/>
      <c r="D7" s="128"/>
      <c r="E7" s="128"/>
      <c r="F7" s="128"/>
      <c r="G7" s="128"/>
      <c r="H7" s="128"/>
    </row>
    <row r="8" ht="12.75">
      <c r="H8" t="s">
        <v>70</v>
      </c>
    </row>
    <row r="9" spans="1:8" ht="12.75">
      <c r="A9" s="129"/>
      <c r="B9" s="129"/>
      <c r="C9" s="129"/>
      <c r="D9" s="129"/>
      <c r="E9" s="130"/>
      <c r="F9" s="130"/>
      <c r="G9" s="130"/>
      <c r="H9" s="27" t="s">
        <v>121</v>
      </c>
    </row>
    <row r="10" spans="1:8" ht="24">
      <c r="A10" s="129"/>
      <c r="B10" s="129"/>
      <c r="C10" s="129"/>
      <c r="D10" s="129"/>
      <c r="E10" s="27" t="s">
        <v>124</v>
      </c>
      <c r="F10" s="27" t="s">
        <v>120</v>
      </c>
      <c r="G10" s="27" t="s">
        <v>71</v>
      </c>
      <c r="H10" s="27"/>
    </row>
    <row r="11" spans="1:8" ht="12.75">
      <c r="A11" s="124" t="s">
        <v>131</v>
      </c>
      <c r="B11" s="124"/>
      <c r="C11" s="124"/>
      <c r="D11" s="124"/>
      <c r="E11" s="43">
        <v>840000</v>
      </c>
      <c r="F11" s="43">
        <v>14166827</v>
      </c>
      <c r="G11" s="43">
        <v>19451800</v>
      </c>
      <c r="H11" s="43">
        <f>G11+F11+E11</f>
        <v>34458627</v>
      </c>
    </row>
    <row r="12" spans="1:8" ht="13.5" thickBot="1">
      <c r="A12" s="131" t="s">
        <v>193</v>
      </c>
      <c r="B12" s="131"/>
      <c r="C12" s="131"/>
      <c r="D12" s="131"/>
      <c r="E12" s="44" t="s">
        <v>72</v>
      </c>
      <c r="F12" s="44"/>
      <c r="G12" s="44">
        <v>6682457</v>
      </c>
      <c r="H12" s="44">
        <f>G12</f>
        <v>6682457</v>
      </c>
    </row>
    <row r="13" spans="1:8" ht="12.75">
      <c r="A13" s="121" t="s">
        <v>194</v>
      </c>
      <c r="B13" s="121"/>
      <c r="C13" s="121"/>
      <c r="D13" s="121"/>
      <c r="E13" s="45" t="s">
        <v>72</v>
      </c>
      <c r="F13" s="45"/>
      <c r="G13" s="45">
        <f>G12</f>
        <v>6682457</v>
      </c>
      <c r="H13" s="45">
        <f>G13</f>
        <v>6682457</v>
      </c>
    </row>
    <row r="14" spans="1:8" ht="12.75">
      <c r="A14" s="119" t="s">
        <v>122</v>
      </c>
      <c r="B14" s="119"/>
      <c r="C14" s="119"/>
      <c r="D14" s="119"/>
      <c r="E14" s="46"/>
      <c r="F14" s="46">
        <v>-655969</v>
      </c>
      <c r="G14" s="46">
        <v>655969</v>
      </c>
      <c r="H14" s="46">
        <f>F14+G14</f>
        <v>0</v>
      </c>
    </row>
    <row r="15" spans="1:8" ht="12.75">
      <c r="A15" s="119" t="s">
        <v>195</v>
      </c>
      <c r="B15" s="119"/>
      <c r="C15" s="119"/>
      <c r="D15" s="119"/>
      <c r="E15" s="36">
        <f>3005400</f>
        <v>3005400</v>
      </c>
      <c r="F15" s="36"/>
      <c r="G15" s="36"/>
      <c r="H15" s="36">
        <f>E15</f>
        <v>3005400</v>
      </c>
    </row>
    <row r="16" spans="1:8" ht="13.5" thickBot="1">
      <c r="A16" s="120" t="s">
        <v>73</v>
      </c>
      <c r="B16" s="120"/>
      <c r="C16" s="120"/>
      <c r="D16" s="120"/>
      <c r="E16" s="47" t="s">
        <v>72</v>
      </c>
      <c r="F16" s="47"/>
      <c r="G16" s="47">
        <v>-1501050</v>
      </c>
      <c r="H16" s="47">
        <f>G16</f>
        <v>-1501050</v>
      </c>
    </row>
    <row r="17" spans="1:8" ht="13.5" thickBot="1">
      <c r="A17" s="122" t="s">
        <v>184</v>
      </c>
      <c r="B17" s="123"/>
      <c r="C17" s="123"/>
      <c r="D17" s="123"/>
      <c r="E17" s="48">
        <f>E11+E15</f>
        <v>3845400</v>
      </c>
      <c r="F17" s="48">
        <f>F11+F14</f>
        <v>13510858</v>
      </c>
      <c r="G17" s="48">
        <f>G11+G13+G14+G16</f>
        <v>25289176</v>
      </c>
      <c r="H17" s="48">
        <f>H11+H13+H16+H15</f>
        <v>42645434</v>
      </c>
    </row>
    <row r="18" spans="1:8" ht="13.5" thickBot="1">
      <c r="A18" s="122" t="s">
        <v>176</v>
      </c>
      <c r="B18" s="123"/>
      <c r="C18" s="123"/>
      <c r="D18" s="123"/>
      <c r="E18" s="48">
        <v>3845400</v>
      </c>
      <c r="F18" s="48">
        <v>13465803</v>
      </c>
      <c r="G18" s="48">
        <v>26809948</v>
      </c>
      <c r="H18" s="48">
        <f>44121151</f>
        <v>44121151</v>
      </c>
    </row>
    <row r="19" spans="1:8" ht="12.75">
      <c r="A19" s="121" t="s">
        <v>196</v>
      </c>
      <c r="B19" s="121"/>
      <c r="C19" s="121"/>
      <c r="D19" s="121"/>
      <c r="E19" s="45" t="s">
        <v>72</v>
      </c>
      <c r="F19" s="45"/>
      <c r="G19" s="45">
        <v>686244</v>
      </c>
      <c r="H19" s="45">
        <f>G19</f>
        <v>686244</v>
      </c>
    </row>
    <row r="20" spans="1:8" ht="12.75">
      <c r="A20" s="119" t="s">
        <v>134</v>
      </c>
      <c r="B20" s="119"/>
      <c r="C20" s="119"/>
      <c r="D20" s="119"/>
      <c r="E20" s="46" t="s">
        <v>72</v>
      </c>
      <c r="F20" s="46"/>
      <c r="G20" s="46">
        <f>G19</f>
        <v>686244</v>
      </c>
      <c r="H20" s="46">
        <f>G20</f>
        <v>686244</v>
      </c>
    </row>
    <row r="21" spans="1:8" ht="12.75">
      <c r="A21" s="119" t="s">
        <v>122</v>
      </c>
      <c r="B21" s="119"/>
      <c r="C21" s="119"/>
      <c r="D21" s="119"/>
      <c r="E21" s="46"/>
      <c r="F21" s="46">
        <v>-640237</v>
      </c>
      <c r="G21" s="46">
        <v>640237</v>
      </c>
      <c r="H21" s="46">
        <f>F21+G21</f>
        <v>0</v>
      </c>
    </row>
    <row r="22" spans="1:8" ht="13.5" thickBot="1">
      <c r="A22" s="120" t="s">
        <v>73</v>
      </c>
      <c r="B22" s="120"/>
      <c r="C22" s="120"/>
      <c r="D22" s="120"/>
      <c r="E22" s="47"/>
      <c r="F22" s="47"/>
      <c r="G22" s="47">
        <f>-2039544</f>
        <v>-2039544</v>
      </c>
      <c r="H22" s="47">
        <f>G22</f>
        <v>-2039544</v>
      </c>
    </row>
    <row r="23" spans="1:9" ht="13.5" thickBot="1">
      <c r="A23" s="113" t="s">
        <v>185</v>
      </c>
      <c r="B23" s="114"/>
      <c r="C23" s="114"/>
      <c r="D23" s="114"/>
      <c r="E23" s="49">
        <f>E18</f>
        <v>3845400</v>
      </c>
      <c r="F23" s="49">
        <f>F18+F21</f>
        <v>12825566</v>
      </c>
      <c r="G23" s="49">
        <f>G18+G20+G21+G22</f>
        <v>26096885</v>
      </c>
      <c r="H23" s="50">
        <f>G23+F23+E23</f>
        <v>42767851</v>
      </c>
      <c r="I23" s="42"/>
    </row>
    <row r="25" spans="1:7" ht="12.75">
      <c r="A25" s="118" t="s">
        <v>55</v>
      </c>
      <c r="B25" s="118"/>
      <c r="C25" s="116" t="s">
        <v>56</v>
      </c>
      <c r="D25" s="116"/>
      <c r="E25" s="116"/>
      <c r="F25" s="116" t="s">
        <v>57</v>
      </c>
      <c r="G25" s="116"/>
    </row>
    <row r="26" spans="2:7" ht="12.75">
      <c r="B26" t="s">
        <v>58</v>
      </c>
      <c r="F26" s="117" t="s">
        <v>59</v>
      </c>
      <c r="G26" s="117"/>
    </row>
    <row r="27" spans="1:7" ht="12.75">
      <c r="A27" s="115" t="s">
        <v>60</v>
      </c>
      <c r="B27" s="115"/>
      <c r="C27" s="116" t="s">
        <v>88</v>
      </c>
      <c r="D27" s="116"/>
      <c r="E27" s="116"/>
      <c r="F27" s="116" t="s">
        <v>57</v>
      </c>
      <c r="G27" s="116"/>
    </row>
    <row r="28" spans="2:7" ht="12.75">
      <c r="B28" t="s">
        <v>58</v>
      </c>
      <c r="F28" s="117" t="s">
        <v>59</v>
      </c>
      <c r="G28" s="117"/>
    </row>
    <row r="29" ht="12.75">
      <c r="A29" s="2" t="s">
        <v>61</v>
      </c>
    </row>
    <row r="30" ht="12.75">
      <c r="G30" s="42"/>
    </row>
  </sheetData>
  <sheetProtection/>
  <mergeCells count="27">
    <mergeCell ref="A11:D11"/>
    <mergeCell ref="A13:D13"/>
    <mergeCell ref="G2:H2"/>
    <mergeCell ref="E4:G4"/>
    <mergeCell ref="A6:H6"/>
    <mergeCell ref="A7:H7"/>
    <mergeCell ref="A9:D10"/>
    <mergeCell ref="E9:G9"/>
    <mergeCell ref="A12:D12"/>
    <mergeCell ref="A14:D14"/>
    <mergeCell ref="A16:D16"/>
    <mergeCell ref="A19:D19"/>
    <mergeCell ref="A17:D17"/>
    <mergeCell ref="A22:D22"/>
    <mergeCell ref="A20:D20"/>
    <mergeCell ref="A21:D21"/>
    <mergeCell ref="A18:D18"/>
    <mergeCell ref="A15:D15"/>
    <mergeCell ref="A23:D23"/>
    <mergeCell ref="A27:B27"/>
    <mergeCell ref="C27:E27"/>
    <mergeCell ref="F27:G27"/>
    <mergeCell ref="F28:G28"/>
    <mergeCell ref="A25:B25"/>
    <mergeCell ref="C25:E25"/>
    <mergeCell ref="F25:G25"/>
    <mergeCell ref="F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52.7109375" style="54" customWidth="1"/>
    <col min="2" max="2" width="18.8515625" style="54" customWidth="1"/>
    <col min="3" max="3" width="17.8515625" style="54" customWidth="1"/>
    <col min="4" max="16384" width="9.140625" style="54" customWidth="1"/>
  </cols>
  <sheetData>
    <row r="1" ht="15.75">
      <c r="A1" s="53" t="s">
        <v>136</v>
      </c>
    </row>
    <row r="2" ht="12.75">
      <c r="A2" s="54" t="s">
        <v>186</v>
      </c>
    </row>
    <row r="3" spans="1:3" ht="24.75" thickBot="1">
      <c r="A3" s="55" t="s">
        <v>137</v>
      </c>
      <c r="B3" s="56" t="s">
        <v>188</v>
      </c>
      <c r="C3" s="56" t="s">
        <v>187</v>
      </c>
    </row>
    <row r="4" spans="1:3" ht="24">
      <c r="A4" s="57" t="s">
        <v>138</v>
      </c>
      <c r="B4" s="58"/>
      <c r="C4" s="59"/>
    </row>
    <row r="5" spans="1:4" ht="12.75">
      <c r="A5" s="60" t="s">
        <v>139</v>
      </c>
      <c r="B5" s="59">
        <v>1042369</v>
      </c>
      <c r="C5" s="61">
        <v>7035073</v>
      </c>
      <c r="D5" s="62"/>
    </row>
    <row r="6" spans="1:4" ht="12.75">
      <c r="A6" s="63" t="s">
        <v>140</v>
      </c>
      <c r="B6" s="59"/>
      <c r="C6" s="59"/>
      <c r="D6" s="62"/>
    </row>
    <row r="7" spans="1:4" ht="12.75">
      <c r="A7" s="63" t="s">
        <v>175</v>
      </c>
      <c r="B7" s="59">
        <v>4241007</v>
      </c>
      <c r="C7" s="59">
        <v>4081636</v>
      </c>
      <c r="D7" s="62"/>
    </row>
    <row r="8" spans="1:4" ht="12.75">
      <c r="A8" s="60" t="s">
        <v>141</v>
      </c>
      <c r="B8" s="59">
        <v>-21333</v>
      </c>
      <c r="C8" s="59">
        <v>-40126</v>
      </c>
      <c r="D8" s="62"/>
    </row>
    <row r="9" spans="1:4" ht="12.75">
      <c r="A9" s="60" t="s">
        <v>142</v>
      </c>
      <c r="B9" s="59">
        <v>4464200</v>
      </c>
      <c r="C9" s="59">
        <v>3838152</v>
      </c>
      <c r="D9" s="62"/>
    </row>
    <row r="10" spans="1:4" ht="24">
      <c r="A10" s="64" t="s">
        <v>143</v>
      </c>
      <c r="B10" s="59">
        <v>93788</v>
      </c>
      <c r="C10" s="59">
        <v>50737</v>
      </c>
      <c r="D10" s="62"/>
    </row>
    <row r="11" spans="1:4" ht="12.75">
      <c r="A11" s="60" t="s">
        <v>144</v>
      </c>
      <c r="B11" s="59">
        <v>4073</v>
      </c>
      <c r="C11" s="59">
        <v>462</v>
      </c>
      <c r="D11" s="62"/>
    </row>
    <row r="12" spans="1:4" ht="12.75">
      <c r="A12" s="60" t="s">
        <v>145</v>
      </c>
      <c r="B12" s="59">
        <v>8314831</v>
      </c>
      <c r="C12" s="59">
        <v>-623760</v>
      </c>
      <c r="D12" s="62"/>
    </row>
    <row r="13" spans="1:4" ht="12.75">
      <c r="A13" s="57" t="s">
        <v>146</v>
      </c>
      <c r="B13" s="61"/>
      <c r="C13" s="61"/>
      <c r="D13" s="62"/>
    </row>
    <row r="14" spans="1:4" ht="12.75">
      <c r="A14" s="65" t="s">
        <v>147</v>
      </c>
      <c r="B14" s="59"/>
      <c r="C14" s="59"/>
      <c r="D14" s="62"/>
    </row>
    <row r="15" spans="1:4" ht="12.75">
      <c r="A15" s="63" t="s">
        <v>148</v>
      </c>
      <c r="B15" s="59">
        <v>-19046</v>
      </c>
      <c r="C15" s="59">
        <v>-29876</v>
      </c>
      <c r="D15" s="62"/>
    </row>
    <row r="16" spans="1:4" ht="12.75">
      <c r="A16" s="63" t="s">
        <v>149</v>
      </c>
      <c r="B16" s="59">
        <v>-4878866</v>
      </c>
      <c r="C16" s="59">
        <v>-1986969</v>
      </c>
      <c r="D16" s="62"/>
    </row>
    <row r="17" spans="1:4" ht="12.75">
      <c r="A17" s="63" t="s">
        <v>97</v>
      </c>
      <c r="B17" s="59">
        <v>-663036</v>
      </c>
      <c r="C17" s="59">
        <v>61695</v>
      </c>
      <c r="D17" s="62"/>
    </row>
    <row r="18" spans="1:4" ht="12.75">
      <c r="A18" s="65" t="s">
        <v>150</v>
      </c>
      <c r="B18" s="59"/>
      <c r="C18" s="59"/>
      <c r="D18" s="62"/>
    </row>
    <row r="19" spans="1:4" ht="12.75">
      <c r="A19" s="63" t="s">
        <v>151</v>
      </c>
      <c r="B19" s="59">
        <v>1461020</v>
      </c>
      <c r="C19" s="59">
        <v>611454</v>
      </c>
      <c r="D19" s="62"/>
    </row>
    <row r="20" spans="1:4" ht="12.75">
      <c r="A20" s="63" t="s">
        <v>102</v>
      </c>
      <c r="B20" s="59">
        <v>430213</v>
      </c>
      <c r="C20" s="59">
        <v>-232707</v>
      </c>
      <c r="D20" s="62"/>
    </row>
    <row r="21" spans="1:4" ht="13.5" thickBot="1">
      <c r="A21" s="66" t="s">
        <v>152</v>
      </c>
      <c r="B21" s="67">
        <v>49302</v>
      </c>
      <c r="C21" s="67">
        <v>-122299</v>
      </c>
      <c r="D21" s="62"/>
    </row>
    <row r="22" spans="1:4" ht="24">
      <c r="A22" s="68" t="s">
        <v>153</v>
      </c>
      <c r="B22" s="58">
        <f>B7+B9+B10+B12+B17+B19+B20+B21+B5+B8+B15+B16+B11</f>
        <v>14518522</v>
      </c>
      <c r="C22" s="58">
        <f>C7+C9+C10+C12+C17+C19+C20+C21+C5+C8+C15+C16+C11</f>
        <v>12643472</v>
      </c>
      <c r="D22" s="62"/>
    </row>
    <row r="23" spans="1:4" ht="12.75">
      <c r="A23" s="59" t="s">
        <v>154</v>
      </c>
      <c r="B23" s="59">
        <v>-356829</v>
      </c>
      <c r="C23" s="59">
        <v>-343723</v>
      </c>
      <c r="D23" s="62"/>
    </row>
    <row r="24" spans="1:4" ht="24">
      <c r="A24" s="69" t="s">
        <v>155</v>
      </c>
      <c r="B24" s="59">
        <v>-339017</v>
      </c>
      <c r="C24" s="59">
        <v>-491545</v>
      </c>
      <c r="D24" s="62"/>
    </row>
    <row r="25" spans="1:4" ht="13.5" thickBot="1">
      <c r="A25" s="61" t="s">
        <v>156</v>
      </c>
      <c r="B25" s="59">
        <v>-3295549</v>
      </c>
      <c r="C25" s="59">
        <v>-2604180</v>
      </c>
      <c r="D25" s="62"/>
    </row>
    <row r="26" spans="1:4" ht="24.75" thickBot="1">
      <c r="A26" s="70" t="s">
        <v>157</v>
      </c>
      <c r="B26" s="71">
        <f>B22+B23+B24+B25</f>
        <v>10527127</v>
      </c>
      <c r="C26" s="71">
        <f>C22+C23+C24+C25</f>
        <v>9204024</v>
      </c>
      <c r="D26" s="62"/>
    </row>
    <row r="27" spans="1:4" ht="24">
      <c r="A27" s="57" t="s">
        <v>158</v>
      </c>
      <c r="B27" s="59"/>
      <c r="C27" s="59"/>
      <c r="D27" s="62"/>
    </row>
    <row r="28" spans="1:4" ht="12.75">
      <c r="A28" s="63" t="s">
        <v>159</v>
      </c>
      <c r="B28" s="59">
        <v>-8624074</v>
      </c>
      <c r="C28" s="59">
        <v>-7813551</v>
      </c>
      <c r="D28" s="62"/>
    </row>
    <row r="29" spans="1:4" ht="12.75">
      <c r="A29" s="63" t="s">
        <v>160</v>
      </c>
      <c r="B29" s="72"/>
      <c r="C29" s="72">
        <v>-1736</v>
      </c>
      <c r="D29" s="62"/>
    </row>
    <row r="30" spans="1:4" ht="12.75">
      <c r="A30" s="63" t="s">
        <v>161</v>
      </c>
      <c r="B30" s="72">
        <v>14352</v>
      </c>
      <c r="C30" s="72">
        <v>59565</v>
      </c>
      <c r="D30" s="62"/>
    </row>
    <row r="31" spans="1:4" ht="12.75">
      <c r="A31" s="63" t="s">
        <v>178</v>
      </c>
      <c r="B31" s="72"/>
      <c r="C31" s="72"/>
      <c r="D31" s="62"/>
    </row>
    <row r="32" spans="1:4" ht="12.75">
      <c r="A32" s="63" t="s">
        <v>177</v>
      </c>
      <c r="B32" s="72">
        <v>-6037226</v>
      </c>
      <c r="C32" s="72">
        <v>-29567043</v>
      </c>
      <c r="D32" s="62"/>
    </row>
    <row r="33" spans="1:4" ht="12.75">
      <c r="A33" s="63" t="s">
        <v>179</v>
      </c>
      <c r="B33" s="72">
        <v>8333869</v>
      </c>
      <c r="C33" s="72">
        <v>23103761</v>
      </c>
      <c r="D33" s="62"/>
    </row>
    <row r="34" spans="1:4" ht="12.75">
      <c r="A34" s="60" t="s">
        <v>162</v>
      </c>
      <c r="B34" s="72">
        <v>13258</v>
      </c>
      <c r="C34" s="72">
        <v>14830</v>
      </c>
      <c r="D34" s="62"/>
    </row>
    <row r="35" spans="1:4" ht="13.5" thickBot="1">
      <c r="A35" s="60" t="s">
        <v>163</v>
      </c>
      <c r="B35" s="72">
        <v>-42670</v>
      </c>
      <c r="C35" s="72">
        <v>-1600</v>
      </c>
      <c r="D35" s="62"/>
    </row>
    <row r="36" spans="1:4" ht="24.75" thickBot="1">
      <c r="A36" s="73" t="s">
        <v>164</v>
      </c>
      <c r="B36" s="74">
        <f>B30+B31+B33+B34+B28+B32+B35</f>
        <v>-6342491</v>
      </c>
      <c r="C36" s="74">
        <f>C30+C31+C33+C34+C28+C32+C35+C29</f>
        <v>-14205774</v>
      </c>
      <c r="D36" s="62"/>
    </row>
    <row r="37" spans="1:4" ht="12.75">
      <c r="A37" s="75"/>
      <c r="B37" s="62"/>
      <c r="C37" s="62"/>
      <c r="D37" s="62"/>
    </row>
    <row r="38" spans="1:4" ht="24">
      <c r="A38" s="57" t="s">
        <v>165</v>
      </c>
      <c r="B38" s="76"/>
      <c r="C38" s="76"/>
      <c r="D38" s="62"/>
    </row>
    <row r="39" spans="1:4" ht="12.75">
      <c r="A39" s="63" t="s">
        <v>166</v>
      </c>
      <c r="B39" s="72">
        <v>15997198</v>
      </c>
      <c r="C39" s="72">
        <v>4839543</v>
      </c>
      <c r="D39" s="62"/>
    </row>
    <row r="40" spans="1:4" ht="12.75">
      <c r="A40" s="63" t="s">
        <v>182</v>
      </c>
      <c r="B40" s="72"/>
      <c r="C40" s="72">
        <v>14782727</v>
      </c>
      <c r="D40" s="62"/>
    </row>
    <row r="41" spans="1:4" ht="12.75">
      <c r="A41" s="63" t="s">
        <v>197</v>
      </c>
      <c r="B41" s="72"/>
      <c r="C41" s="72">
        <v>3005400</v>
      </c>
      <c r="D41" s="62"/>
    </row>
    <row r="42" spans="1:4" ht="24">
      <c r="A42" s="63" t="s">
        <v>167</v>
      </c>
      <c r="B42" s="72">
        <v>-14458810</v>
      </c>
      <c r="C42" s="72">
        <v>-14616481</v>
      </c>
      <c r="D42" s="62"/>
    </row>
    <row r="43" spans="1:4" ht="24">
      <c r="A43" s="63" t="s">
        <v>168</v>
      </c>
      <c r="B43" s="72">
        <v>-874728</v>
      </c>
      <c r="C43" s="72">
        <v>-1848162</v>
      </c>
      <c r="D43" s="62"/>
    </row>
    <row r="44" spans="1:4" ht="13.5" thickBot="1">
      <c r="A44" s="66" t="s">
        <v>169</v>
      </c>
      <c r="B44" s="77">
        <v>-2039544</v>
      </c>
      <c r="C44" s="77">
        <v>-1672130</v>
      </c>
      <c r="D44" s="62"/>
    </row>
    <row r="45" spans="1:4" ht="13.5" thickBot="1">
      <c r="A45" s="78" t="s">
        <v>170</v>
      </c>
      <c r="B45" s="56">
        <f>B39+B42+B43+B44</f>
        <v>-1375884</v>
      </c>
      <c r="C45" s="56">
        <f>C39+C42+C43+C44+C40+C41</f>
        <v>4490897</v>
      </c>
      <c r="D45" s="62"/>
    </row>
    <row r="46" spans="1:4" ht="24">
      <c r="A46" s="57" t="s">
        <v>171</v>
      </c>
      <c r="B46" s="79">
        <f>B26+B36+B45</f>
        <v>2808752</v>
      </c>
      <c r="C46" s="79">
        <f>C26+C36+C45</f>
        <v>-510853</v>
      </c>
      <c r="D46" s="62"/>
    </row>
    <row r="47" spans="1:4" ht="24">
      <c r="A47" s="80" t="s">
        <v>172</v>
      </c>
      <c r="B47" s="72">
        <v>-537829</v>
      </c>
      <c r="C47" s="72">
        <v>-109846</v>
      </c>
      <c r="D47" s="62"/>
    </row>
    <row r="48" spans="1:4" ht="13.5" thickBot="1">
      <c r="A48" s="81" t="s">
        <v>173</v>
      </c>
      <c r="B48" s="56">
        <v>1257028</v>
      </c>
      <c r="C48" s="56">
        <v>1050814</v>
      </c>
      <c r="D48" s="62"/>
    </row>
    <row r="49" spans="1:4" ht="13.5" thickBot="1">
      <c r="A49" s="82" t="s">
        <v>174</v>
      </c>
      <c r="B49" s="83">
        <f>B46+B48+B47</f>
        <v>3527951</v>
      </c>
      <c r="C49" s="83">
        <f>C46+C48+C47</f>
        <v>430115</v>
      </c>
      <c r="D49" s="62"/>
    </row>
    <row r="50" spans="2:4" ht="13.5" thickTop="1">
      <c r="B50" s="62"/>
      <c r="C50" s="62"/>
      <c r="D50" s="62"/>
    </row>
    <row r="52" spans="1:8" ht="12.75">
      <c r="A52" s="84" t="s">
        <v>55</v>
      </c>
      <c r="B52" s="116" t="s">
        <v>56</v>
      </c>
      <c r="C52" s="116"/>
      <c r="D52" s="116"/>
      <c r="E52" s="85"/>
      <c r="F52" s="85"/>
      <c r="G52" s="85"/>
      <c r="H52" s="85"/>
    </row>
    <row r="53" spans="1:8" ht="12.75">
      <c r="A53" s="86"/>
      <c r="B53"/>
      <c r="C53"/>
      <c r="D53"/>
      <c r="E53" s="87"/>
      <c r="F53" s="87"/>
      <c r="G53" s="87"/>
      <c r="H53" s="87"/>
    </row>
    <row r="54" spans="1:8" ht="12.75">
      <c r="A54" s="88" t="s">
        <v>60</v>
      </c>
      <c r="B54" s="116" t="s">
        <v>88</v>
      </c>
      <c r="C54" s="116"/>
      <c r="D54" s="116"/>
      <c r="E54" s="85"/>
      <c r="F54" s="85"/>
      <c r="G54" s="85"/>
      <c r="H54" s="85"/>
    </row>
    <row r="55" spans="1:8" ht="12.75">
      <c r="A55" s="86"/>
      <c r="B55" s="85"/>
      <c r="C55" s="85"/>
      <c r="D55" s="85"/>
      <c r="E55" s="87"/>
      <c r="F55" s="87"/>
      <c r="G55" s="87"/>
      <c r="H55" s="87"/>
    </row>
    <row r="56" spans="1:8" ht="12.75">
      <c r="A56" s="89" t="s">
        <v>61</v>
      </c>
      <c r="B56" s="86"/>
      <c r="C56" s="86"/>
      <c r="D56" s="86"/>
      <c r="E56" s="86"/>
      <c r="F56" s="86"/>
      <c r="G56" s="86"/>
      <c r="H56" s="86"/>
    </row>
  </sheetData>
  <sheetProtection/>
  <mergeCells count="2">
    <mergeCell ref="B52:D52"/>
    <mergeCell ref="B54:D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U72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3.28125" style="2" customWidth="1"/>
    <col min="4" max="4" width="20.8515625" style="2" customWidth="1"/>
    <col min="5" max="5" width="10.57421875" style="2" customWidth="1"/>
    <col min="6" max="6" width="8.00390625" style="2" customWidth="1"/>
    <col min="7" max="7" width="10.57421875" style="2" customWidth="1"/>
    <col min="8" max="8" width="13.851562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4:9" ht="12.75" customHeight="1">
      <c r="D4" s="149" t="s">
        <v>89</v>
      </c>
      <c r="E4" s="149"/>
      <c r="F4" s="149"/>
      <c r="G4" s="5"/>
      <c r="H4" s="5"/>
      <c r="I4" s="5"/>
    </row>
    <row r="5" spans="4:7" ht="12.75">
      <c r="D5" s="39" t="s">
        <v>110</v>
      </c>
      <c r="E5" s="150">
        <v>41912</v>
      </c>
      <c r="F5" s="151"/>
      <c r="G5" s="151"/>
    </row>
    <row r="6" spans="5:7" ht="12.75">
      <c r="E6" s="152"/>
      <c r="F6" s="152"/>
      <c r="G6" s="152"/>
    </row>
    <row r="7" spans="1:9" ht="12.75">
      <c r="A7" s="147" t="s">
        <v>0</v>
      </c>
      <c r="B7" s="147"/>
      <c r="C7" s="147"/>
      <c r="D7" s="147"/>
      <c r="E7" s="153" t="s">
        <v>1</v>
      </c>
      <c r="F7" s="153"/>
      <c r="G7" s="153"/>
      <c r="H7" s="153"/>
      <c r="I7" s="153"/>
    </row>
    <row r="8" spans="1:9" ht="12.75" customHeight="1">
      <c r="A8" s="147" t="s">
        <v>2</v>
      </c>
      <c r="B8" s="147"/>
      <c r="C8" s="147"/>
      <c r="D8" s="147"/>
      <c r="E8" s="154" t="s">
        <v>3</v>
      </c>
      <c r="F8" s="154"/>
      <c r="G8" s="154"/>
      <c r="H8" s="154"/>
      <c r="I8" s="154"/>
    </row>
    <row r="9" spans="1:9" ht="12.75" customHeight="1">
      <c r="A9" s="147" t="s">
        <v>4</v>
      </c>
      <c r="B9" s="147"/>
      <c r="C9" s="147"/>
      <c r="D9" s="147"/>
      <c r="E9" s="133" t="s">
        <v>5</v>
      </c>
      <c r="F9" s="133"/>
      <c r="G9" s="133"/>
      <c r="H9" s="133"/>
      <c r="I9" s="133"/>
    </row>
    <row r="10" spans="1:10" ht="12.75" customHeight="1">
      <c r="A10" s="147" t="s">
        <v>6</v>
      </c>
      <c r="B10" s="147"/>
      <c r="C10" s="147"/>
      <c r="D10" s="147"/>
      <c r="E10" s="132" t="s">
        <v>180</v>
      </c>
      <c r="F10" s="132"/>
      <c r="G10" s="132"/>
      <c r="H10" s="132"/>
      <c r="I10" s="132"/>
      <c r="J10" s="132"/>
    </row>
    <row r="11" ht="12.75" customHeight="1"/>
    <row r="12" ht="12.75" customHeight="1">
      <c r="I12" s="7" t="s">
        <v>67</v>
      </c>
    </row>
    <row r="13" spans="1:9" ht="12.75" customHeight="1">
      <c r="A13" s="142" t="s">
        <v>7</v>
      </c>
      <c r="B13" s="142"/>
      <c r="C13" s="142"/>
      <c r="D13" s="142"/>
      <c r="E13" s="142"/>
      <c r="F13" s="142"/>
      <c r="G13" s="145" t="s">
        <v>8</v>
      </c>
      <c r="H13" s="134" t="s">
        <v>189</v>
      </c>
      <c r="I13" s="134" t="s">
        <v>181</v>
      </c>
    </row>
    <row r="14" spans="1:9" ht="38.25" customHeight="1">
      <c r="A14" s="142"/>
      <c r="B14" s="142"/>
      <c r="C14" s="142"/>
      <c r="D14" s="142"/>
      <c r="E14" s="142"/>
      <c r="F14" s="142"/>
      <c r="G14" s="146"/>
      <c r="H14" s="135"/>
      <c r="I14" s="135"/>
    </row>
    <row r="15" spans="1:9" s="8" customFormat="1" ht="12.75" customHeight="1">
      <c r="A15" s="138" t="s">
        <v>82</v>
      </c>
      <c r="B15" s="138"/>
      <c r="C15" s="138"/>
      <c r="D15" s="138"/>
      <c r="E15" s="138"/>
      <c r="F15" s="138"/>
      <c r="G15" s="9"/>
      <c r="H15" s="9"/>
      <c r="I15" s="9"/>
    </row>
    <row r="16" spans="1:11" s="8" customFormat="1" ht="12.75" customHeight="1">
      <c r="A16" s="141" t="s">
        <v>23</v>
      </c>
      <c r="B16" s="141"/>
      <c r="C16" s="141"/>
      <c r="D16" s="141"/>
      <c r="E16" s="141"/>
      <c r="F16" s="141"/>
      <c r="G16" s="30" t="s">
        <v>24</v>
      </c>
      <c r="H16" s="34">
        <v>104814338</v>
      </c>
      <c r="I16" s="25">
        <v>99312832</v>
      </c>
      <c r="K16" s="20"/>
    </row>
    <row r="17" spans="1:11" ht="12.75" customHeight="1">
      <c r="A17" s="144" t="s">
        <v>29</v>
      </c>
      <c r="B17" s="144"/>
      <c r="C17" s="144"/>
      <c r="D17" s="144"/>
      <c r="E17" s="144"/>
      <c r="F17" s="144"/>
      <c r="G17" s="30" t="s">
        <v>30</v>
      </c>
      <c r="H17" s="34">
        <v>45655</v>
      </c>
      <c r="I17" s="25">
        <v>48263</v>
      </c>
      <c r="K17" s="20"/>
    </row>
    <row r="18" spans="1:11" s="8" customFormat="1" ht="12.75" customHeight="1">
      <c r="A18" s="144" t="s">
        <v>111</v>
      </c>
      <c r="B18" s="144"/>
      <c r="C18" s="144"/>
      <c r="D18" s="144"/>
      <c r="E18" s="144"/>
      <c r="F18" s="144"/>
      <c r="G18" s="31" t="s">
        <v>17</v>
      </c>
      <c r="H18" s="37">
        <v>22342</v>
      </c>
      <c r="I18" s="25">
        <v>10603</v>
      </c>
      <c r="K18" s="20"/>
    </row>
    <row r="19" spans="1:11" s="8" customFormat="1" ht="12.75" customHeight="1">
      <c r="A19" s="144" t="s">
        <v>80</v>
      </c>
      <c r="B19" s="144"/>
      <c r="C19" s="144"/>
      <c r="D19" s="144"/>
      <c r="E19" s="144"/>
      <c r="F19" s="144"/>
      <c r="G19" s="31" t="s">
        <v>127</v>
      </c>
      <c r="H19" s="37"/>
      <c r="I19" s="25"/>
      <c r="K19" s="20"/>
    </row>
    <row r="20" spans="1:11" ht="12.75" customHeight="1">
      <c r="A20" s="144" t="s">
        <v>112</v>
      </c>
      <c r="B20" s="144"/>
      <c r="C20" s="144"/>
      <c r="D20" s="144"/>
      <c r="E20" s="144"/>
      <c r="F20" s="144"/>
      <c r="G20" s="33" t="s">
        <v>31</v>
      </c>
      <c r="H20" s="34"/>
      <c r="I20" s="25">
        <v>104560</v>
      </c>
      <c r="J20" s="18"/>
      <c r="K20" s="20"/>
    </row>
    <row r="21" spans="1:11" s="8" customFormat="1" ht="12.75" customHeight="1">
      <c r="A21" s="148" t="s">
        <v>32</v>
      </c>
      <c r="B21" s="148"/>
      <c r="C21" s="148"/>
      <c r="D21" s="148"/>
      <c r="E21" s="148"/>
      <c r="F21" s="148"/>
      <c r="G21" s="12">
        <v>200</v>
      </c>
      <c r="H21" s="35">
        <f>SUM(H16:H20)</f>
        <v>104882335</v>
      </c>
      <c r="I21" s="16">
        <f>SUM(I16:I20)</f>
        <v>99476258</v>
      </c>
      <c r="J21" s="20"/>
      <c r="K21" s="20"/>
    </row>
    <row r="22" spans="1:11" s="8" customFormat="1" ht="12.75" customHeight="1">
      <c r="A22" s="138" t="s">
        <v>98</v>
      </c>
      <c r="B22" s="138"/>
      <c r="C22" s="138"/>
      <c r="D22" s="138"/>
      <c r="E22" s="138"/>
      <c r="F22" s="138"/>
      <c r="G22" s="9"/>
      <c r="H22" s="38"/>
      <c r="I22" s="17"/>
      <c r="K22" s="20"/>
    </row>
    <row r="23" spans="1:11" s="8" customFormat="1" ht="12.75" customHeight="1">
      <c r="A23" s="141" t="s">
        <v>83</v>
      </c>
      <c r="B23" s="141"/>
      <c r="C23" s="141"/>
      <c r="D23" s="141"/>
      <c r="E23" s="141"/>
      <c r="F23" s="141"/>
      <c r="G23" s="30" t="s">
        <v>12</v>
      </c>
      <c r="H23" s="34">
        <v>98231</v>
      </c>
      <c r="I23" s="25">
        <v>79185</v>
      </c>
      <c r="K23" s="22"/>
    </row>
    <row r="24" spans="1:11" s="8" customFormat="1" ht="12.75" customHeight="1" hidden="1">
      <c r="A24" s="141" t="s">
        <v>25</v>
      </c>
      <c r="B24" s="141"/>
      <c r="C24" s="141"/>
      <c r="D24" s="141"/>
      <c r="E24" s="141"/>
      <c r="F24" s="141"/>
      <c r="G24" s="30" t="s">
        <v>26</v>
      </c>
      <c r="H24" s="34"/>
      <c r="I24" s="25"/>
      <c r="K24" s="20"/>
    </row>
    <row r="25" spans="1:11" s="8" customFormat="1" ht="12.75" customHeight="1" hidden="1">
      <c r="A25" s="141" t="s">
        <v>27</v>
      </c>
      <c r="B25" s="141"/>
      <c r="C25" s="141"/>
      <c r="D25" s="141"/>
      <c r="E25" s="141"/>
      <c r="F25" s="141"/>
      <c r="G25" s="30" t="s">
        <v>28</v>
      </c>
      <c r="H25" s="34"/>
      <c r="I25" s="25"/>
      <c r="K25" s="20"/>
    </row>
    <row r="26" spans="1:11" s="2" customFormat="1" ht="12.75" customHeight="1">
      <c r="A26" s="141" t="s">
        <v>96</v>
      </c>
      <c r="B26" s="141"/>
      <c r="C26" s="141"/>
      <c r="D26" s="141"/>
      <c r="E26" s="141"/>
      <c r="F26" s="141"/>
      <c r="G26" s="30" t="s">
        <v>11</v>
      </c>
      <c r="H26" s="34">
        <v>9796685</v>
      </c>
      <c r="I26" s="25">
        <v>4921892</v>
      </c>
      <c r="K26" s="20"/>
    </row>
    <row r="27" spans="1:11" s="2" customFormat="1" ht="12.75" customHeight="1">
      <c r="A27" s="141" t="s">
        <v>97</v>
      </c>
      <c r="B27" s="141"/>
      <c r="C27" s="141"/>
      <c r="D27" s="141"/>
      <c r="E27" s="141"/>
      <c r="F27" s="141"/>
      <c r="G27" s="30" t="s">
        <v>15</v>
      </c>
      <c r="H27" s="34">
        <v>3644374</v>
      </c>
      <c r="I27" s="25">
        <v>2981338</v>
      </c>
      <c r="K27" s="20"/>
    </row>
    <row r="28" spans="1:11" ht="12.75">
      <c r="A28" s="141" t="s">
        <v>113</v>
      </c>
      <c r="B28" s="141"/>
      <c r="C28" s="141"/>
      <c r="D28" s="141"/>
      <c r="E28" s="141"/>
      <c r="F28" s="141"/>
      <c r="G28" s="30" t="s">
        <v>11</v>
      </c>
      <c r="H28" s="34">
        <v>183749</v>
      </c>
      <c r="I28" s="25">
        <v>217062</v>
      </c>
      <c r="K28" s="20"/>
    </row>
    <row r="29" spans="1:11" ht="12.75">
      <c r="A29" s="141" t="s">
        <v>114</v>
      </c>
      <c r="B29" s="141"/>
      <c r="C29" s="141"/>
      <c r="D29" s="141"/>
      <c r="E29" s="141"/>
      <c r="F29" s="141"/>
      <c r="G29" s="30" t="s">
        <v>13</v>
      </c>
      <c r="H29" s="34">
        <v>8507</v>
      </c>
      <c r="I29" s="25">
        <v>7803</v>
      </c>
      <c r="K29" s="20"/>
    </row>
    <row r="30" spans="1:11" s="8" customFormat="1" ht="12.75" customHeight="1">
      <c r="A30" s="141" t="s">
        <v>111</v>
      </c>
      <c r="B30" s="141"/>
      <c r="C30" s="141"/>
      <c r="D30" s="141"/>
      <c r="E30" s="141"/>
      <c r="F30" s="141"/>
      <c r="G30" s="30" t="s">
        <v>10</v>
      </c>
      <c r="H30" s="34">
        <v>27993</v>
      </c>
      <c r="I30" s="25">
        <v>12274</v>
      </c>
      <c r="K30" s="20"/>
    </row>
    <row r="31" spans="1:11" s="8" customFormat="1" ht="12.75" customHeight="1" hidden="1">
      <c r="A31" s="141" t="s">
        <v>80</v>
      </c>
      <c r="B31" s="141"/>
      <c r="C31" s="141"/>
      <c r="D31" s="141"/>
      <c r="E31" s="141"/>
      <c r="F31" s="141"/>
      <c r="G31" s="30" t="s">
        <v>15</v>
      </c>
      <c r="H31" s="34"/>
      <c r="I31" s="25" t="e">
        <f>#REF!</f>
        <v>#REF!</v>
      </c>
      <c r="K31" s="20"/>
    </row>
    <row r="32" spans="1:11" s="8" customFormat="1" ht="12.75" customHeight="1" hidden="1">
      <c r="A32" s="141" t="s">
        <v>19</v>
      </c>
      <c r="B32" s="141"/>
      <c r="C32" s="141"/>
      <c r="D32" s="141"/>
      <c r="E32" s="141"/>
      <c r="F32" s="141"/>
      <c r="G32" s="30" t="s">
        <v>20</v>
      </c>
      <c r="H32" s="34"/>
      <c r="I32" s="25"/>
      <c r="K32" s="20"/>
    </row>
    <row r="33" spans="1:11" s="8" customFormat="1" ht="12.75" customHeight="1" hidden="1">
      <c r="A33" s="141" t="s">
        <v>21</v>
      </c>
      <c r="B33" s="141"/>
      <c r="C33" s="141"/>
      <c r="D33" s="141"/>
      <c r="E33" s="141"/>
      <c r="F33" s="141"/>
      <c r="G33" s="30" t="s">
        <v>22</v>
      </c>
      <c r="H33" s="34"/>
      <c r="I33" s="25"/>
      <c r="K33" s="20"/>
    </row>
    <row r="34" spans="1:11" s="2" customFormat="1" ht="12.75" customHeight="1">
      <c r="A34" s="141" t="s">
        <v>81</v>
      </c>
      <c r="B34" s="141"/>
      <c r="C34" s="141"/>
      <c r="D34" s="141"/>
      <c r="E34" s="141"/>
      <c r="F34" s="141"/>
      <c r="G34" s="30" t="s">
        <v>9</v>
      </c>
      <c r="H34" s="34"/>
      <c r="I34" s="25">
        <v>2296643</v>
      </c>
      <c r="K34" s="20"/>
    </row>
    <row r="35" spans="1:11" s="2" customFormat="1" ht="12.75" customHeight="1">
      <c r="A35" s="141" t="s">
        <v>79</v>
      </c>
      <c r="B35" s="141"/>
      <c r="C35" s="141"/>
      <c r="D35" s="141"/>
      <c r="E35" s="141"/>
      <c r="F35" s="141"/>
      <c r="G35" s="31" t="s">
        <v>9</v>
      </c>
      <c r="H35" s="34">
        <v>3527951</v>
      </c>
      <c r="I35" s="25">
        <v>1257028</v>
      </c>
      <c r="K35" s="20"/>
    </row>
    <row r="36" spans="1:11" s="2" customFormat="1" ht="12.75" customHeight="1">
      <c r="A36" s="155" t="s">
        <v>99</v>
      </c>
      <c r="B36" s="155"/>
      <c r="C36" s="155"/>
      <c r="D36" s="155"/>
      <c r="E36" s="155"/>
      <c r="F36" s="155"/>
      <c r="G36" s="32" t="s">
        <v>16</v>
      </c>
      <c r="H36" s="35">
        <f>SUM(H23:H35)</f>
        <v>17287490</v>
      </c>
      <c r="I36" s="35">
        <f>I23+I26+I27+I28+I29+I30+I34+I35</f>
        <v>11773225</v>
      </c>
      <c r="K36" s="20"/>
    </row>
    <row r="37" spans="1:11" s="2" customFormat="1" ht="12.75" customHeight="1">
      <c r="A37" s="156" t="s">
        <v>128</v>
      </c>
      <c r="B37" s="156"/>
      <c r="C37" s="156"/>
      <c r="D37" s="156"/>
      <c r="E37" s="156"/>
      <c r="F37" s="156"/>
      <c r="G37" s="12"/>
      <c r="H37" s="35">
        <f>H21+H36</f>
        <v>122169825</v>
      </c>
      <c r="I37" s="16">
        <f>I21+I36</f>
        <v>111249483</v>
      </c>
      <c r="K37" s="20"/>
    </row>
    <row r="38" spans="1:9" ht="12.75" customHeight="1">
      <c r="A38" s="142" t="s">
        <v>84</v>
      </c>
      <c r="B38" s="142"/>
      <c r="C38" s="142"/>
      <c r="D38" s="142"/>
      <c r="E38" s="142"/>
      <c r="F38" s="142"/>
      <c r="G38" s="145"/>
      <c r="H38" s="134"/>
      <c r="I38" s="134"/>
    </row>
    <row r="39" spans="1:9" ht="10.5" customHeight="1">
      <c r="A39" s="142"/>
      <c r="B39" s="142"/>
      <c r="C39" s="142"/>
      <c r="D39" s="142"/>
      <c r="E39" s="142"/>
      <c r="F39" s="142"/>
      <c r="G39" s="146"/>
      <c r="H39" s="135"/>
      <c r="I39" s="135"/>
    </row>
    <row r="40" spans="1:11" s="8" customFormat="1" ht="12.75" customHeight="1">
      <c r="A40" s="143" t="s">
        <v>87</v>
      </c>
      <c r="B40" s="143"/>
      <c r="C40" s="143"/>
      <c r="D40" s="143"/>
      <c r="E40" s="143"/>
      <c r="F40" s="143"/>
      <c r="G40" s="40"/>
      <c r="H40" s="37"/>
      <c r="I40" s="41"/>
      <c r="K40" s="20"/>
    </row>
    <row r="41" spans="1:12" ht="12.75">
      <c r="A41" s="136" t="s">
        <v>85</v>
      </c>
      <c r="B41" s="136"/>
      <c r="C41" s="136"/>
      <c r="D41" s="136"/>
      <c r="E41" s="136"/>
      <c r="F41" s="136"/>
      <c r="G41" s="10" t="s">
        <v>44</v>
      </c>
      <c r="H41" s="34">
        <v>3845400</v>
      </c>
      <c r="I41" s="25">
        <v>3845400</v>
      </c>
      <c r="J41" s="18"/>
      <c r="K41" s="20"/>
      <c r="L41" s="23"/>
    </row>
    <row r="42" spans="1:12" ht="12.75" hidden="1">
      <c r="A42" s="136" t="s">
        <v>45</v>
      </c>
      <c r="B42" s="136"/>
      <c r="C42" s="136"/>
      <c r="D42" s="136"/>
      <c r="E42" s="136"/>
      <c r="F42" s="136"/>
      <c r="G42" s="10" t="s">
        <v>46</v>
      </c>
      <c r="H42" s="34"/>
      <c r="I42" s="25"/>
      <c r="K42" s="20"/>
      <c r="L42" s="23"/>
    </row>
    <row r="43" spans="1:11" ht="12.75" hidden="1">
      <c r="A43" s="136" t="s">
        <v>47</v>
      </c>
      <c r="B43" s="136"/>
      <c r="C43" s="136"/>
      <c r="D43" s="136"/>
      <c r="E43" s="136"/>
      <c r="F43" s="136"/>
      <c r="G43" s="10" t="s">
        <v>48</v>
      </c>
      <c r="H43" s="34"/>
      <c r="I43" s="25"/>
      <c r="K43" s="20"/>
    </row>
    <row r="44" spans="1:11" ht="12.75">
      <c r="A44" s="136" t="s">
        <v>86</v>
      </c>
      <c r="B44" s="136"/>
      <c r="C44" s="136"/>
      <c r="D44" s="136"/>
      <c r="E44" s="136"/>
      <c r="F44" s="136"/>
      <c r="G44" s="10" t="s">
        <v>49</v>
      </c>
      <c r="H44" s="34">
        <v>12825566</v>
      </c>
      <c r="I44" s="25">
        <v>13465803</v>
      </c>
      <c r="J44" s="18"/>
      <c r="K44" s="20"/>
    </row>
    <row r="45" spans="1:11" ht="12.75">
      <c r="A45" s="136" t="s">
        <v>71</v>
      </c>
      <c r="B45" s="136"/>
      <c r="C45" s="136"/>
      <c r="D45" s="136"/>
      <c r="E45" s="136"/>
      <c r="F45" s="136"/>
      <c r="G45" s="10" t="s">
        <v>50</v>
      </c>
      <c r="H45" s="34">
        <v>26096885</v>
      </c>
      <c r="I45" s="25">
        <v>26809948</v>
      </c>
      <c r="J45" s="18"/>
      <c r="K45" s="20"/>
    </row>
    <row r="46" spans="1:11" s="8" customFormat="1" ht="12.75" customHeight="1">
      <c r="A46" s="137" t="s">
        <v>53</v>
      </c>
      <c r="B46" s="137"/>
      <c r="C46" s="137"/>
      <c r="D46" s="137"/>
      <c r="E46" s="137"/>
      <c r="F46" s="137"/>
      <c r="G46" s="12">
        <v>500</v>
      </c>
      <c r="H46" s="35">
        <f>SUM(H41:H45)</f>
        <v>42767851</v>
      </c>
      <c r="I46" s="16">
        <f>SUM(I41:I45)</f>
        <v>44121151</v>
      </c>
      <c r="K46" s="20"/>
    </row>
    <row r="47" spans="1:11" s="8" customFormat="1" ht="12.75" customHeight="1">
      <c r="A47" s="138" t="s">
        <v>37</v>
      </c>
      <c r="B47" s="138"/>
      <c r="C47" s="138"/>
      <c r="D47" s="138"/>
      <c r="E47" s="138"/>
      <c r="F47" s="138"/>
      <c r="G47" s="11"/>
      <c r="H47" s="34"/>
      <c r="I47" s="15"/>
      <c r="K47" s="20"/>
    </row>
    <row r="48" spans="1:12" s="8" customFormat="1" ht="12.75" customHeight="1">
      <c r="A48" s="136" t="s">
        <v>115</v>
      </c>
      <c r="B48" s="136"/>
      <c r="C48" s="136"/>
      <c r="D48" s="136"/>
      <c r="E48" s="136"/>
      <c r="F48" s="136"/>
      <c r="G48" s="10" t="s">
        <v>38</v>
      </c>
      <c r="H48" s="34">
        <v>34800262</v>
      </c>
      <c r="I48" s="25">
        <v>27848936</v>
      </c>
      <c r="K48" s="20"/>
      <c r="L48" s="2"/>
    </row>
    <row r="49" spans="1:11" ht="12.75" customHeight="1">
      <c r="A49" s="136" t="s">
        <v>116</v>
      </c>
      <c r="B49" s="136"/>
      <c r="C49" s="136"/>
      <c r="D49" s="136"/>
      <c r="E49" s="136"/>
      <c r="F49" s="136"/>
      <c r="G49" s="10" t="s">
        <v>39</v>
      </c>
      <c r="H49" s="34">
        <v>2727170</v>
      </c>
      <c r="I49" s="25">
        <v>3614491</v>
      </c>
      <c r="K49" s="20"/>
    </row>
    <row r="50" spans="1:11" ht="12.75" customHeight="1">
      <c r="A50" s="136" t="s">
        <v>126</v>
      </c>
      <c r="B50" s="136"/>
      <c r="C50" s="136"/>
      <c r="D50" s="136"/>
      <c r="E50" s="136"/>
      <c r="F50" s="136"/>
      <c r="G50" s="10" t="s">
        <v>40</v>
      </c>
      <c r="H50" s="34">
        <v>17793841</v>
      </c>
      <c r="I50" s="25">
        <v>14990000</v>
      </c>
      <c r="K50" s="20"/>
    </row>
    <row r="51" spans="1:11" s="8" customFormat="1" ht="12.75" customHeight="1">
      <c r="A51" s="136" t="s">
        <v>117</v>
      </c>
      <c r="B51" s="136"/>
      <c r="C51" s="136"/>
      <c r="D51" s="136"/>
      <c r="E51" s="136"/>
      <c r="F51" s="136"/>
      <c r="G51" s="10" t="s">
        <v>41</v>
      </c>
      <c r="H51" s="34">
        <v>9445321</v>
      </c>
      <c r="I51" s="25">
        <v>9445321</v>
      </c>
      <c r="K51" s="20"/>
    </row>
    <row r="52" spans="1:11" s="8" customFormat="1" ht="12.75" customHeight="1">
      <c r="A52" s="137" t="s">
        <v>42</v>
      </c>
      <c r="B52" s="137"/>
      <c r="C52" s="137"/>
      <c r="D52" s="137"/>
      <c r="E52" s="137"/>
      <c r="F52" s="137"/>
      <c r="G52" s="12" t="s">
        <v>43</v>
      </c>
      <c r="H52" s="35">
        <f>SUM(H48:H51)</f>
        <v>64766594</v>
      </c>
      <c r="I52" s="16">
        <f>SUM(I48:I51)</f>
        <v>55898748</v>
      </c>
      <c r="K52" s="20"/>
    </row>
    <row r="53" spans="1:11" s="8" customFormat="1" ht="12.75" customHeight="1">
      <c r="A53" s="138" t="s">
        <v>100</v>
      </c>
      <c r="B53" s="138"/>
      <c r="C53" s="138"/>
      <c r="D53" s="138"/>
      <c r="E53" s="138"/>
      <c r="F53" s="138"/>
      <c r="G53" s="10"/>
      <c r="H53" s="34"/>
      <c r="I53" s="15"/>
      <c r="K53" s="20"/>
    </row>
    <row r="54" spans="1:11" s="2" customFormat="1" ht="12.75" customHeight="1">
      <c r="A54" s="136" t="s">
        <v>115</v>
      </c>
      <c r="B54" s="136"/>
      <c r="C54" s="136"/>
      <c r="D54" s="136"/>
      <c r="E54" s="136"/>
      <c r="F54" s="136"/>
      <c r="G54" s="10" t="s">
        <v>33</v>
      </c>
      <c r="H54" s="34">
        <v>9337550</v>
      </c>
      <c r="I54" s="25">
        <v>8273028</v>
      </c>
      <c r="K54" s="20"/>
    </row>
    <row r="55" spans="1:11" s="2" customFormat="1" ht="12.75" customHeight="1">
      <c r="A55" s="136" t="s">
        <v>118</v>
      </c>
      <c r="B55" s="136"/>
      <c r="C55" s="136"/>
      <c r="D55" s="136"/>
      <c r="E55" s="136"/>
      <c r="F55" s="136"/>
      <c r="G55" s="10" t="s">
        <v>33</v>
      </c>
      <c r="H55" s="34">
        <v>1188323</v>
      </c>
      <c r="I55" s="25">
        <v>1180771</v>
      </c>
      <c r="K55" s="20"/>
    </row>
    <row r="56" spans="1:11" s="2" customFormat="1" ht="12.75" customHeight="1">
      <c r="A56" s="136" t="s">
        <v>125</v>
      </c>
      <c r="B56" s="136"/>
      <c r="C56" s="136"/>
      <c r="D56" s="136"/>
      <c r="E56" s="136"/>
      <c r="F56" s="136"/>
      <c r="G56" s="10" t="s">
        <v>34</v>
      </c>
      <c r="H56" s="34">
        <v>618713</v>
      </c>
      <c r="I56" s="25">
        <v>225526</v>
      </c>
      <c r="K56" s="20"/>
    </row>
    <row r="57" spans="1:12" s="8" customFormat="1" ht="12.75" customHeight="1">
      <c r="A57" s="136" t="s">
        <v>101</v>
      </c>
      <c r="B57" s="136"/>
      <c r="C57" s="136"/>
      <c r="D57" s="136"/>
      <c r="E57" s="136"/>
      <c r="F57" s="136"/>
      <c r="G57" s="29" t="s">
        <v>35</v>
      </c>
      <c r="H57" s="34">
        <v>2251820</v>
      </c>
      <c r="I57" s="25">
        <v>790800</v>
      </c>
      <c r="K57" s="20"/>
      <c r="L57" s="2"/>
    </row>
    <row r="58" spans="1:12" s="8" customFormat="1" ht="12.75" customHeight="1">
      <c r="A58" s="136" t="s">
        <v>102</v>
      </c>
      <c r="B58" s="136"/>
      <c r="C58" s="136"/>
      <c r="D58" s="136"/>
      <c r="E58" s="136"/>
      <c r="F58" s="136"/>
      <c r="G58" s="33" t="s">
        <v>109</v>
      </c>
      <c r="H58" s="34">
        <v>536622</v>
      </c>
      <c r="I58" s="25">
        <v>106409</v>
      </c>
      <c r="K58" s="20"/>
      <c r="L58" s="2"/>
    </row>
    <row r="59" spans="1:11" s="8" customFormat="1" ht="12.75" customHeight="1">
      <c r="A59" s="136" t="s">
        <v>119</v>
      </c>
      <c r="B59" s="136"/>
      <c r="C59" s="136"/>
      <c r="D59" s="136"/>
      <c r="E59" s="136"/>
      <c r="F59" s="136"/>
      <c r="G59" s="33" t="s">
        <v>34</v>
      </c>
      <c r="H59" s="34"/>
      <c r="I59" s="25"/>
      <c r="K59" s="20"/>
    </row>
    <row r="60" spans="1:11" s="8" customFormat="1" ht="12.75" customHeight="1">
      <c r="A60" s="136" t="s">
        <v>36</v>
      </c>
      <c r="B60" s="136"/>
      <c r="C60" s="136"/>
      <c r="D60" s="136"/>
      <c r="E60" s="136"/>
      <c r="F60" s="136"/>
      <c r="G60" s="30" t="s">
        <v>108</v>
      </c>
      <c r="H60" s="34">
        <v>702352</v>
      </c>
      <c r="I60" s="25">
        <v>653050</v>
      </c>
      <c r="K60" s="20"/>
    </row>
    <row r="61" spans="1:11" ht="12.75" hidden="1">
      <c r="A61" s="136" t="s">
        <v>51</v>
      </c>
      <c r="B61" s="136"/>
      <c r="C61" s="136"/>
      <c r="D61" s="136"/>
      <c r="E61" s="136"/>
      <c r="F61" s="136"/>
      <c r="G61" s="10" t="s">
        <v>52</v>
      </c>
      <c r="H61" s="34"/>
      <c r="I61" s="15"/>
      <c r="K61" s="20"/>
    </row>
    <row r="62" spans="1:11" ht="12.75">
      <c r="A62" s="137" t="s">
        <v>78</v>
      </c>
      <c r="B62" s="137"/>
      <c r="C62" s="137"/>
      <c r="D62" s="137"/>
      <c r="E62" s="137"/>
      <c r="F62" s="137"/>
      <c r="G62" s="12">
        <v>300</v>
      </c>
      <c r="H62" s="35">
        <f>SUM(H54:H61)</f>
        <v>14635380</v>
      </c>
      <c r="I62" s="28">
        <f>SUM(I54:I61)</f>
        <v>11229584</v>
      </c>
      <c r="K62" s="20"/>
    </row>
    <row r="63" spans="1:11" s="8" customFormat="1" ht="12.75" customHeight="1">
      <c r="A63" s="139" t="s">
        <v>129</v>
      </c>
      <c r="B63" s="139"/>
      <c r="C63" s="139"/>
      <c r="D63" s="139"/>
      <c r="E63" s="139"/>
      <c r="F63" s="139"/>
      <c r="G63" s="13"/>
      <c r="H63" s="35">
        <f>H52+H62</f>
        <v>79401974</v>
      </c>
      <c r="I63" s="28">
        <f>I52+I62</f>
        <v>67128332</v>
      </c>
      <c r="K63" s="20"/>
    </row>
    <row r="64" spans="1:11" s="8" customFormat="1" ht="12.75" customHeight="1">
      <c r="A64" s="139" t="s">
        <v>130</v>
      </c>
      <c r="B64" s="139"/>
      <c r="C64" s="139"/>
      <c r="D64" s="139"/>
      <c r="E64" s="139"/>
      <c r="F64" s="139"/>
      <c r="G64" s="13"/>
      <c r="H64" s="35">
        <f>H46+H63</f>
        <v>122169825</v>
      </c>
      <c r="I64" s="28">
        <f>I46+I63</f>
        <v>111249483</v>
      </c>
      <c r="K64" s="20"/>
    </row>
    <row r="65" spans="1:12" s="8" customFormat="1" ht="12.75" customHeight="1">
      <c r="A65" s="8" t="s">
        <v>54</v>
      </c>
      <c r="H65" s="24"/>
      <c r="I65" s="19"/>
      <c r="K65" s="21"/>
      <c r="L65" s="20"/>
    </row>
    <row r="66" spans="2:9" s="8" customFormat="1" ht="12.75" customHeight="1">
      <c r="B66" s="140" t="s">
        <v>55</v>
      </c>
      <c r="C66" s="140"/>
      <c r="D66" s="133" t="s">
        <v>56</v>
      </c>
      <c r="E66" s="133"/>
      <c r="F66" s="133"/>
      <c r="G66" s="133"/>
      <c r="H66" s="6" t="s">
        <v>57</v>
      </c>
      <c r="I66" s="20"/>
    </row>
    <row r="67" spans="3:9" s="2" customFormat="1" ht="12.75" customHeight="1">
      <c r="C67" s="2" t="s">
        <v>58</v>
      </c>
      <c r="H67" s="14" t="s">
        <v>59</v>
      </c>
      <c r="I67" s="18"/>
    </row>
    <row r="68" spans="2:8" s="2" customFormat="1" ht="12.75" customHeight="1">
      <c r="B68" s="118" t="s">
        <v>60</v>
      </c>
      <c r="C68" s="118"/>
      <c r="D68" s="133" t="s">
        <v>88</v>
      </c>
      <c r="E68" s="133"/>
      <c r="F68" s="133"/>
      <c r="G68" s="133"/>
      <c r="H68" s="6" t="s">
        <v>57</v>
      </c>
    </row>
    <row r="69" spans="3:8" s="2" customFormat="1" ht="12" customHeight="1">
      <c r="C69" s="2" t="s">
        <v>58</v>
      </c>
      <c r="H69" s="14" t="s">
        <v>59</v>
      </c>
    </row>
    <row r="70" spans="10:255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="2" customFormat="1" ht="12.75">
      <c r="B71" s="2" t="s">
        <v>61</v>
      </c>
    </row>
    <row r="72" ht="12.75">
      <c r="I72" s="18"/>
    </row>
  </sheetData>
  <sheetProtection/>
  <mergeCells count="71">
    <mergeCell ref="A36:F36"/>
    <mergeCell ref="A15:F15"/>
    <mergeCell ref="A64:F64"/>
    <mergeCell ref="G38:G39"/>
    <mergeCell ref="H38:H39"/>
    <mergeCell ref="I38:I39"/>
    <mergeCell ref="A29:F29"/>
    <mergeCell ref="A55:F55"/>
    <mergeCell ref="A37:F37"/>
    <mergeCell ref="A33:F33"/>
    <mergeCell ref="A34:F34"/>
    <mergeCell ref="D4:F4"/>
    <mergeCell ref="E5:G5"/>
    <mergeCell ref="E6:G6"/>
    <mergeCell ref="A7:D7"/>
    <mergeCell ref="E7:I7"/>
    <mergeCell ref="A8:D8"/>
    <mergeCell ref="E8:I8"/>
    <mergeCell ref="A9:D9"/>
    <mergeCell ref="E9:I9"/>
    <mergeCell ref="I13:I14"/>
    <mergeCell ref="G13:G14"/>
    <mergeCell ref="A10:D10"/>
    <mergeCell ref="A13:F14"/>
    <mergeCell ref="A21:F21"/>
    <mergeCell ref="E10:J10"/>
    <mergeCell ref="A28:F28"/>
    <mergeCell ref="A16:F16"/>
    <mergeCell ref="A17:F17"/>
    <mergeCell ref="A20:F20"/>
    <mergeCell ref="A18:F18"/>
    <mergeCell ref="A23:F23"/>
    <mergeCell ref="A24:F24"/>
    <mergeCell ref="A26:F26"/>
    <mergeCell ref="A19:F19"/>
    <mergeCell ref="A41:F41"/>
    <mergeCell ref="A35:F35"/>
    <mergeCell ref="A22:F22"/>
    <mergeCell ref="A30:F30"/>
    <mergeCell ref="A31:F31"/>
    <mergeCell ref="A32:F32"/>
    <mergeCell ref="A25:F25"/>
    <mergeCell ref="A27:F27"/>
    <mergeCell ref="A38:F39"/>
    <mergeCell ref="A40:F40"/>
    <mergeCell ref="A42:F42"/>
    <mergeCell ref="A43:F43"/>
    <mergeCell ref="A44:F44"/>
    <mergeCell ref="A45:F45"/>
    <mergeCell ref="A49:F49"/>
    <mergeCell ref="A50:F50"/>
    <mergeCell ref="D66:G66"/>
    <mergeCell ref="A61:F61"/>
    <mergeCell ref="A52:F52"/>
    <mergeCell ref="A60:F60"/>
    <mergeCell ref="A57:F57"/>
    <mergeCell ref="A53:F53"/>
    <mergeCell ref="A54:F54"/>
    <mergeCell ref="A59:F59"/>
    <mergeCell ref="A58:F58"/>
    <mergeCell ref="A56:F56"/>
    <mergeCell ref="B68:C68"/>
    <mergeCell ref="D68:G68"/>
    <mergeCell ref="H13:H14"/>
    <mergeCell ref="A51:F51"/>
    <mergeCell ref="A46:F46"/>
    <mergeCell ref="A47:F47"/>
    <mergeCell ref="A48:F48"/>
    <mergeCell ref="A62:F62"/>
    <mergeCell ref="A63:F63"/>
    <mergeCell ref="B66:C66"/>
  </mergeCells>
  <printOptions/>
  <pageMargins left="0.3937007874015748" right="0" top="0" bottom="0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T48"/>
  <sheetViews>
    <sheetView zoomScalePageLayoutView="0" workbookViewId="0" topLeftCell="A1">
      <selection activeCell="I31" sqref="I31"/>
    </sheetView>
  </sheetViews>
  <sheetFormatPr defaultColWidth="8.8515625" defaultRowHeight="12.75"/>
  <cols>
    <col min="1" max="1" width="3.140625" style="91" customWidth="1"/>
    <col min="2" max="2" width="3.57421875" style="91" customWidth="1"/>
    <col min="3" max="3" width="9.28125" style="91" customWidth="1"/>
    <col min="4" max="4" width="13.57421875" style="91" customWidth="1"/>
    <col min="5" max="5" width="4.00390625" style="91" customWidth="1"/>
    <col min="6" max="6" width="22.00390625" style="91" customWidth="1"/>
    <col min="7" max="7" width="6.57421875" style="91" customWidth="1"/>
    <col min="8" max="10" width="14.7109375" style="91" customWidth="1"/>
    <col min="11" max="11" width="11.140625" style="91" customWidth="1"/>
    <col min="12" max="16384" width="8.8515625" style="91" customWidth="1"/>
  </cols>
  <sheetData>
    <row r="1" s="90" customFormat="1" ht="12.75" customHeight="1"/>
    <row r="2" ht="12.75" customHeight="1"/>
    <row r="3" spans="5:9" s="52" customFormat="1" ht="12.75" customHeight="1">
      <c r="E3" s="92"/>
      <c r="F3" s="92"/>
      <c r="G3" s="92"/>
      <c r="H3" s="92"/>
      <c r="I3" s="92"/>
    </row>
    <row r="4" spans="5:9" s="52" customFormat="1" ht="12.75" customHeight="1">
      <c r="E4" s="92"/>
      <c r="F4" s="92"/>
      <c r="G4" s="92"/>
      <c r="H4" s="92"/>
      <c r="I4" s="92"/>
    </row>
    <row r="5" ht="12.75" customHeight="1"/>
    <row r="6" spans="1:8" s="93" customFormat="1" ht="12.75" customHeight="1">
      <c r="A6" s="157" t="s">
        <v>74</v>
      </c>
      <c r="B6" s="157"/>
      <c r="C6" s="157"/>
      <c r="D6" s="157"/>
      <c r="E6" s="157"/>
      <c r="F6" s="157"/>
      <c r="G6" s="158"/>
      <c r="H6" s="158"/>
    </row>
    <row r="7" spans="4:7" ht="12.75">
      <c r="D7" s="159" t="s">
        <v>190</v>
      </c>
      <c r="E7" s="159"/>
      <c r="F7" s="159"/>
      <c r="G7" s="159"/>
    </row>
    <row r="8" spans="4:7" ht="12.75" customHeight="1">
      <c r="D8" s="159"/>
      <c r="E8" s="159"/>
      <c r="F8" s="159"/>
      <c r="G8" s="159"/>
    </row>
    <row r="9" spans="10:254" ht="12.75"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8" s="52" customFormat="1" ht="12.75" customHeight="1">
      <c r="A10" s="160" t="s">
        <v>0</v>
      </c>
      <c r="B10" s="160"/>
      <c r="C10" s="160"/>
      <c r="D10" s="160"/>
      <c r="E10" s="161" t="s">
        <v>1</v>
      </c>
      <c r="F10" s="161"/>
      <c r="G10" s="161"/>
      <c r="H10" s="161"/>
    </row>
    <row r="11" spans="1:8" s="52" customFormat="1" ht="12.75" customHeight="1">
      <c r="A11" s="160" t="s">
        <v>2</v>
      </c>
      <c r="B11" s="160"/>
      <c r="C11" s="160"/>
      <c r="D11" s="160"/>
      <c r="E11" s="162" t="s">
        <v>3</v>
      </c>
      <c r="F11" s="162"/>
      <c r="G11" s="162"/>
      <c r="H11" s="162"/>
    </row>
    <row r="12" spans="1:8" s="52" customFormat="1" ht="12.75" customHeight="1">
      <c r="A12" s="160" t="s">
        <v>4</v>
      </c>
      <c r="B12" s="160"/>
      <c r="C12" s="160"/>
      <c r="D12" s="160"/>
      <c r="E12" s="163" t="s">
        <v>5</v>
      </c>
      <c r="F12" s="163"/>
      <c r="G12" s="163"/>
      <c r="H12" s="163"/>
    </row>
    <row r="13" spans="1:10" s="52" customFormat="1" ht="12.75" customHeight="1">
      <c r="A13" s="160" t="s">
        <v>6</v>
      </c>
      <c r="B13" s="160"/>
      <c r="C13" s="160"/>
      <c r="D13" s="160"/>
      <c r="E13" s="132" t="s">
        <v>180</v>
      </c>
      <c r="F13" s="132"/>
      <c r="G13" s="132"/>
      <c r="H13" s="132"/>
      <c r="I13" s="132"/>
      <c r="J13" s="132"/>
    </row>
    <row r="14" spans="8:9" ht="12.75" customHeight="1">
      <c r="H14" s="94"/>
      <c r="I14" s="94"/>
    </row>
    <row r="15" spans="1:9" ht="12.75" customHeight="1">
      <c r="A15" s="164" t="s">
        <v>62</v>
      </c>
      <c r="B15" s="164"/>
      <c r="C15" s="164"/>
      <c r="D15" s="164"/>
      <c r="E15" s="164"/>
      <c r="F15" s="164"/>
      <c r="G15" s="165" t="s">
        <v>8</v>
      </c>
      <c r="H15" s="165" t="s">
        <v>191</v>
      </c>
      <c r="I15" s="165" t="s">
        <v>192</v>
      </c>
    </row>
    <row r="16" spans="1:9" ht="54" customHeight="1">
      <c r="A16" s="164"/>
      <c r="B16" s="164"/>
      <c r="C16" s="164"/>
      <c r="D16" s="164"/>
      <c r="E16" s="164"/>
      <c r="F16" s="164"/>
      <c r="G16" s="166"/>
      <c r="H16" s="166"/>
      <c r="I16" s="166"/>
    </row>
    <row r="17" spans="1:9" ht="12.75" customHeight="1">
      <c r="A17" s="167" t="s">
        <v>75</v>
      </c>
      <c r="B17" s="167"/>
      <c r="C17" s="167"/>
      <c r="D17" s="167"/>
      <c r="E17" s="167"/>
      <c r="F17" s="167"/>
      <c r="G17" s="96" t="s">
        <v>9</v>
      </c>
      <c r="H17" s="107">
        <v>24203806</v>
      </c>
      <c r="I17" s="107">
        <v>18650331</v>
      </c>
    </row>
    <row r="18" spans="1:9" ht="12.75" customHeight="1">
      <c r="A18" s="167" t="s">
        <v>64</v>
      </c>
      <c r="B18" s="167"/>
      <c r="C18" s="167"/>
      <c r="D18" s="167"/>
      <c r="E18" s="167"/>
      <c r="F18" s="167"/>
      <c r="G18" s="96" t="s">
        <v>10</v>
      </c>
      <c r="H18" s="107">
        <v>-8182808</v>
      </c>
      <c r="I18" s="107">
        <v>-5555430</v>
      </c>
    </row>
    <row r="19" spans="1:9" ht="12.75" customHeight="1">
      <c r="A19" s="168" t="s">
        <v>95</v>
      </c>
      <c r="B19" s="168"/>
      <c r="C19" s="168"/>
      <c r="D19" s="168"/>
      <c r="E19" s="168"/>
      <c r="F19" s="168"/>
      <c r="G19" s="95" t="s">
        <v>11</v>
      </c>
      <c r="H19" s="108">
        <f>H17+H18</f>
        <v>16020998</v>
      </c>
      <c r="I19" s="108">
        <f>I17+I18</f>
        <v>13094901</v>
      </c>
    </row>
    <row r="20" spans="1:9" ht="12.75" customHeight="1">
      <c r="A20" s="167" t="s">
        <v>76</v>
      </c>
      <c r="B20" s="167"/>
      <c r="C20" s="167"/>
      <c r="D20" s="167"/>
      <c r="E20" s="167"/>
      <c r="F20" s="167"/>
      <c r="G20" s="96" t="s">
        <v>12</v>
      </c>
      <c r="H20" s="107">
        <v>-2144635</v>
      </c>
      <c r="I20" s="107">
        <v>-1366083</v>
      </c>
    </row>
    <row r="21" spans="1:9" ht="12">
      <c r="A21" s="167" t="s">
        <v>104</v>
      </c>
      <c r="B21" s="167"/>
      <c r="C21" s="167"/>
      <c r="D21" s="167"/>
      <c r="E21" s="167"/>
      <c r="F21" s="167"/>
      <c r="G21" s="96" t="s">
        <v>13</v>
      </c>
      <c r="H21" s="107">
        <v>103281</v>
      </c>
      <c r="I21" s="107">
        <v>118790</v>
      </c>
    </row>
    <row r="22" spans="1:9" ht="12.75" customHeight="1" hidden="1">
      <c r="A22" s="167" t="s">
        <v>65</v>
      </c>
      <c r="B22" s="167"/>
      <c r="C22" s="167"/>
      <c r="D22" s="167"/>
      <c r="E22" s="167"/>
      <c r="F22" s="167"/>
      <c r="G22" s="96" t="s">
        <v>63</v>
      </c>
      <c r="H22" s="107"/>
      <c r="I22" s="107"/>
    </row>
    <row r="23" spans="1:9" ht="12.75" customHeight="1">
      <c r="A23" s="167" t="s">
        <v>107</v>
      </c>
      <c r="B23" s="167"/>
      <c r="C23" s="167"/>
      <c r="D23" s="167"/>
      <c r="E23" s="167"/>
      <c r="F23" s="167"/>
      <c r="G23" s="96" t="s">
        <v>14</v>
      </c>
      <c r="H23" s="107">
        <v>-85789</v>
      </c>
      <c r="I23" s="107">
        <v>-110702</v>
      </c>
    </row>
    <row r="24" spans="1:9" ht="12.75" customHeight="1">
      <c r="A24" s="167" t="s">
        <v>103</v>
      </c>
      <c r="B24" s="167"/>
      <c r="C24" s="167"/>
      <c r="D24" s="167"/>
      <c r="E24" s="167"/>
      <c r="F24" s="167"/>
      <c r="G24" s="96" t="s">
        <v>15</v>
      </c>
      <c r="H24" s="107">
        <v>-93788</v>
      </c>
      <c r="I24" s="107">
        <v>-50737</v>
      </c>
    </row>
    <row r="25" spans="1:9" ht="12.75" customHeight="1">
      <c r="A25" s="169" t="s">
        <v>132</v>
      </c>
      <c r="B25" s="169"/>
      <c r="C25" s="169"/>
      <c r="D25" s="169"/>
      <c r="E25" s="169"/>
      <c r="F25" s="169"/>
      <c r="G25" s="95" t="s">
        <v>91</v>
      </c>
      <c r="H25" s="109">
        <f>H19+H20+H21+H23+H24</f>
        <v>13800067</v>
      </c>
      <c r="I25" s="109">
        <f>I19+I20+I21+I23+I24</f>
        <v>11686169</v>
      </c>
    </row>
    <row r="26" spans="1:9" ht="12.75" customHeight="1">
      <c r="A26" s="167" t="s">
        <v>90</v>
      </c>
      <c r="B26" s="167"/>
      <c r="C26" s="167"/>
      <c r="D26" s="167"/>
      <c r="E26" s="167"/>
      <c r="F26" s="167"/>
      <c r="G26" s="96" t="s">
        <v>92</v>
      </c>
      <c r="H26" s="107">
        <v>21333</v>
      </c>
      <c r="I26" s="107">
        <v>40126</v>
      </c>
    </row>
    <row r="27" spans="1:9" ht="16.5" customHeight="1">
      <c r="A27" s="167" t="s">
        <v>77</v>
      </c>
      <c r="B27" s="167"/>
      <c r="C27" s="167"/>
      <c r="D27" s="167"/>
      <c r="E27" s="167"/>
      <c r="F27" s="167"/>
      <c r="G27" s="96" t="s">
        <v>93</v>
      </c>
      <c r="H27" s="107">
        <v>-4464200</v>
      </c>
      <c r="I27" s="107">
        <v>-3838152</v>
      </c>
    </row>
    <row r="28" spans="1:9" ht="13.5" customHeight="1">
      <c r="A28" s="167" t="s">
        <v>135</v>
      </c>
      <c r="B28" s="167"/>
      <c r="C28" s="167"/>
      <c r="D28" s="167"/>
      <c r="E28" s="167"/>
      <c r="F28" s="167"/>
      <c r="G28" s="96" t="s">
        <v>17</v>
      </c>
      <c r="H28" s="107">
        <v>-8314831</v>
      </c>
      <c r="I28" s="107">
        <v>-853070</v>
      </c>
    </row>
    <row r="29" spans="1:10" ht="25.5" customHeight="1">
      <c r="A29" s="170" t="s">
        <v>133</v>
      </c>
      <c r="B29" s="170"/>
      <c r="C29" s="170"/>
      <c r="D29" s="170"/>
      <c r="E29" s="170"/>
      <c r="F29" s="170"/>
      <c r="G29" s="95" t="s">
        <v>18</v>
      </c>
      <c r="H29" s="109">
        <f>H25+H26+H27+H28</f>
        <v>1042369</v>
      </c>
      <c r="I29" s="109">
        <f>I25+I26+I27+I28</f>
        <v>7035073</v>
      </c>
      <c r="J29" s="97"/>
    </row>
    <row r="30" spans="1:9" s="98" customFormat="1" ht="12.75" customHeight="1">
      <c r="A30" s="171" t="s">
        <v>68</v>
      </c>
      <c r="B30" s="171"/>
      <c r="C30" s="171"/>
      <c r="D30" s="171"/>
      <c r="E30" s="171"/>
      <c r="F30" s="171"/>
      <c r="G30" s="96" t="s">
        <v>20</v>
      </c>
      <c r="H30" s="110">
        <v>-356125</v>
      </c>
      <c r="I30" s="110">
        <v>-352616</v>
      </c>
    </row>
    <row r="31" spans="1:9" ht="29.25" customHeight="1">
      <c r="A31" s="173" t="s">
        <v>106</v>
      </c>
      <c r="B31" s="173"/>
      <c r="C31" s="173"/>
      <c r="D31" s="173"/>
      <c r="E31" s="173"/>
      <c r="F31" s="173"/>
      <c r="G31" s="95" t="s">
        <v>22</v>
      </c>
      <c r="H31" s="111">
        <f>H29+H30</f>
        <v>686244</v>
      </c>
      <c r="I31" s="111">
        <f>I29+I30</f>
        <v>6682457</v>
      </c>
    </row>
    <row r="32" spans="1:9" ht="24" customHeight="1" hidden="1">
      <c r="A32" s="173" t="s">
        <v>94</v>
      </c>
      <c r="B32" s="173"/>
      <c r="C32" s="173"/>
      <c r="D32" s="173"/>
      <c r="E32" s="173"/>
      <c r="F32" s="173"/>
      <c r="G32" s="95" t="s">
        <v>20</v>
      </c>
      <c r="H32" s="111"/>
      <c r="I32" s="111"/>
    </row>
    <row r="33" spans="1:9" ht="24.75" customHeight="1">
      <c r="A33" s="174" t="s">
        <v>105</v>
      </c>
      <c r="B33" s="174"/>
      <c r="C33" s="174"/>
      <c r="D33" s="174"/>
      <c r="E33" s="174"/>
      <c r="F33" s="174"/>
      <c r="G33" s="99" t="s">
        <v>22</v>
      </c>
      <c r="H33" s="112">
        <f>H31+H32</f>
        <v>686244</v>
      </c>
      <c r="I33" s="112">
        <f>I31+I32</f>
        <v>6682457</v>
      </c>
    </row>
    <row r="34" ht="11.25" customHeight="1"/>
    <row r="35" spans="2:8" ht="12" customHeight="1">
      <c r="B35" s="100" t="s">
        <v>55</v>
      </c>
      <c r="C35" s="101"/>
      <c r="D35" s="163" t="s">
        <v>56</v>
      </c>
      <c r="E35" s="163"/>
      <c r="F35" s="163"/>
      <c r="G35" s="175"/>
      <c r="H35" s="175"/>
    </row>
    <row r="36" spans="1:8" s="102" customFormat="1" ht="12.75" customHeight="1">
      <c r="A36" s="91"/>
      <c r="B36" s="91"/>
      <c r="C36" s="91" t="s">
        <v>58</v>
      </c>
      <c r="D36" s="91"/>
      <c r="E36" s="91"/>
      <c r="F36" s="91"/>
      <c r="G36" s="172"/>
      <c r="H36" s="172"/>
    </row>
    <row r="37" spans="1:8" ht="12.75" customHeight="1">
      <c r="A37" s="52"/>
      <c r="B37" s="52" t="s">
        <v>66</v>
      </c>
      <c r="C37" s="52"/>
      <c r="D37" s="163" t="s">
        <v>88</v>
      </c>
      <c r="E37" s="163"/>
      <c r="F37" s="163"/>
      <c r="G37" s="163"/>
      <c r="H37" s="163"/>
    </row>
    <row r="38" spans="3:8" ht="12.75" customHeight="1">
      <c r="C38" s="91" t="s">
        <v>58</v>
      </c>
      <c r="G38" s="172"/>
      <c r="H38" s="172"/>
    </row>
    <row r="39" ht="12.75" customHeight="1"/>
    <row r="40" spans="1:9" s="52" customFormat="1" ht="12.75" customHeight="1">
      <c r="A40" s="91"/>
      <c r="B40" s="52" t="s">
        <v>61</v>
      </c>
      <c r="C40" s="91"/>
      <c r="D40" s="91"/>
      <c r="E40" s="91"/>
      <c r="F40" s="91"/>
      <c r="G40" s="91"/>
      <c r="H40" s="91"/>
      <c r="I40" s="91"/>
    </row>
    <row r="41" ht="12.75" customHeight="1"/>
    <row r="42" spans="1:254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</row>
    <row r="43" spans="1:9" ht="12.75">
      <c r="A43" s="51"/>
      <c r="B43" s="51"/>
      <c r="C43" s="51"/>
      <c r="D43" s="51"/>
      <c r="E43" s="51"/>
      <c r="F43" s="51"/>
      <c r="G43" s="51"/>
      <c r="H43" s="51"/>
      <c r="I43" s="51"/>
    </row>
    <row r="45" ht="12.75">
      <c r="A45" s="103"/>
    </row>
    <row r="46" ht="12.75">
      <c r="A46" s="104"/>
    </row>
    <row r="47" ht="12.75">
      <c r="A47" s="105"/>
    </row>
    <row r="48" ht="12">
      <c r="A48" s="106"/>
    </row>
  </sheetData>
  <sheetProtection/>
  <mergeCells count="39">
    <mergeCell ref="D37:F37"/>
    <mergeCell ref="G37:H37"/>
    <mergeCell ref="G38:H38"/>
    <mergeCell ref="A31:F31"/>
    <mergeCell ref="A32:F32"/>
    <mergeCell ref="A33:F33"/>
    <mergeCell ref="D35:F35"/>
    <mergeCell ref="G35:H35"/>
    <mergeCell ref="G36:H36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5:F16"/>
    <mergeCell ref="G15:G16"/>
    <mergeCell ref="H15:H16"/>
    <mergeCell ref="I15:I16"/>
    <mergeCell ref="A17:F17"/>
    <mergeCell ref="A18:F18"/>
    <mergeCell ref="A11:D11"/>
    <mergeCell ref="E11:H11"/>
    <mergeCell ref="A12:D12"/>
    <mergeCell ref="E12:H12"/>
    <mergeCell ref="A13:D13"/>
    <mergeCell ref="E13:J13"/>
    <mergeCell ref="A6:F6"/>
    <mergeCell ref="G6:H6"/>
    <mergeCell ref="D7:G7"/>
    <mergeCell ref="D8:G8"/>
    <mergeCell ref="A10:D10"/>
    <mergeCell ref="E10:H1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Yershov, Anton </cp:lastModifiedBy>
  <cp:lastPrinted>2014-11-12T06:44:09Z</cp:lastPrinted>
  <dcterms:created xsi:type="dcterms:W3CDTF">1996-10-08T23:32:33Z</dcterms:created>
  <dcterms:modified xsi:type="dcterms:W3CDTF">2014-11-14T08:16:31Z</dcterms:modified>
  <cp:category/>
  <cp:version/>
  <cp:contentType/>
  <cp:contentStatus/>
</cp:coreProperties>
</file>