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1"/>
  </bookViews>
  <sheets>
    <sheet name="Отчет СК" sheetId="1" r:id="rId1"/>
    <sheet name="ДС 9 мес 2017   " sheetId="2" r:id="rId2"/>
    <sheet name="баланс" sheetId="3" r:id="rId3"/>
    <sheet name="Ф№ 9 мес  2017 " sheetId="4" r:id="rId4"/>
  </sheets>
  <externalReferences>
    <externalReference r:id="rId7"/>
  </externalReferences>
  <definedNames>
    <definedName name="_xlnm.Print_Area" localSheetId="2">'баланс'!$A$1:$J$71</definedName>
    <definedName name="_xlnm.Print_Area" localSheetId="1">'ДС 9 мес 2017   '!#REF!</definedName>
    <definedName name="_xlnm.Print_Area" localSheetId="0">'Отчет СК'!$A$1:$H$34</definedName>
    <definedName name="_xlnm.Print_Area" localSheetId="3">'Ф№ 9 мес  2017 '!$A$1:$I$43</definedName>
  </definedNames>
  <calcPr fullCalcOnLoad="1"/>
</workbook>
</file>

<file path=xl/sharedStrings.xml><?xml version="1.0" encoding="utf-8"?>
<sst xmlns="http://schemas.openxmlformats.org/spreadsheetml/2006/main" count="266" uniqueCount="200">
  <si>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</si>
  <si>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</si>
  <si>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</si>
  <si>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</si>
  <si>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</si>
  <si>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</si>
  <si>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</si>
  <si>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</si>
  <si>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</si>
  <si>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</si>
  <si>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</si>
  <si>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</si>
  <si>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</si>
  <si>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</si>
  <si>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</si>
  <si>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</si>
  <si>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</si>
  <si>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</si>
  <si>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</si>
  <si>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</si>
  <si>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</si>
  <si>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</si>
  <si>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</si>
  <si>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</si>
  <si>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</si>
  <si>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</si>
  <si>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</si>
  <si>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</si>
  <si>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</si>
  <si>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</si>
  <si>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</si>
  <si>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</si>
  <si>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</si>
  <si>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</si>
  <si>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</si>
  <si>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</si>
  <si>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</si>
  <si>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</si>
  <si>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</si>
  <si>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</si>
  <si>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</si>
  <si>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</si>
  <si>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</si>
  <si>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</si>
  <si>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</si>
  <si>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</si>
  <si>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</si>
  <si>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</si>
  <si>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</si>
  <si>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</si>
  <si>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</si>
  <si>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</si>
  <si>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</si>
  <si>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</si>
  <si>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</si>
  <si>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</si>
  <si>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</si>
  <si>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</si>
  <si>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</si>
  <si>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</si>
  <si>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</si>
  <si>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</si>
  <si>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</si>
  <si>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</si>
  <si>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</si>
  <si>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</si>
  <si>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</si>
  <si>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</si>
  <si>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</si>
  <si>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</si>
  <si>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</si>
  <si>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</si>
  <si>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</si>
  <si>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</si>
  <si>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</si>
  <si>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</si>
  <si>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</si>
  <si>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</si>
  <si>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</si>
  <si>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</si>
  <si>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</si>
  <si>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</si>
  <si>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</si>
  <si>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</si>
  <si>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</si>
  <si>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</si>
  <si>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</si>
  <si>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</si>
  <si>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</si>
  <si>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</si>
  <si>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</si>
  <si>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</si>
  <si>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</si>
  <si>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</si>
  <si>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</si>
  <si>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</si>
  <si>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</si>
  <si>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</si>
  <si>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</si>
  <si>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</si>
  <si>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</si>
  <si>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Предоплата по налогу на прибыль</t>
  </si>
  <si>
    <t>Кредиты и займы</t>
  </si>
  <si>
    <t>Отложенное налоговое обязательство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</si>
  <si>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</si>
  <si>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</si>
  <si>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</si>
  <si>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</si>
  <si>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</si>
  <si>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</si>
  <si>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</si>
  <si>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</si>
  <si>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</si>
  <si>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</si>
  <si>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Алматы Аль-Фараби, дом 77/7, н.п.11а</t>
  </si>
  <si>
    <t>Прибыль (убыток) до налогов (стр. 017 + стр. 018- стр.019+-стр.020)</t>
  </si>
  <si>
    <t>Увеличение уставного капитала</t>
  </si>
  <si>
    <t>Задолженность  по займам</t>
  </si>
  <si>
    <t>Руководитель</t>
  </si>
  <si>
    <t xml:space="preserve">Торговая прочая дебиторская задолженность </t>
  </si>
  <si>
    <t>Авансы выплаченные и прочие оборотные активы</t>
  </si>
  <si>
    <t xml:space="preserve">Кртакосрочные банковские депозиты 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</si>
  <si>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</si>
  <si>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</si>
  <si>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</si>
  <si>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</si>
  <si>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Прочие долгосрочные активы</t>
  </si>
  <si>
    <t>Малахов В.А</t>
  </si>
  <si>
    <t>028</t>
  </si>
  <si>
    <t>Прибыль(убыток) от курсовой разницы</t>
  </si>
  <si>
    <t>Сальдо на 1 января 2016 года</t>
  </si>
  <si>
    <t>Сальдо на 31 декабря 2016 года(аудиров)</t>
  </si>
  <si>
    <t>На 31 декабря 2016(аудир)</t>
  </si>
  <si>
    <t>Расходы(экономия) по корпоративному подоходному налогу</t>
  </si>
  <si>
    <t>Восстановление от обесценения основных средств</t>
  </si>
  <si>
    <t>на конец  30 сент 2017 г.</t>
  </si>
  <si>
    <t>Сальдо на 30 сентября 2016 года(неаудиров)</t>
  </si>
  <si>
    <t>Прибыль  за отчетный период  9 мес 2017</t>
  </si>
  <si>
    <t>Итого совокупный доход за период 9 мес 2017г</t>
  </si>
  <si>
    <t>Сальдо на 30 сентября 2017 года(неаудир)</t>
  </si>
  <si>
    <t>За отчетный период 9 мес  2017 на 30.09 2017(неаудир)</t>
  </si>
  <si>
    <t>За отчетный период  9 мес 2016 на 30.09 2016(неаудир)</t>
  </si>
  <si>
    <t>ЗА 30 сент 2017 г</t>
  </si>
  <si>
    <t xml:space="preserve">На 30 сент 2017 (неаудир) </t>
  </si>
  <si>
    <t>Гончарова К.В</t>
  </si>
  <si>
    <t xml:space="preserve">Гончарова К.В </t>
  </si>
  <si>
    <t>Прибыль / убыток за период  9 мес  2016</t>
  </si>
  <si>
    <t xml:space="preserve">Итого совокупный доход за 9 мес   2016 </t>
  </si>
  <si>
    <t xml:space="preserve">ОТЧЕТ О ДВИЖЕНИИ ДЕНЕЖНЫХ СРЕДСТВ </t>
  </si>
  <si>
    <t>по состоянию на 30 сентября 2017 года</t>
  </si>
  <si>
    <t>В тысячах тенге</t>
  </si>
  <si>
    <t xml:space="preserve">30 сентября 2017 г. </t>
  </si>
  <si>
    <t xml:space="preserve">30 сентября 2016 г. 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</si>
  <si>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</si>
  <si>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</si>
  <si>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</si>
  <si>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Износ и аммортизация</t>
  </si>
  <si>
    <t>Финансовые доходы</t>
  </si>
  <si>
    <t>Финансовые расходы</t>
  </si>
  <si>
    <t>Чистый убыток / (прибыль) от выбытия основных средств</t>
  </si>
  <si>
    <t xml:space="preserve">Восстановление от обесценения основных средств </t>
  </si>
  <si>
    <t>Убыток от обесценения дебиторской задолженности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</si>
  <si>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</si>
  <si>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</si>
  <si>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</si>
  <si>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</si>
  <si>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</si>
  <si>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Прочие оборотные активы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</si>
  <si>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</si>
  <si>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</si>
  <si>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</si>
  <si>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</si>
  <si>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</si>
  <si>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</si>
  <si>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</si>
  <si>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</si>
  <si>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</si>
  <si>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</si>
  <si>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</si>
  <si>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</si>
  <si>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Полученные проценты от депозитов</t>
  </si>
  <si>
    <t>Размещение депозитов</t>
  </si>
  <si>
    <t>Поступления от погашения депозитов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</si>
  <si>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</si>
  <si>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</si>
  <si>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</si>
  <si>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</si>
  <si>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</si>
  <si>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Выкуп собственных облигаций</t>
  </si>
  <si>
    <t>Погашение собственных облигаций</t>
  </si>
  <si>
    <t>Поступления от взноса в уставный капитал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</si>
  <si>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</si>
  <si>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</si>
  <si>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</si>
  <si>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</si>
  <si>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</si>
  <si>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</si>
  <si>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</si>
  <si>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</si>
  <si>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 xml:space="preserve">Руководитель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</si>
</sst>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0.0"/>
    <numFmt numFmtId="183" formatCode="#,##0.0"/>
    <numFmt numFmtId="184" formatCode="#,##0.000"/>
    <numFmt numFmtId="185" formatCode="0.0000"/>
    <numFmt numFmtId="186" formatCode="0.000"/>
    <numFmt numFmtId="187" formatCode="#,##0.00_ ;\-#,##0.00\ "/>
    <numFmt numFmtId="188" formatCode="_-* #,##0_р_._-;\-* #,##0_р_._-;_-* &quot;-&quot;??_р_._-;_-@_-"/>
    <numFmt numFmtId="189" formatCode="_(* #,##0.0_);_(* \(#,##0.0\);_(* &quot;-&quot;??_);_(@_)"/>
    <numFmt numFmtId="190" formatCode="_(* #,##0_);_(* \(#,##0\);_(* &quot;-&quot;??_);_(@_)"/>
    <numFmt numFmtId="191" formatCode="#,##0_р_."/>
    <numFmt numFmtId="192" formatCode="0;[Red]\-0"/>
    <numFmt numFmtId="193" formatCode="0.0;[Red]\-0.0"/>
    <numFmt numFmtId="194" formatCode="0.00_ ;[Red]\-0.00\ "/>
    <numFmt numFmtId="195" formatCode="#,##0.00_ ;[Red]\-#,##0.00\ "/>
    <numFmt numFmtId="196" formatCode="[$-409]d\-mmm\-yyyy;@"/>
    <numFmt numFmtId="197" formatCode="_-* #,##0.00_-;\-* #,##0.00_-;_-* &quot;-&quot;??_-;_-@_-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10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1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3" fontId="3" fillId="33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60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61" fillId="34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3" fontId="4" fillId="3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16" xfId="0" applyFont="1" applyBorder="1" applyAlignment="1">
      <alignment/>
    </xf>
    <xf numFmtId="0" fontId="3" fillId="0" borderId="20" xfId="0" applyFont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3" fillId="34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14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90" fontId="62" fillId="0" borderId="0" xfId="63" applyNumberFormat="1" applyFont="1" applyAlignment="1">
      <alignment horizontal="left" vertical="center" indent="1"/>
    </xf>
    <xf numFmtId="190" fontId="0" fillId="0" borderId="0" xfId="63" applyNumberFormat="1" applyFont="1" applyAlignment="1">
      <alignment/>
    </xf>
    <xf numFmtId="190" fontId="62" fillId="0" borderId="0" xfId="63" applyNumberFormat="1" applyFont="1" applyAlignment="1">
      <alignment horizontal="center" vertical="center"/>
    </xf>
    <xf numFmtId="190" fontId="0" fillId="0" borderId="0" xfId="63" applyNumberFormat="1" applyFont="1" applyAlignment="1">
      <alignment/>
    </xf>
    <xf numFmtId="190" fontId="63" fillId="0" borderId="24" xfId="63" applyNumberFormat="1" applyFont="1" applyBorder="1" applyAlignment="1">
      <alignment vertical="center" wrapText="1"/>
    </xf>
    <xf numFmtId="190" fontId="64" fillId="0" borderId="24" xfId="63" applyNumberFormat="1" applyFont="1" applyBorder="1" applyAlignment="1">
      <alignment horizontal="right" vertical="center" wrapText="1"/>
    </xf>
    <xf numFmtId="190" fontId="60" fillId="0" borderId="0" xfId="63" applyNumberFormat="1" applyFont="1" applyAlignment="1">
      <alignment horizontal="left" vertical="center" wrapText="1" indent="1"/>
    </xf>
    <xf numFmtId="190" fontId="64" fillId="0" borderId="0" xfId="63" applyNumberFormat="1" applyFont="1" applyAlignment="1">
      <alignment vertical="center" wrapText="1"/>
    </xf>
    <xf numFmtId="190" fontId="65" fillId="0" borderId="0" xfId="63" applyNumberFormat="1" applyFont="1" applyAlignment="1">
      <alignment vertical="center" wrapText="1"/>
    </xf>
    <xf numFmtId="190" fontId="61" fillId="0" borderId="0" xfId="63" applyNumberFormat="1" applyFont="1" applyAlignment="1">
      <alignment horizontal="left" vertical="center" wrapText="1" indent="3"/>
    </xf>
    <xf numFmtId="190" fontId="61" fillId="0" borderId="0" xfId="63" applyNumberFormat="1" applyFont="1" applyAlignment="1">
      <alignment vertical="center" wrapText="1"/>
    </xf>
    <xf numFmtId="190" fontId="65" fillId="0" borderId="0" xfId="63" applyNumberFormat="1" applyFont="1" applyAlignment="1">
      <alignment horizontal="left" vertical="center" wrapText="1" indent="3"/>
    </xf>
    <xf numFmtId="190" fontId="61" fillId="0" borderId="0" xfId="63" applyNumberFormat="1" applyFont="1" applyAlignment="1">
      <alignment horizontal="left" vertical="center" wrapText="1" indent="4"/>
    </xf>
    <xf numFmtId="190" fontId="61" fillId="0" borderId="0" xfId="63" applyNumberFormat="1" applyFont="1" applyAlignment="1">
      <alignment horizontal="left" vertical="center" wrapText="1" indent="1"/>
    </xf>
    <xf numFmtId="190" fontId="65" fillId="0" borderId="24" xfId="63" applyNumberFormat="1" applyFont="1" applyBorder="1" applyAlignment="1">
      <alignment horizontal="left" vertical="center" wrapText="1" indent="3"/>
    </xf>
    <xf numFmtId="190" fontId="65" fillId="0" borderId="24" xfId="63" applyNumberFormat="1" applyFont="1" applyBorder="1" applyAlignment="1">
      <alignment vertical="center" wrapText="1"/>
    </xf>
    <xf numFmtId="190" fontId="64" fillId="0" borderId="0" xfId="63" applyNumberFormat="1" applyFont="1" applyAlignment="1">
      <alignment horizontal="left" vertical="center" wrapText="1" indent="1"/>
    </xf>
    <xf numFmtId="190" fontId="65" fillId="0" borderId="0" xfId="63" applyNumberFormat="1" applyFont="1" applyAlignment="1">
      <alignment horizontal="left" vertical="center" wrapText="1" indent="4"/>
    </xf>
    <xf numFmtId="190" fontId="64" fillId="0" borderId="25" xfId="63" applyNumberFormat="1" applyFont="1" applyBorder="1" applyAlignment="1">
      <alignment horizontal="left" vertical="center" wrapText="1" indent="1"/>
    </xf>
    <xf numFmtId="190" fontId="64" fillId="0" borderId="25" xfId="63" applyNumberFormat="1" applyFont="1" applyBorder="1" applyAlignment="1">
      <alignment vertical="center" wrapText="1"/>
    </xf>
    <xf numFmtId="190" fontId="65" fillId="0" borderId="0" xfId="63" applyNumberFormat="1" applyFont="1" applyAlignment="1">
      <alignment horizontal="right" vertical="center" wrapText="1"/>
    </xf>
    <xf numFmtId="190" fontId="60" fillId="0" borderId="25" xfId="63" applyNumberFormat="1" applyFont="1" applyBorder="1" applyAlignment="1">
      <alignment horizontal="left" vertical="center" wrapText="1" indent="1"/>
    </xf>
    <xf numFmtId="190" fontId="64" fillId="0" borderId="25" xfId="63" applyNumberFormat="1" applyFont="1" applyBorder="1" applyAlignment="1">
      <alignment horizontal="right" vertical="center" wrapText="1"/>
    </xf>
    <xf numFmtId="190" fontId="66" fillId="0" borderId="0" xfId="63" applyNumberFormat="1" applyFont="1" applyAlignment="1">
      <alignment/>
    </xf>
    <xf numFmtId="190" fontId="61" fillId="0" borderId="0" xfId="63" applyNumberFormat="1" applyFont="1" applyAlignment="1">
      <alignment horizontal="justify" vertical="center" wrapText="1"/>
    </xf>
    <xf numFmtId="190" fontId="65" fillId="0" borderId="24" xfId="63" applyNumberFormat="1" applyFont="1" applyBorder="1" applyAlignment="1">
      <alignment horizontal="right" vertical="center" wrapText="1"/>
    </xf>
    <xf numFmtId="190" fontId="60" fillId="0" borderId="24" xfId="63" applyNumberFormat="1" applyFont="1" applyBorder="1" applyAlignment="1">
      <alignment horizontal="left" vertical="center" wrapText="1" indent="1"/>
    </xf>
    <xf numFmtId="190" fontId="64" fillId="0" borderId="0" xfId="63" applyNumberFormat="1" applyFont="1" applyAlignment="1">
      <alignment horizontal="right" vertical="center" wrapText="1"/>
    </xf>
    <xf numFmtId="190" fontId="65" fillId="0" borderId="0" xfId="63" applyNumberFormat="1" applyFont="1" applyAlignment="1">
      <alignment horizontal="left" vertical="center" wrapText="1" indent="2"/>
    </xf>
    <xf numFmtId="190" fontId="65" fillId="0" borderId="24" xfId="63" applyNumberFormat="1" applyFont="1" applyBorder="1" applyAlignment="1">
      <alignment horizontal="left" vertical="center" wrapText="1" indent="1"/>
    </xf>
    <xf numFmtId="190" fontId="64" fillId="0" borderId="26" xfId="63" applyNumberFormat="1" applyFont="1" applyBorder="1" applyAlignment="1">
      <alignment horizontal="left" vertical="center" wrapText="1" indent="1"/>
    </xf>
    <xf numFmtId="190" fontId="64" fillId="0" borderId="26" xfId="63" applyNumberFormat="1" applyFont="1" applyBorder="1" applyAlignment="1">
      <alignment horizontal="right" vertical="center" wrapText="1"/>
    </xf>
    <xf numFmtId="190" fontId="0" fillId="0" borderId="0" xfId="63" applyNumberFormat="1" applyFont="1" applyFill="1" applyAlignment="1">
      <alignment horizontal="left" vertical="center"/>
    </xf>
    <xf numFmtId="0" fontId="0" fillId="0" borderId="10" xfId="0" applyBorder="1" applyAlignment="1">
      <alignment/>
    </xf>
    <xf numFmtId="190" fontId="3" fillId="0" borderId="0" xfId="63" applyNumberFormat="1" applyFont="1" applyFill="1" applyBorder="1" applyAlignment="1">
      <alignment/>
    </xf>
    <xf numFmtId="190" fontId="3" fillId="0" borderId="0" xfId="63" applyNumberFormat="1" applyFont="1" applyFill="1" applyAlignment="1">
      <alignment/>
    </xf>
    <xf numFmtId="190" fontId="5" fillId="0" borderId="0" xfId="63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190" fontId="3" fillId="0" borderId="0" xfId="63" applyNumberFormat="1" applyFont="1" applyFill="1" applyAlignment="1">
      <alignment horizontal="left"/>
    </xf>
    <xf numFmtId="190" fontId="0" fillId="0" borderId="0" xfId="63" applyNumberFormat="1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0"/>
  <sheetViews>
    <sheetView zoomScale="110" zoomScaleNormal="110" zoomScalePageLayoutView="0" workbookViewId="0" topLeftCell="A1">
      <selection activeCell="F17" sqref="F17"/>
    </sheetView>
  </sheetViews>
  <sheetFormatPr defaultColWidth="9.140625" defaultRowHeight="12.75"/>
  <cols>
    <col min="1" max="1" width="43.0039062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89"/>
      <c r="H2" s="89"/>
    </row>
    <row r="4" spans="1:8" ht="12.75">
      <c r="A4" s="52" t="s">
        <v>0</v>
      </c>
      <c r="B4" s="52"/>
      <c r="C4" s="52"/>
      <c r="D4" s="52"/>
      <c r="E4" s="90" t="s">
        <v>108</v>
      </c>
      <c r="F4" s="90"/>
      <c r="G4" s="90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91" t="s">
        <v>64</v>
      </c>
      <c r="B6" s="91"/>
      <c r="C6" s="91"/>
      <c r="D6" s="91"/>
      <c r="E6" s="91"/>
      <c r="F6" s="91"/>
      <c r="G6" s="91"/>
      <c r="H6" s="91"/>
    </row>
    <row r="7" spans="1:8" ht="12.75">
      <c r="A7" s="92" t="s">
        <v>135</v>
      </c>
      <c r="B7" s="92"/>
      <c r="C7" s="92"/>
      <c r="D7" s="92"/>
      <c r="E7" s="92"/>
      <c r="F7" s="92"/>
      <c r="G7" s="92"/>
      <c r="H7" s="92"/>
    </row>
    <row r="8" spans="1:8" ht="12.75">
      <c r="A8" s="7"/>
      <c r="B8" s="7"/>
      <c r="C8" s="7"/>
      <c r="D8" s="7"/>
      <c r="E8" s="7"/>
      <c r="F8" s="7"/>
      <c r="G8" s="7"/>
      <c r="H8" s="7" t="s">
        <v>65</v>
      </c>
    </row>
    <row r="9" spans="1:8" ht="12.75">
      <c r="A9" s="86"/>
      <c r="B9" s="86"/>
      <c r="C9" s="86"/>
      <c r="D9" s="86"/>
      <c r="E9" s="93"/>
      <c r="F9" s="93"/>
      <c r="G9" s="93"/>
      <c r="H9" s="26" t="s">
        <v>106</v>
      </c>
    </row>
    <row r="10" spans="1:8" ht="24">
      <c r="A10" s="86"/>
      <c r="B10" s="86"/>
      <c r="C10" s="86"/>
      <c r="D10" s="86"/>
      <c r="E10" s="26" t="s">
        <v>109</v>
      </c>
      <c r="F10" s="26" t="s">
        <v>105</v>
      </c>
      <c r="G10" s="26" t="s">
        <v>66</v>
      </c>
      <c r="H10" s="26"/>
    </row>
    <row r="11" spans="1:8" ht="12.75">
      <c r="A11" s="87" t="s">
        <v>130</v>
      </c>
      <c r="B11" s="87"/>
      <c r="C11" s="87"/>
      <c r="D11" s="87"/>
      <c r="E11" s="38">
        <v>3845400</v>
      </c>
      <c r="F11" s="38">
        <v>13051923</v>
      </c>
      <c r="G11" s="38">
        <v>1654738</v>
      </c>
      <c r="H11" s="38">
        <f>E11+F11+G11</f>
        <v>18552061</v>
      </c>
    </row>
    <row r="12" spans="1:8" ht="13.5" thickBot="1">
      <c r="A12" s="94" t="s">
        <v>146</v>
      </c>
      <c r="B12" s="94"/>
      <c r="C12" s="94"/>
      <c r="D12" s="94"/>
      <c r="E12" s="40" t="s">
        <v>67</v>
      </c>
      <c r="F12" s="40"/>
      <c r="G12" s="40">
        <v>4145354</v>
      </c>
      <c r="H12" s="40">
        <f>G12</f>
        <v>4145354</v>
      </c>
    </row>
    <row r="13" spans="1:8" ht="12.75">
      <c r="A13" s="88" t="s">
        <v>147</v>
      </c>
      <c r="B13" s="88"/>
      <c r="C13" s="88"/>
      <c r="D13" s="88"/>
      <c r="E13" s="39" t="s">
        <v>67</v>
      </c>
      <c r="F13" s="39"/>
      <c r="G13" s="39">
        <f>G12</f>
        <v>4145354</v>
      </c>
      <c r="H13" s="39">
        <f>F13+G13</f>
        <v>4145354</v>
      </c>
    </row>
    <row r="14" spans="1:8" ht="12.75">
      <c r="A14" s="86" t="s">
        <v>107</v>
      </c>
      <c r="B14" s="86"/>
      <c r="C14" s="86"/>
      <c r="D14" s="86"/>
      <c r="E14" s="24"/>
      <c r="F14" s="24">
        <v>-853677</v>
      </c>
      <c r="G14" s="24">
        <v>853677</v>
      </c>
      <c r="H14" s="24">
        <f>F14+G14</f>
        <v>0</v>
      </c>
    </row>
    <row r="15" spans="1:8" ht="12.75">
      <c r="A15" s="86" t="s">
        <v>116</v>
      </c>
      <c r="B15" s="86"/>
      <c r="C15" s="86"/>
      <c r="D15" s="86"/>
      <c r="E15" s="24"/>
      <c r="F15" s="24"/>
      <c r="G15" s="24"/>
      <c r="H15" s="24">
        <f>E15</f>
        <v>0</v>
      </c>
    </row>
    <row r="16" spans="1:8" ht="13.5" thickBot="1">
      <c r="A16" s="96" t="s">
        <v>68</v>
      </c>
      <c r="B16" s="96"/>
      <c r="C16" s="96"/>
      <c r="D16" s="96"/>
      <c r="E16" s="41" t="s">
        <v>67</v>
      </c>
      <c r="F16" s="41"/>
      <c r="G16" s="41"/>
      <c r="H16" s="41"/>
    </row>
    <row r="17" spans="1:8" ht="13.5" thickBot="1">
      <c r="A17" s="97" t="s">
        <v>136</v>
      </c>
      <c r="B17" s="98"/>
      <c r="C17" s="98"/>
      <c r="D17" s="98"/>
      <c r="E17" s="42">
        <f>E11</f>
        <v>3845400</v>
      </c>
      <c r="F17" s="42">
        <f>F11+F14</f>
        <v>12198246</v>
      </c>
      <c r="G17" s="42">
        <f>G11+G13+G14</f>
        <v>6653769</v>
      </c>
      <c r="H17" s="42">
        <f>H11+H13</f>
        <v>22697415</v>
      </c>
    </row>
    <row r="18" spans="1:8" ht="13.5" thickBot="1">
      <c r="A18" s="97" t="s">
        <v>131</v>
      </c>
      <c r="B18" s="98"/>
      <c r="C18" s="98"/>
      <c r="D18" s="98"/>
      <c r="E18" s="42">
        <v>3845400</v>
      </c>
      <c r="F18" s="42">
        <v>12142911</v>
      </c>
      <c r="G18" s="42">
        <v>6523142</v>
      </c>
      <c r="H18" s="42">
        <f>E18+F18+G18</f>
        <v>22511453</v>
      </c>
    </row>
    <row r="19" spans="1:8" ht="12.75">
      <c r="A19" s="88" t="s">
        <v>137</v>
      </c>
      <c r="B19" s="88"/>
      <c r="C19" s="88"/>
      <c r="D19" s="88"/>
      <c r="E19" s="39" t="s">
        <v>67</v>
      </c>
      <c r="F19" s="39"/>
      <c r="G19" s="39">
        <v>4747695</v>
      </c>
      <c r="H19" s="39">
        <f>G19</f>
        <v>4747695</v>
      </c>
    </row>
    <row r="20" spans="1:8" ht="12.75">
      <c r="A20" s="86" t="s">
        <v>138</v>
      </c>
      <c r="B20" s="86"/>
      <c r="C20" s="86"/>
      <c r="D20" s="86"/>
      <c r="E20" s="24" t="s">
        <v>67</v>
      </c>
      <c r="F20" s="24"/>
      <c r="G20" s="24">
        <f>G19</f>
        <v>4747695</v>
      </c>
      <c r="H20" s="24">
        <f>F20+G20</f>
        <v>4747695</v>
      </c>
    </row>
    <row r="21" spans="1:8" ht="12.75">
      <c r="A21" s="86" t="s">
        <v>107</v>
      </c>
      <c r="B21" s="86"/>
      <c r="C21" s="86"/>
      <c r="D21" s="86"/>
      <c r="E21" s="24"/>
      <c r="F21" s="24">
        <v>-528211</v>
      </c>
      <c r="G21" s="24">
        <v>528211</v>
      </c>
      <c r="H21" s="24">
        <f>F21+G21</f>
        <v>0</v>
      </c>
    </row>
    <row r="22" spans="1:8" ht="13.5" thickBot="1">
      <c r="A22" s="96" t="s">
        <v>68</v>
      </c>
      <c r="B22" s="96"/>
      <c r="C22" s="96"/>
      <c r="D22" s="96"/>
      <c r="E22" s="41"/>
      <c r="F22" s="41"/>
      <c r="G22" s="41"/>
      <c r="H22" s="41">
        <f>G22</f>
        <v>0</v>
      </c>
    </row>
    <row r="23" spans="1:9" ht="13.5" thickBot="1">
      <c r="A23" s="101" t="s">
        <v>139</v>
      </c>
      <c r="B23" s="102"/>
      <c r="C23" s="102"/>
      <c r="D23" s="102"/>
      <c r="E23" s="43">
        <f>E18</f>
        <v>3845400</v>
      </c>
      <c r="F23" s="43">
        <f>F18+F21</f>
        <v>11614700</v>
      </c>
      <c r="G23" s="43">
        <f>G18+G20+G21</f>
        <v>11799048</v>
      </c>
      <c r="H23" s="44">
        <f>H18+H20</f>
        <v>27259148</v>
      </c>
      <c r="I23" s="47"/>
    </row>
    <row r="25" spans="1:8" ht="12.75">
      <c r="A25" s="100" t="s">
        <v>118</v>
      </c>
      <c r="B25" s="100"/>
      <c r="C25" s="95" t="s">
        <v>127</v>
      </c>
      <c r="D25" s="95"/>
      <c r="E25" s="95"/>
      <c r="F25" s="95" t="s">
        <v>54</v>
      </c>
      <c r="G25" s="95"/>
      <c r="H25" s="7"/>
    </row>
    <row r="26" spans="1:8" ht="12.75">
      <c r="A26" s="23"/>
      <c r="B26" s="23" t="s">
        <v>55</v>
      </c>
      <c r="C26" s="7"/>
      <c r="D26" s="7"/>
      <c r="E26" s="7"/>
      <c r="F26" s="99" t="s">
        <v>56</v>
      </c>
      <c r="G26" s="99"/>
      <c r="H26" s="7"/>
    </row>
    <row r="27" spans="1:8" ht="12.75">
      <c r="A27" s="103" t="s">
        <v>57</v>
      </c>
      <c r="B27" s="103"/>
      <c r="C27" s="95" t="s">
        <v>145</v>
      </c>
      <c r="D27" s="95"/>
      <c r="E27" s="95"/>
      <c r="F27" s="95" t="s">
        <v>54</v>
      </c>
      <c r="G27" s="95"/>
      <c r="H27" s="7"/>
    </row>
    <row r="28" spans="1:8" ht="12.75">
      <c r="A28" s="23"/>
      <c r="B28" s="23" t="s">
        <v>55</v>
      </c>
      <c r="C28" s="7"/>
      <c r="D28" s="7"/>
      <c r="E28" s="7"/>
      <c r="F28" s="99" t="s">
        <v>56</v>
      </c>
      <c r="G28" s="99"/>
      <c r="H28" s="7"/>
    </row>
    <row r="29" spans="1:8" ht="12.75">
      <c r="A29" s="23" t="s">
        <v>58</v>
      </c>
      <c r="B29" s="23"/>
      <c r="C29" s="7"/>
      <c r="D29" s="7"/>
      <c r="E29" s="7"/>
      <c r="F29" s="7"/>
      <c r="G29" s="7"/>
      <c r="H29" s="7"/>
    </row>
    <row r="30" ht="12.75">
      <c r="G30" s="47"/>
    </row>
  </sheetData>
  <sheetProtection/>
  <mergeCells count="27">
    <mergeCell ref="F28:G28"/>
    <mergeCell ref="A25:B25"/>
    <mergeCell ref="C25:E25"/>
    <mergeCell ref="F25:G25"/>
    <mergeCell ref="F26:G26"/>
    <mergeCell ref="A15:D15"/>
    <mergeCell ref="A18:D18"/>
    <mergeCell ref="A23:D23"/>
    <mergeCell ref="A27:B27"/>
    <mergeCell ref="C27:E27"/>
    <mergeCell ref="F27:G27"/>
    <mergeCell ref="A16:D16"/>
    <mergeCell ref="A19:D19"/>
    <mergeCell ref="A22:D22"/>
    <mergeCell ref="A20:D20"/>
    <mergeCell ref="A21:D21"/>
    <mergeCell ref="A17:D17"/>
    <mergeCell ref="A14:D14"/>
    <mergeCell ref="A11:D11"/>
    <mergeCell ref="A13:D13"/>
    <mergeCell ref="G2:H2"/>
    <mergeCell ref="E4:G4"/>
    <mergeCell ref="A6:H6"/>
    <mergeCell ref="A7:H7"/>
    <mergeCell ref="A9:D10"/>
    <mergeCell ref="E9:G9"/>
    <mergeCell ref="A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6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2.7109375" style="156" customWidth="1"/>
    <col min="2" max="2" width="18.8515625" style="156" customWidth="1"/>
    <col min="3" max="3" width="17.8515625" style="156" customWidth="1"/>
    <col min="4" max="16384" width="9.140625" style="156" customWidth="1"/>
  </cols>
  <sheetData>
    <row r="1" ht="15.75">
      <c r="A1" s="155" t="s">
        <v>148</v>
      </c>
    </row>
    <row r="2" ht="15.75">
      <c r="A2" s="157" t="s">
        <v>108</v>
      </c>
    </row>
    <row r="3" ht="15.75">
      <c r="A3" s="155"/>
    </row>
    <row r="4" ht="12.75">
      <c r="A4" s="158" t="s">
        <v>149</v>
      </c>
    </row>
    <row r="5" spans="1:3" ht="13.5" thickBot="1">
      <c r="A5" s="159" t="s">
        <v>150</v>
      </c>
      <c r="B5" s="160" t="s">
        <v>151</v>
      </c>
      <c r="C5" s="160" t="s">
        <v>152</v>
      </c>
    </row>
    <row r="6" spans="1:3" ht="24">
      <c r="A6" s="161" t="s">
        <v>153</v>
      </c>
      <c r="B6" s="162"/>
      <c r="C6" s="163"/>
    </row>
    <row r="7" spans="1:4" ht="12.75">
      <c r="A7" s="164" t="s">
        <v>154</v>
      </c>
      <c r="B7" s="163">
        <v>4747697</v>
      </c>
      <c r="C7" s="165">
        <v>4145523</v>
      </c>
      <c r="D7" s="158"/>
    </row>
    <row r="8" spans="1:4" ht="12.75">
      <c r="A8" s="166" t="s">
        <v>155</v>
      </c>
      <c r="B8" s="163"/>
      <c r="C8" s="163"/>
      <c r="D8" s="158"/>
    </row>
    <row r="9" spans="1:4" ht="12.75">
      <c r="A9" s="166" t="s">
        <v>156</v>
      </c>
      <c r="B9" s="163">
        <v>2834821</v>
      </c>
      <c r="C9" s="163">
        <v>3816024</v>
      </c>
      <c r="D9" s="158"/>
    </row>
    <row r="10" spans="1:4" ht="12.75">
      <c r="A10" s="164" t="s">
        <v>157</v>
      </c>
      <c r="B10" s="163">
        <v>-268294</v>
      </c>
      <c r="C10" s="163">
        <v>-561993</v>
      </c>
      <c r="D10" s="158"/>
    </row>
    <row r="11" spans="1:4" ht="12.75">
      <c r="A11" s="164" t="s">
        <v>158</v>
      </c>
      <c r="B11" s="163">
        <v>5436004</v>
      </c>
      <c r="C11" s="163">
        <v>6773787</v>
      </c>
      <c r="D11" s="158"/>
    </row>
    <row r="12" spans="1:4" ht="24">
      <c r="A12" s="167" t="s">
        <v>159</v>
      </c>
      <c r="B12" s="163">
        <v>-1081713</v>
      </c>
      <c r="C12" s="163">
        <v>132293</v>
      </c>
      <c r="D12" s="158"/>
    </row>
    <row r="13" spans="1:4" ht="12.75">
      <c r="A13" s="164" t="s">
        <v>160</v>
      </c>
      <c r="B13" s="163">
        <v>-4359</v>
      </c>
      <c r="C13" s="163">
        <v>-83208</v>
      </c>
      <c r="D13" s="158"/>
    </row>
    <row r="14" spans="1:4" ht="12.75">
      <c r="A14" s="164" t="s">
        <v>161</v>
      </c>
      <c r="B14" s="163">
        <v>3098</v>
      </c>
      <c r="C14" s="163">
        <v>140318</v>
      </c>
      <c r="D14" s="158"/>
    </row>
    <row r="15" spans="1:4" ht="12.75">
      <c r="A15" s="164" t="s">
        <v>162</v>
      </c>
      <c r="B15" s="163">
        <v>485628</v>
      </c>
      <c r="C15" s="163">
        <v>511527</v>
      </c>
      <c r="D15" s="158"/>
    </row>
    <row r="16" spans="1:4" ht="12.75">
      <c r="A16" s="161" t="s">
        <v>163</v>
      </c>
      <c r="B16" s="165"/>
      <c r="C16" s="165"/>
      <c r="D16" s="158"/>
    </row>
    <row r="17" spans="1:4" ht="12.75">
      <c r="A17" s="168" t="s">
        <v>164</v>
      </c>
      <c r="B17" s="163"/>
      <c r="C17" s="163"/>
      <c r="D17" s="158"/>
    </row>
    <row r="18" spans="1:4" ht="12.75">
      <c r="A18" s="166" t="s">
        <v>165</v>
      </c>
      <c r="B18" s="163">
        <v>-81138</v>
      </c>
      <c r="C18" s="163">
        <v>21063</v>
      </c>
      <c r="D18" s="158"/>
    </row>
    <row r="19" spans="1:4" ht="12.75">
      <c r="A19" s="166" t="s">
        <v>166</v>
      </c>
      <c r="B19" s="163">
        <v>-95937</v>
      </c>
      <c r="C19" s="163">
        <v>334211</v>
      </c>
      <c r="D19" s="158"/>
    </row>
    <row r="20" spans="1:4" ht="12.75">
      <c r="A20" s="166" t="s">
        <v>167</v>
      </c>
      <c r="B20" s="163">
        <v>762356</v>
      </c>
      <c r="C20" s="163">
        <v>-3166568</v>
      </c>
      <c r="D20" s="158"/>
    </row>
    <row r="21" spans="1:4" ht="12.75">
      <c r="A21" s="168" t="s">
        <v>168</v>
      </c>
      <c r="B21" s="163"/>
      <c r="C21" s="163"/>
      <c r="D21" s="158"/>
    </row>
    <row r="22" spans="1:4" ht="12.75">
      <c r="A22" s="166" t="s">
        <v>169</v>
      </c>
      <c r="B22" s="163">
        <v>376256</v>
      </c>
      <c r="C22" s="163">
        <v>-164434</v>
      </c>
      <c r="D22" s="158"/>
    </row>
    <row r="23" spans="1:4" ht="12.75">
      <c r="A23" s="166" t="s">
        <v>93</v>
      </c>
      <c r="B23" s="163">
        <v>184013</v>
      </c>
      <c r="C23" s="163">
        <v>840431</v>
      </c>
      <c r="D23" s="158"/>
    </row>
    <row r="24" spans="1:4" ht="13.5" thickBot="1">
      <c r="A24" s="169" t="s">
        <v>170</v>
      </c>
      <c r="B24" s="170">
        <v>269502</v>
      </c>
      <c r="C24" s="170">
        <v>63809</v>
      </c>
      <c r="D24" s="158"/>
    </row>
    <row r="25" spans="1:4" ht="24">
      <c r="A25" s="171" t="s">
        <v>171</v>
      </c>
      <c r="B25" s="162">
        <f>B9+B11+B12+B15+B20+B22+B23+B24+B7+B10+B18+B19+B13+B14</f>
        <v>13567934</v>
      </c>
      <c r="C25" s="162">
        <f>C9+C11+C12+C15+C20+C22+C23+C24+C7+C10+C18+C19+C13+C14</f>
        <v>12802783</v>
      </c>
      <c r="D25" s="158"/>
    </row>
    <row r="26" spans="1:4" ht="12.75">
      <c r="A26" s="163" t="s">
        <v>172</v>
      </c>
      <c r="B26" s="163">
        <v>-109116</v>
      </c>
      <c r="C26" s="163">
        <v>-118680</v>
      </c>
      <c r="D26" s="158"/>
    </row>
    <row r="27" spans="1:4" ht="24">
      <c r="A27" s="172" t="s">
        <v>173</v>
      </c>
      <c r="B27" s="163">
        <v>-55944</v>
      </c>
      <c r="C27" s="163">
        <v>-991503</v>
      </c>
      <c r="D27" s="158"/>
    </row>
    <row r="28" spans="1:4" ht="13.5" thickBot="1">
      <c r="A28" s="165" t="s">
        <v>174</v>
      </c>
      <c r="B28" s="163">
        <v>-4379618</v>
      </c>
      <c r="C28" s="163">
        <v>-4474727</v>
      </c>
      <c r="D28" s="158"/>
    </row>
    <row r="29" spans="1:4" ht="24.75" thickBot="1">
      <c r="A29" s="173" t="s">
        <v>175</v>
      </c>
      <c r="B29" s="174">
        <f>B25+B26+B27+B28</f>
        <v>9023256</v>
      </c>
      <c r="C29" s="174">
        <f>C25+C26+C27+C28</f>
        <v>7217873</v>
      </c>
      <c r="D29" s="158"/>
    </row>
    <row r="30" spans="1:4" ht="24">
      <c r="A30" s="161" t="s">
        <v>176</v>
      </c>
      <c r="B30" s="163"/>
      <c r="C30" s="163"/>
      <c r="D30" s="158"/>
    </row>
    <row r="31" spans="1:4" ht="12.75">
      <c r="A31" s="166" t="s">
        <v>177</v>
      </c>
      <c r="B31" s="163">
        <v>-1395785</v>
      </c>
      <c r="C31" s="163">
        <v>-265570</v>
      </c>
      <c r="D31" s="158"/>
    </row>
    <row r="32" spans="1:4" ht="12.75">
      <c r="A32" s="166" t="s">
        <v>178</v>
      </c>
      <c r="B32" s="175">
        <v>-1615</v>
      </c>
      <c r="C32" s="175">
        <v>-220</v>
      </c>
      <c r="D32" s="158"/>
    </row>
    <row r="33" spans="1:4" ht="12.75">
      <c r="A33" s="166" t="s">
        <v>179</v>
      </c>
      <c r="B33" s="175">
        <v>6798089</v>
      </c>
      <c r="C33" s="175">
        <v>5162</v>
      </c>
      <c r="D33" s="158"/>
    </row>
    <row r="34" spans="1:4" ht="12.75">
      <c r="A34" s="166" t="s">
        <v>180</v>
      </c>
      <c r="B34" s="175">
        <v>33397</v>
      </c>
      <c r="C34" s="175">
        <v>261552</v>
      </c>
      <c r="D34" s="158"/>
    </row>
    <row r="35" spans="1:4" ht="12.75">
      <c r="A35" s="166" t="s">
        <v>181</v>
      </c>
      <c r="B35" s="175">
        <v>-100811832</v>
      </c>
      <c r="C35" s="175">
        <v>-97301169</v>
      </c>
      <c r="D35" s="158"/>
    </row>
    <row r="36" spans="1:4" ht="12.75">
      <c r="A36" s="166" t="s">
        <v>182</v>
      </c>
      <c r="B36" s="175">
        <v>107991538</v>
      </c>
      <c r="C36" s="175">
        <v>99491628</v>
      </c>
      <c r="D36" s="158"/>
    </row>
    <row r="37" spans="1:4" ht="12.75">
      <c r="A37" s="164" t="s">
        <v>183</v>
      </c>
      <c r="B37" s="175">
        <v>37733</v>
      </c>
      <c r="C37" s="175">
        <v>34879</v>
      </c>
      <c r="D37" s="158"/>
    </row>
    <row r="38" spans="1:4" ht="13.5" thickBot="1">
      <c r="A38" s="164" t="s">
        <v>184</v>
      </c>
      <c r="B38" s="175">
        <v>-19355</v>
      </c>
      <c r="C38" s="175">
        <v>-600</v>
      </c>
      <c r="D38" s="158"/>
    </row>
    <row r="39" spans="1:4" ht="24.75" thickBot="1">
      <c r="A39" s="176" t="s">
        <v>185</v>
      </c>
      <c r="B39" s="177">
        <f>B33+B34+B36+B37+B31+B35+B38+B32</f>
        <v>12632170</v>
      </c>
      <c r="C39" s="177">
        <f>C33+C34+C36+C37+C31+C35+C38+C32</f>
        <v>2225662</v>
      </c>
      <c r="D39" s="158"/>
    </row>
    <row r="40" spans="1:4" ht="12.75">
      <c r="A40" s="178"/>
      <c r="B40" s="158"/>
      <c r="C40" s="158"/>
      <c r="D40" s="158"/>
    </row>
    <row r="41" spans="1:4" ht="24">
      <c r="A41" s="161" t="s">
        <v>186</v>
      </c>
      <c r="B41" s="179"/>
      <c r="C41" s="179"/>
      <c r="D41" s="158"/>
    </row>
    <row r="42" spans="1:4" ht="12.75">
      <c r="A42" s="166" t="s">
        <v>187</v>
      </c>
      <c r="B42" s="175">
        <v>5647862</v>
      </c>
      <c r="C42" s="175">
        <v>6781996</v>
      </c>
      <c r="D42" s="158"/>
    </row>
    <row r="43" spans="1:4" ht="12.75">
      <c r="A43" s="166" t="s">
        <v>188</v>
      </c>
      <c r="B43" s="175">
        <v>-2589841</v>
      </c>
      <c r="C43" s="175">
        <v>-1979096</v>
      </c>
      <c r="D43" s="158"/>
    </row>
    <row r="44" spans="1:4" ht="12.75">
      <c r="A44" s="166" t="s">
        <v>189</v>
      </c>
      <c r="B44" s="175">
        <v>-1200000</v>
      </c>
      <c r="C44" s="175"/>
      <c r="D44" s="158"/>
    </row>
    <row r="45" spans="1:4" ht="12.75">
      <c r="A45" s="166" t="s">
        <v>190</v>
      </c>
      <c r="B45" s="175"/>
      <c r="C45" s="175"/>
      <c r="D45" s="158"/>
    </row>
    <row r="46" spans="1:4" ht="24">
      <c r="A46" s="166" t="s">
        <v>191</v>
      </c>
      <c r="B46" s="175">
        <v>-20798015</v>
      </c>
      <c r="C46" s="175">
        <v>-14468497</v>
      </c>
      <c r="D46" s="158"/>
    </row>
    <row r="47" spans="1:4" ht="24">
      <c r="A47" s="166" t="s">
        <v>192</v>
      </c>
      <c r="B47" s="175">
        <v>-414169</v>
      </c>
      <c r="C47" s="175">
        <v>-1811784</v>
      </c>
      <c r="D47" s="158"/>
    </row>
    <row r="48" spans="1:4" ht="13.5" thickBot="1">
      <c r="A48" s="169" t="s">
        <v>193</v>
      </c>
      <c r="B48" s="180"/>
      <c r="C48" s="180"/>
      <c r="D48" s="158"/>
    </row>
    <row r="49" spans="1:4" ht="13.5" thickBot="1">
      <c r="A49" s="181" t="s">
        <v>194</v>
      </c>
      <c r="B49" s="160">
        <f>B42+B46+B47+B48+B43+B44</f>
        <v>-19354163</v>
      </c>
      <c r="C49" s="160">
        <f>C42+C46+C47+C48+C43+C45</f>
        <v>-11477381</v>
      </c>
      <c r="D49" s="158"/>
    </row>
    <row r="50" spans="1:4" ht="24">
      <c r="A50" s="161" t="s">
        <v>195</v>
      </c>
      <c r="B50" s="182">
        <f>B29+B39+B49</f>
        <v>2301263</v>
      </c>
      <c r="C50" s="182">
        <f>C29+C39+C49</f>
        <v>-2033846</v>
      </c>
      <c r="D50" s="158"/>
    </row>
    <row r="51" spans="1:4" ht="24">
      <c r="A51" s="183" t="s">
        <v>196</v>
      </c>
      <c r="B51" s="175">
        <v>-56238</v>
      </c>
      <c r="C51" s="175">
        <v>136280</v>
      </c>
      <c r="D51" s="158"/>
    </row>
    <row r="52" spans="1:4" ht="13.5" thickBot="1">
      <c r="A52" s="184" t="s">
        <v>197</v>
      </c>
      <c r="B52" s="160">
        <v>1166217</v>
      </c>
      <c r="C52" s="160">
        <v>3016710</v>
      </c>
      <c r="D52" s="158"/>
    </row>
    <row r="53" spans="1:4" ht="13.5" thickBot="1">
      <c r="A53" s="185" t="s">
        <v>198</v>
      </c>
      <c r="B53" s="186">
        <f>B50+B52+B51</f>
        <v>3411242</v>
      </c>
      <c r="C53" s="186">
        <f>C50+C52+C51</f>
        <v>1119144</v>
      </c>
      <c r="D53" s="158"/>
    </row>
    <row r="54" spans="2:4" ht="13.5" thickTop="1">
      <c r="B54" s="158"/>
      <c r="C54" s="158"/>
      <c r="D54" s="158"/>
    </row>
    <row r="56" spans="1:8" ht="12.75">
      <c r="A56" s="187" t="s">
        <v>199</v>
      </c>
      <c r="B56" s="188" t="s">
        <v>127</v>
      </c>
      <c r="C56" s="188"/>
      <c r="D56" s="188"/>
      <c r="E56" s="189"/>
      <c r="F56" s="189"/>
      <c r="G56" s="189"/>
      <c r="H56" s="189"/>
    </row>
    <row r="57" spans="1:8" ht="12.75">
      <c r="A57" s="190"/>
      <c r="B57"/>
      <c r="C57"/>
      <c r="D57"/>
      <c r="E57" s="191"/>
      <c r="F57" s="191"/>
      <c r="G57" s="191"/>
      <c r="H57" s="191"/>
    </row>
    <row r="58" spans="1:8" ht="12.75">
      <c r="A58" s="187"/>
      <c r="B58" s="192"/>
      <c r="C58" s="192"/>
      <c r="D58" s="192"/>
      <c r="E58" s="189"/>
      <c r="F58" s="189"/>
      <c r="G58" s="189"/>
      <c r="H58" s="189"/>
    </row>
    <row r="59" spans="1:8" ht="12.75">
      <c r="A59" s="193" t="s">
        <v>57</v>
      </c>
      <c r="B59" s="188" t="s">
        <v>144</v>
      </c>
      <c r="C59" s="188"/>
      <c r="D59" s="188"/>
      <c r="E59" s="189"/>
      <c r="F59" s="189"/>
      <c r="G59" s="189"/>
      <c r="H59" s="189"/>
    </row>
    <row r="60" spans="1:8" ht="12.75">
      <c r="A60" s="190"/>
      <c r="B60" s="189"/>
      <c r="C60" s="189"/>
      <c r="D60" s="189"/>
      <c r="E60" s="191"/>
      <c r="F60" s="191"/>
      <c r="G60" s="191"/>
      <c r="H60" s="191"/>
    </row>
    <row r="61" spans="1:8" ht="12.75">
      <c r="A61" s="194" t="s">
        <v>58</v>
      </c>
      <c r="B61" s="190"/>
      <c r="C61" s="190"/>
      <c r="D61" s="190"/>
      <c r="E61" s="190"/>
      <c r="F61" s="190"/>
      <c r="G61" s="190"/>
      <c r="H61" s="190"/>
    </row>
  </sheetData>
  <sheetProtection/>
  <mergeCells count="2">
    <mergeCell ref="B56:D56"/>
    <mergeCell ref="B59:D59"/>
  </mergeCells>
  <printOptions/>
  <pageMargins left="0.7874015748031497" right="0" top="0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7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4:9" ht="12.75" customHeight="1">
      <c r="D5" s="111" t="s">
        <v>82</v>
      </c>
      <c r="E5" s="111"/>
      <c r="F5" s="111"/>
      <c r="G5" s="5"/>
      <c r="H5" s="5"/>
      <c r="I5" s="5"/>
    </row>
    <row r="6" spans="4:7" ht="12.75">
      <c r="D6" s="37" t="s">
        <v>100</v>
      </c>
      <c r="E6" s="125">
        <v>43008</v>
      </c>
      <c r="F6" s="126"/>
      <c r="G6" s="126"/>
    </row>
    <row r="7" spans="1:255" ht="12.75">
      <c r="A7" s="37"/>
      <c r="B7" s="37"/>
      <c r="C7" s="37"/>
      <c r="D7" s="37"/>
      <c r="E7" s="50"/>
      <c r="F7" s="37"/>
      <c r="G7" s="37"/>
      <c r="H7" s="3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.75">
      <c r="E8" s="112"/>
      <c r="F8" s="112"/>
      <c r="G8" s="112"/>
    </row>
    <row r="9" spans="1:9" ht="12.75">
      <c r="A9" s="114" t="s">
        <v>0</v>
      </c>
      <c r="B9" s="114"/>
      <c r="C9" s="114"/>
      <c r="D9" s="114"/>
      <c r="E9" s="127" t="s">
        <v>1</v>
      </c>
      <c r="F9" s="127"/>
      <c r="G9" s="127"/>
      <c r="H9" s="127"/>
      <c r="I9" s="127"/>
    </row>
    <row r="10" spans="1:9" ht="12.75" customHeight="1">
      <c r="A10" s="114" t="s">
        <v>2</v>
      </c>
      <c r="B10" s="114"/>
      <c r="C10" s="114"/>
      <c r="D10" s="114"/>
      <c r="E10" s="113" t="s">
        <v>3</v>
      </c>
      <c r="F10" s="113"/>
      <c r="G10" s="113"/>
      <c r="H10" s="113"/>
      <c r="I10" s="113"/>
    </row>
    <row r="11" spans="1:9" ht="12.75" customHeight="1">
      <c r="A11" s="114" t="s">
        <v>4</v>
      </c>
      <c r="B11" s="114"/>
      <c r="C11" s="114"/>
      <c r="D11" s="114"/>
      <c r="E11" s="115" t="s">
        <v>5</v>
      </c>
      <c r="F11" s="115"/>
      <c r="G11" s="115"/>
      <c r="H11" s="115"/>
      <c r="I11" s="115"/>
    </row>
    <row r="12" spans="1:10" ht="12.75" customHeight="1">
      <c r="A12" s="114" t="s">
        <v>6</v>
      </c>
      <c r="B12" s="114"/>
      <c r="C12" s="114"/>
      <c r="D12" s="114"/>
      <c r="E12" s="104" t="s">
        <v>114</v>
      </c>
      <c r="F12" s="104"/>
      <c r="G12" s="104"/>
      <c r="H12" s="104"/>
      <c r="I12" s="104"/>
      <c r="J12" s="104"/>
    </row>
    <row r="13" ht="12.75" customHeight="1"/>
    <row r="14" ht="12.75" customHeight="1">
      <c r="I14" s="6" t="s">
        <v>63</v>
      </c>
    </row>
    <row r="15" spans="1:9" ht="12.75" customHeight="1">
      <c r="A15" s="120" t="s">
        <v>7</v>
      </c>
      <c r="B15" s="120"/>
      <c r="C15" s="120"/>
      <c r="D15" s="120"/>
      <c r="E15" s="120"/>
      <c r="F15" s="120"/>
      <c r="G15" s="117" t="s">
        <v>8</v>
      </c>
      <c r="H15" s="109" t="s">
        <v>143</v>
      </c>
      <c r="I15" s="109" t="s">
        <v>132</v>
      </c>
    </row>
    <row r="16" spans="1:9" ht="21.75" customHeight="1">
      <c r="A16" s="120"/>
      <c r="B16" s="120"/>
      <c r="C16" s="120"/>
      <c r="D16" s="120"/>
      <c r="E16" s="120"/>
      <c r="F16" s="120"/>
      <c r="G16" s="118"/>
      <c r="H16" s="110"/>
      <c r="I16" s="110"/>
    </row>
    <row r="17" spans="1:9" s="7" customFormat="1" ht="12.75" customHeight="1">
      <c r="A17" s="129" t="s">
        <v>76</v>
      </c>
      <c r="B17" s="129"/>
      <c r="C17" s="129"/>
      <c r="D17" s="129"/>
      <c r="E17" s="129"/>
      <c r="F17" s="129"/>
      <c r="G17" s="8"/>
      <c r="H17" s="85"/>
      <c r="I17" s="8"/>
    </row>
    <row r="18" spans="1:11" s="7" customFormat="1" ht="12.75" customHeight="1">
      <c r="A18" s="116" t="s">
        <v>23</v>
      </c>
      <c r="B18" s="116"/>
      <c r="C18" s="116"/>
      <c r="D18" s="116"/>
      <c r="E18" s="116"/>
      <c r="F18" s="116"/>
      <c r="G18" s="29" t="s">
        <v>24</v>
      </c>
      <c r="H18" s="33">
        <v>83908404</v>
      </c>
      <c r="I18" s="25">
        <v>91056791</v>
      </c>
      <c r="K18" s="18"/>
    </row>
    <row r="19" spans="1:11" ht="12.75" customHeight="1">
      <c r="A19" s="123" t="s">
        <v>29</v>
      </c>
      <c r="B19" s="123"/>
      <c r="C19" s="123"/>
      <c r="D19" s="123"/>
      <c r="E19" s="123"/>
      <c r="F19" s="123"/>
      <c r="G19" s="29" t="s">
        <v>30</v>
      </c>
      <c r="H19" s="33">
        <v>34709</v>
      </c>
      <c r="I19" s="25">
        <v>35760</v>
      </c>
      <c r="K19" s="18"/>
    </row>
    <row r="20" spans="1:11" s="7" customFormat="1" ht="12.75" customHeight="1">
      <c r="A20" s="123" t="s">
        <v>117</v>
      </c>
      <c r="B20" s="123"/>
      <c r="C20" s="123"/>
      <c r="D20" s="123"/>
      <c r="E20" s="123"/>
      <c r="F20" s="123"/>
      <c r="G20" s="29" t="s">
        <v>17</v>
      </c>
      <c r="H20" s="35">
        <v>5289</v>
      </c>
      <c r="I20" s="25">
        <v>9945</v>
      </c>
      <c r="K20" s="18"/>
    </row>
    <row r="21" spans="1:11" s="7" customFormat="1" ht="12.75" customHeight="1">
      <c r="A21" s="123" t="s">
        <v>126</v>
      </c>
      <c r="B21" s="131"/>
      <c r="C21" s="131"/>
      <c r="D21" s="131"/>
      <c r="E21" s="131"/>
      <c r="F21" s="132"/>
      <c r="G21" s="29" t="s">
        <v>128</v>
      </c>
      <c r="H21" s="35">
        <v>571769</v>
      </c>
      <c r="I21" s="25">
        <v>788879</v>
      </c>
      <c r="K21" s="18"/>
    </row>
    <row r="22" spans="1:11" s="7" customFormat="1" ht="12.75" customHeight="1">
      <c r="A22" s="128" t="s">
        <v>31</v>
      </c>
      <c r="B22" s="128"/>
      <c r="C22" s="128"/>
      <c r="D22" s="128"/>
      <c r="E22" s="128"/>
      <c r="F22" s="128"/>
      <c r="G22" s="11">
        <v>200</v>
      </c>
      <c r="H22" s="34">
        <f>SUM(H18:H21)</f>
        <v>84520171</v>
      </c>
      <c r="I22" s="14">
        <f>SUM(I18:I21)</f>
        <v>91891375</v>
      </c>
      <c r="J22" s="18"/>
      <c r="K22" s="18"/>
    </row>
    <row r="23" spans="1:11" s="7" customFormat="1" ht="12.75" customHeight="1">
      <c r="A23" s="129" t="s">
        <v>89</v>
      </c>
      <c r="B23" s="129"/>
      <c r="C23" s="129"/>
      <c r="D23" s="129"/>
      <c r="E23" s="129"/>
      <c r="F23" s="129"/>
      <c r="G23" s="8"/>
      <c r="H23" s="36"/>
      <c r="I23" s="15"/>
      <c r="K23" s="18"/>
    </row>
    <row r="24" spans="1:11" s="7" customFormat="1" ht="12.75" customHeight="1">
      <c r="A24" s="116" t="s">
        <v>77</v>
      </c>
      <c r="B24" s="116"/>
      <c r="C24" s="116"/>
      <c r="D24" s="116"/>
      <c r="E24" s="116"/>
      <c r="F24" s="116"/>
      <c r="G24" s="29" t="s">
        <v>12</v>
      </c>
      <c r="H24" s="33">
        <v>159427</v>
      </c>
      <c r="I24" s="25">
        <v>78289</v>
      </c>
      <c r="K24" s="20"/>
    </row>
    <row r="25" spans="1:11" s="7" customFormat="1" ht="12.75" customHeight="1" hidden="1">
      <c r="A25" s="116" t="s">
        <v>25</v>
      </c>
      <c r="B25" s="116"/>
      <c r="C25" s="116"/>
      <c r="D25" s="116"/>
      <c r="E25" s="116"/>
      <c r="F25" s="116"/>
      <c r="G25" s="29" t="s">
        <v>26</v>
      </c>
      <c r="H25" s="33"/>
      <c r="I25" s="25"/>
      <c r="K25" s="18"/>
    </row>
    <row r="26" spans="1:11" s="7" customFormat="1" ht="12.75" customHeight="1" hidden="1">
      <c r="A26" s="116" t="s">
        <v>27</v>
      </c>
      <c r="B26" s="116"/>
      <c r="C26" s="116"/>
      <c r="D26" s="116"/>
      <c r="E26" s="116"/>
      <c r="F26" s="116"/>
      <c r="G26" s="29" t="s">
        <v>28</v>
      </c>
      <c r="H26" s="33"/>
      <c r="I26" s="25"/>
      <c r="K26" s="18"/>
    </row>
    <row r="27" spans="1:11" s="2" customFormat="1" ht="12.75" customHeight="1">
      <c r="A27" s="116" t="s">
        <v>119</v>
      </c>
      <c r="B27" s="116"/>
      <c r="C27" s="116"/>
      <c r="D27" s="116"/>
      <c r="E27" s="116"/>
      <c r="F27" s="116"/>
      <c r="G27" s="29" t="s">
        <v>11</v>
      </c>
      <c r="H27" s="33">
        <v>4526804</v>
      </c>
      <c r="I27" s="25">
        <v>4329900</v>
      </c>
      <c r="K27" s="18"/>
    </row>
    <row r="28" spans="1:11" s="2" customFormat="1" ht="12.75" customHeight="1">
      <c r="A28" s="116" t="s">
        <v>120</v>
      </c>
      <c r="B28" s="116"/>
      <c r="C28" s="116"/>
      <c r="D28" s="116"/>
      <c r="E28" s="116"/>
      <c r="F28" s="116"/>
      <c r="G28" s="29" t="s">
        <v>15</v>
      </c>
      <c r="H28" s="33">
        <v>3775725</v>
      </c>
      <c r="I28" s="25">
        <v>4440546</v>
      </c>
      <c r="J28" s="16"/>
      <c r="K28" s="18"/>
    </row>
    <row r="29" spans="1:11" ht="12.75">
      <c r="A29" s="116" t="s">
        <v>101</v>
      </c>
      <c r="B29" s="116"/>
      <c r="C29" s="116"/>
      <c r="D29" s="116"/>
      <c r="E29" s="116"/>
      <c r="F29" s="116"/>
      <c r="G29" s="29" t="s">
        <v>13</v>
      </c>
      <c r="H29" s="33">
        <v>225201</v>
      </c>
      <c r="I29" s="25">
        <v>225570</v>
      </c>
      <c r="J29" s="16"/>
      <c r="K29" s="18"/>
    </row>
    <row r="30" spans="1:11" s="7" customFormat="1" ht="12.75" customHeight="1" hidden="1">
      <c r="A30" s="116" t="s">
        <v>75</v>
      </c>
      <c r="B30" s="116"/>
      <c r="C30" s="116"/>
      <c r="D30" s="116"/>
      <c r="E30" s="116"/>
      <c r="F30" s="116"/>
      <c r="G30" s="29" t="s">
        <v>15</v>
      </c>
      <c r="H30" s="33"/>
      <c r="I30" s="25" t="e">
        <f>#REF!</f>
        <v>#REF!</v>
      </c>
      <c r="K30" s="18"/>
    </row>
    <row r="31" spans="1:11" s="7" customFormat="1" ht="12.75" customHeight="1" hidden="1">
      <c r="A31" s="116" t="s">
        <v>19</v>
      </c>
      <c r="B31" s="116"/>
      <c r="C31" s="116"/>
      <c r="D31" s="116"/>
      <c r="E31" s="116"/>
      <c r="F31" s="116"/>
      <c r="G31" s="29" t="s">
        <v>20</v>
      </c>
      <c r="H31" s="33"/>
      <c r="I31" s="25"/>
      <c r="K31" s="18"/>
    </row>
    <row r="32" spans="1:11" s="7" customFormat="1" ht="12.75" customHeight="1" hidden="1">
      <c r="A32" s="116" t="s">
        <v>21</v>
      </c>
      <c r="B32" s="116"/>
      <c r="C32" s="116"/>
      <c r="D32" s="116"/>
      <c r="E32" s="116"/>
      <c r="F32" s="116"/>
      <c r="G32" s="29" t="s">
        <v>22</v>
      </c>
      <c r="H32" s="33"/>
      <c r="I32" s="25"/>
      <c r="K32" s="18"/>
    </row>
    <row r="33" spans="1:11" s="2" customFormat="1" ht="12.75" customHeight="1">
      <c r="A33" s="116" t="s">
        <v>121</v>
      </c>
      <c r="B33" s="116"/>
      <c r="C33" s="116"/>
      <c r="D33" s="116"/>
      <c r="E33" s="116"/>
      <c r="F33" s="116"/>
      <c r="G33" s="29" t="s">
        <v>122</v>
      </c>
      <c r="H33" s="33">
        <v>19380</v>
      </c>
      <c r="I33" s="25">
        <v>3644466</v>
      </c>
      <c r="K33" s="18"/>
    </row>
    <row r="34" spans="1:11" s="2" customFormat="1" ht="12.75" customHeight="1">
      <c r="A34" s="116" t="s">
        <v>123</v>
      </c>
      <c r="B34" s="116"/>
      <c r="C34" s="116"/>
      <c r="D34" s="116"/>
      <c r="E34" s="116"/>
      <c r="F34" s="116"/>
      <c r="G34" s="30" t="s">
        <v>10</v>
      </c>
      <c r="H34" s="33">
        <v>413944</v>
      </c>
      <c r="I34" s="25">
        <v>4141511</v>
      </c>
      <c r="K34" s="18"/>
    </row>
    <row r="35" spans="1:11" s="2" customFormat="1" ht="12.75" customHeight="1">
      <c r="A35" s="116" t="s">
        <v>74</v>
      </c>
      <c r="B35" s="116"/>
      <c r="C35" s="116"/>
      <c r="D35" s="116"/>
      <c r="E35" s="116"/>
      <c r="F35" s="116"/>
      <c r="G35" s="30" t="s">
        <v>9</v>
      </c>
      <c r="H35" s="33">
        <v>3411242</v>
      </c>
      <c r="I35" s="25">
        <v>1166217</v>
      </c>
      <c r="K35" s="18"/>
    </row>
    <row r="36" spans="1:11" s="2" customFormat="1" ht="12.75" customHeight="1">
      <c r="A36" s="130" t="s">
        <v>90</v>
      </c>
      <c r="B36" s="130"/>
      <c r="C36" s="130"/>
      <c r="D36" s="130"/>
      <c r="E36" s="130"/>
      <c r="F36" s="130"/>
      <c r="G36" s="31" t="s">
        <v>16</v>
      </c>
      <c r="H36" s="34">
        <f>SUM(H24:H35)</f>
        <v>12531723</v>
      </c>
      <c r="I36" s="34">
        <f>I35+I34+I33+I29+I28+I27+I24</f>
        <v>18026499</v>
      </c>
      <c r="K36" s="18"/>
    </row>
    <row r="37" spans="1:11" s="2" customFormat="1" ht="12.75" customHeight="1">
      <c r="A37" s="124" t="s">
        <v>110</v>
      </c>
      <c r="B37" s="124"/>
      <c r="C37" s="124"/>
      <c r="D37" s="124"/>
      <c r="E37" s="124"/>
      <c r="F37" s="124"/>
      <c r="G37" s="11"/>
      <c r="H37" s="34">
        <f>H22+H36</f>
        <v>97051894</v>
      </c>
      <c r="I37" s="14">
        <f>I22+I36</f>
        <v>109917874</v>
      </c>
      <c r="K37" s="18"/>
    </row>
    <row r="38" spans="1:9" ht="12.75" customHeight="1">
      <c r="A38" s="120" t="s">
        <v>78</v>
      </c>
      <c r="B38" s="120"/>
      <c r="C38" s="120"/>
      <c r="D38" s="120"/>
      <c r="E38" s="120"/>
      <c r="F38" s="120"/>
      <c r="G38" s="117"/>
      <c r="H38" s="109"/>
      <c r="I38" s="107"/>
    </row>
    <row r="39" spans="1:9" ht="10.5" customHeight="1">
      <c r="A39" s="120"/>
      <c r="B39" s="120"/>
      <c r="C39" s="120"/>
      <c r="D39" s="120"/>
      <c r="E39" s="120"/>
      <c r="F39" s="120"/>
      <c r="G39" s="118"/>
      <c r="H39" s="110"/>
      <c r="I39" s="108"/>
    </row>
    <row r="40" spans="1:11" s="7" customFormat="1" ht="12.75" customHeight="1">
      <c r="A40" s="133" t="s">
        <v>81</v>
      </c>
      <c r="B40" s="133"/>
      <c r="C40" s="133"/>
      <c r="D40" s="133"/>
      <c r="E40" s="133"/>
      <c r="F40" s="133"/>
      <c r="G40" s="45"/>
      <c r="H40" s="35"/>
      <c r="I40" s="46"/>
      <c r="K40" s="18"/>
    </row>
    <row r="41" spans="1:12" ht="12.75">
      <c r="A41" s="86" t="s">
        <v>79</v>
      </c>
      <c r="B41" s="86"/>
      <c r="C41" s="86"/>
      <c r="D41" s="86"/>
      <c r="E41" s="86"/>
      <c r="F41" s="86"/>
      <c r="G41" s="9" t="s">
        <v>43</v>
      </c>
      <c r="H41" s="33">
        <v>3845400</v>
      </c>
      <c r="I41" s="25">
        <v>3845400</v>
      </c>
      <c r="J41" s="16"/>
      <c r="K41" s="18"/>
      <c r="L41" s="21"/>
    </row>
    <row r="42" spans="1:12" ht="12.75" hidden="1">
      <c r="A42" s="86" t="s">
        <v>44</v>
      </c>
      <c r="B42" s="86"/>
      <c r="C42" s="86"/>
      <c r="D42" s="86"/>
      <c r="E42" s="86"/>
      <c r="F42" s="86"/>
      <c r="G42" s="9" t="s">
        <v>45</v>
      </c>
      <c r="H42" s="33"/>
      <c r="I42" s="25"/>
      <c r="K42" s="18"/>
      <c r="L42" s="21"/>
    </row>
    <row r="43" spans="1:11" ht="12.75" hidden="1">
      <c r="A43" s="86" t="s">
        <v>46</v>
      </c>
      <c r="B43" s="86"/>
      <c r="C43" s="86"/>
      <c r="D43" s="86"/>
      <c r="E43" s="86"/>
      <c r="F43" s="86"/>
      <c r="G43" s="9" t="s">
        <v>47</v>
      </c>
      <c r="H43" s="33"/>
      <c r="I43" s="25"/>
      <c r="K43" s="18"/>
    </row>
    <row r="44" spans="1:11" ht="12.75">
      <c r="A44" s="86" t="s">
        <v>80</v>
      </c>
      <c r="B44" s="86"/>
      <c r="C44" s="86"/>
      <c r="D44" s="86"/>
      <c r="E44" s="86"/>
      <c r="F44" s="86"/>
      <c r="G44" s="9" t="s">
        <v>48</v>
      </c>
      <c r="H44" s="33">
        <v>11614700</v>
      </c>
      <c r="I44" s="25">
        <v>12142911</v>
      </c>
      <c r="J44" s="16"/>
      <c r="K44" s="18"/>
    </row>
    <row r="45" spans="1:11" ht="12.75">
      <c r="A45" s="86" t="s">
        <v>66</v>
      </c>
      <c r="B45" s="86"/>
      <c r="C45" s="86"/>
      <c r="D45" s="86"/>
      <c r="E45" s="86"/>
      <c r="F45" s="86"/>
      <c r="G45" s="9" t="s">
        <v>49</v>
      </c>
      <c r="H45" s="33">
        <v>11799048</v>
      </c>
      <c r="I45" s="25">
        <v>6523142</v>
      </c>
      <c r="J45" s="16"/>
      <c r="K45" s="18"/>
    </row>
    <row r="46" spans="1:11" s="7" customFormat="1" ht="12.75" customHeight="1">
      <c r="A46" s="122" t="s">
        <v>52</v>
      </c>
      <c r="B46" s="122"/>
      <c r="C46" s="122"/>
      <c r="D46" s="122"/>
      <c r="E46" s="122"/>
      <c r="F46" s="122"/>
      <c r="G46" s="11">
        <v>500</v>
      </c>
      <c r="H46" s="34">
        <f>SUM(H41:H45)</f>
        <v>27259148</v>
      </c>
      <c r="I46" s="14">
        <f>SUM(I41:I45)</f>
        <v>22511453</v>
      </c>
      <c r="K46" s="18"/>
    </row>
    <row r="47" spans="1:11" s="7" customFormat="1" ht="12.75" customHeight="1">
      <c r="A47" s="129" t="s">
        <v>36</v>
      </c>
      <c r="B47" s="129"/>
      <c r="C47" s="129"/>
      <c r="D47" s="129"/>
      <c r="E47" s="129"/>
      <c r="F47" s="129"/>
      <c r="G47" s="10"/>
      <c r="H47" s="33"/>
      <c r="I47" s="13"/>
      <c r="K47" s="18"/>
    </row>
    <row r="48" spans="1:12" s="7" customFormat="1" ht="12.75" customHeight="1">
      <c r="A48" s="86" t="s">
        <v>102</v>
      </c>
      <c r="B48" s="86"/>
      <c r="C48" s="86"/>
      <c r="D48" s="86"/>
      <c r="E48" s="86"/>
      <c r="F48" s="86"/>
      <c r="G48" s="9" t="s">
        <v>37</v>
      </c>
      <c r="H48" s="33">
        <v>32762462</v>
      </c>
      <c r="I48" s="25">
        <v>12299245</v>
      </c>
      <c r="K48" s="18"/>
      <c r="L48" s="2"/>
    </row>
    <row r="49" spans="1:11" ht="12.75" customHeight="1">
      <c r="A49" s="86" t="s">
        <v>124</v>
      </c>
      <c r="B49" s="86"/>
      <c r="C49" s="86"/>
      <c r="D49" s="86"/>
      <c r="E49" s="86"/>
      <c r="F49" s="86"/>
      <c r="G49" s="9" t="s">
        <v>38</v>
      </c>
      <c r="H49" s="33">
        <v>138004</v>
      </c>
      <c r="I49" s="25">
        <v>552226</v>
      </c>
      <c r="K49" s="18"/>
    </row>
    <row r="50" spans="1:11" ht="12.75" customHeight="1">
      <c r="A50" s="86" t="s">
        <v>125</v>
      </c>
      <c r="B50" s="86"/>
      <c r="C50" s="86"/>
      <c r="D50" s="86"/>
      <c r="E50" s="86"/>
      <c r="F50" s="86"/>
      <c r="G50" s="9" t="s">
        <v>39</v>
      </c>
      <c r="H50" s="33">
        <v>16826191</v>
      </c>
      <c r="I50" s="25"/>
      <c r="K50" s="18"/>
    </row>
    <row r="51" spans="1:11" s="7" customFormat="1" ht="12.75" customHeight="1">
      <c r="A51" s="86" t="s">
        <v>103</v>
      </c>
      <c r="B51" s="86"/>
      <c r="C51" s="86"/>
      <c r="D51" s="86"/>
      <c r="E51" s="86"/>
      <c r="F51" s="86"/>
      <c r="G51" s="9" t="s">
        <v>40</v>
      </c>
      <c r="H51" s="33">
        <v>4616161</v>
      </c>
      <c r="I51" s="25">
        <v>4616161</v>
      </c>
      <c r="K51" s="18"/>
    </row>
    <row r="52" spans="1:11" s="7" customFormat="1" ht="12.75" customHeight="1">
      <c r="A52" s="122" t="s">
        <v>41</v>
      </c>
      <c r="B52" s="122"/>
      <c r="C52" s="122"/>
      <c r="D52" s="122"/>
      <c r="E52" s="122"/>
      <c r="F52" s="122"/>
      <c r="G52" s="11" t="s">
        <v>42</v>
      </c>
      <c r="H52" s="34">
        <f>SUM(H48:H51)</f>
        <v>54342818</v>
      </c>
      <c r="I52" s="14">
        <f>SUM(I48:I51)</f>
        <v>17467632</v>
      </c>
      <c r="K52" s="18"/>
    </row>
    <row r="53" spans="1:11" s="7" customFormat="1" ht="12.75" customHeight="1">
      <c r="A53" s="129" t="s">
        <v>91</v>
      </c>
      <c r="B53" s="129"/>
      <c r="C53" s="129"/>
      <c r="D53" s="129"/>
      <c r="E53" s="129"/>
      <c r="F53" s="129"/>
      <c r="G53" s="9"/>
      <c r="H53" s="33"/>
      <c r="I53" s="13"/>
      <c r="K53" s="18"/>
    </row>
    <row r="54" spans="1:11" s="2" customFormat="1" ht="12.75" customHeight="1">
      <c r="A54" s="86" t="s">
        <v>102</v>
      </c>
      <c r="B54" s="86"/>
      <c r="C54" s="86"/>
      <c r="D54" s="86"/>
      <c r="E54" s="86"/>
      <c r="F54" s="86"/>
      <c r="G54" s="9" t="s">
        <v>32</v>
      </c>
      <c r="H54" s="33">
        <v>12141492</v>
      </c>
      <c r="I54" s="25">
        <v>47283689</v>
      </c>
      <c r="K54" s="18"/>
    </row>
    <row r="55" spans="1:11" s="2" customFormat="1" ht="12.75" customHeight="1">
      <c r="A55" s="86" t="s">
        <v>124</v>
      </c>
      <c r="B55" s="86"/>
      <c r="C55" s="86"/>
      <c r="D55" s="86"/>
      <c r="E55" s="86"/>
      <c r="F55" s="86"/>
      <c r="G55" s="9" t="s">
        <v>32</v>
      </c>
      <c r="H55" s="48">
        <v>553656</v>
      </c>
      <c r="I55" s="25">
        <v>554462</v>
      </c>
      <c r="K55" s="18"/>
    </row>
    <row r="56" spans="1:11" s="2" customFormat="1" ht="12.75" customHeight="1">
      <c r="A56" s="86" t="s">
        <v>125</v>
      </c>
      <c r="B56" s="86"/>
      <c r="C56" s="86"/>
      <c r="D56" s="86"/>
      <c r="E56" s="86"/>
      <c r="F56" s="86"/>
      <c r="G56" s="9" t="s">
        <v>33</v>
      </c>
      <c r="H56" s="33">
        <v>595384</v>
      </c>
      <c r="I56" s="25">
        <v>20827353</v>
      </c>
      <c r="K56" s="18"/>
    </row>
    <row r="57" spans="1:12" s="7" customFormat="1" ht="12.75" customHeight="1">
      <c r="A57" s="86" t="s">
        <v>92</v>
      </c>
      <c r="B57" s="86"/>
      <c r="C57" s="86"/>
      <c r="D57" s="86"/>
      <c r="E57" s="86"/>
      <c r="F57" s="86"/>
      <c r="G57" s="28" t="s">
        <v>34</v>
      </c>
      <c r="H57" s="33">
        <v>1020241</v>
      </c>
      <c r="I57" s="25">
        <v>634445</v>
      </c>
      <c r="K57" s="18"/>
      <c r="L57" s="2"/>
    </row>
    <row r="58" spans="1:12" s="7" customFormat="1" ht="12.75" customHeight="1">
      <c r="A58" s="86" t="s">
        <v>93</v>
      </c>
      <c r="B58" s="86"/>
      <c r="C58" s="86"/>
      <c r="D58" s="86"/>
      <c r="E58" s="86"/>
      <c r="F58" s="86"/>
      <c r="G58" s="32" t="s">
        <v>99</v>
      </c>
      <c r="H58" s="33">
        <v>308412</v>
      </c>
      <c r="I58" s="25">
        <v>124399</v>
      </c>
      <c r="K58" s="18"/>
      <c r="L58" s="2"/>
    </row>
    <row r="59" spans="1:11" s="7" customFormat="1" ht="12.75" customHeight="1" hidden="1">
      <c r="A59" s="86" t="s">
        <v>104</v>
      </c>
      <c r="B59" s="86"/>
      <c r="C59" s="86"/>
      <c r="D59" s="86"/>
      <c r="E59" s="86"/>
      <c r="F59" s="86"/>
      <c r="G59" s="32" t="s">
        <v>33</v>
      </c>
      <c r="H59" s="33"/>
      <c r="I59" s="25"/>
      <c r="K59" s="18"/>
    </row>
    <row r="60" spans="1:11" s="7" customFormat="1" ht="12.75" customHeight="1">
      <c r="A60" s="86" t="s">
        <v>35</v>
      </c>
      <c r="B60" s="86"/>
      <c r="C60" s="86"/>
      <c r="D60" s="86"/>
      <c r="E60" s="86"/>
      <c r="F60" s="86"/>
      <c r="G60" s="29" t="s">
        <v>98</v>
      </c>
      <c r="H60" s="33">
        <v>830743</v>
      </c>
      <c r="I60" s="25">
        <v>514441</v>
      </c>
      <c r="K60" s="18"/>
    </row>
    <row r="61" spans="1:11" ht="12.75" hidden="1">
      <c r="A61" s="86" t="s">
        <v>50</v>
      </c>
      <c r="B61" s="86"/>
      <c r="C61" s="86"/>
      <c r="D61" s="86"/>
      <c r="E61" s="86"/>
      <c r="F61" s="86"/>
      <c r="G61" s="9" t="s">
        <v>51</v>
      </c>
      <c r="H61" s="33"/>
      <c r="I61" s="13"/>
      <c r="K61" s="18"/>
    </row>
    <row r="62" spans="1:11" ht="12.75">
      <c r="A62" s="122" t="s">
        <v>73</v>
      </c>
      <c r="B62" s="122"/>
      <c r="C62" s="122"/>
      <c r="D62" s="122"/>
      <c r="E62" s="122"/>
      <c r="F62" s="122"/>
      <c r="G62" s="11">
        <v>300</v>
      </c>
      <c r="H62" s="34">
        <f>SUM(H54:H61)</f>
        <v>15449928</v>
      </c>
      <c r="I62" s="27">
        <f>SUM(I54:I61)</f>
        <v>69938789</v>
      </c>
      <c r="K62" s="18"/>
    </row>
    <row r="63" spans="1:11" s="7" customFormat="1" ht="12.75" customHeight="1">
      <c r="A63" s="87" t="s">
        <v>111</v>
      </c>
      <c r="B63" s="87"/>
      <c r="C63" s="87"/>
      <c r="D63" s="87"/>
      <c r="E63" s="87"/>
      <c r="F63" s="87"/>
      <c r="G63" s="12"/>
      <c r="H63" s="34">
        <f>H52+H62</f>
        <v>69792746</v>
      </c>
      <c r="I63" s="27">
        <f>I52+I62</f>
        <v>87406421</v>
      </c>
      <c r="K63" s="18"/>
    </row>
    <row r="64" spans="1:11" s="7" customFormat="1" ht="12.75" customHeight="1">
      <c r="A64" s="87" t="s">
        <v>112</v>
      </c>
      <c r="B64" s="87"/>
      <c r="C64" s="87"/>
      <c r="D64" s="87"/>
      <c r="E64" s="87"/>
      <c r="F64" s="87"/>
      <c r="G64" s="12"/>
      <c r="H64" s="34">
        <f>H63+H46</f>
        <v>97051894</v>
      </c>
      <c r="I64" s="27">
        <f>I46+I63</f>
        <v>109917874</v>
      </c>
      <c r="K64" s="18"/>
    </row>
    <row r="65" spans="1:12" s="7" customFormat="1" ht="12.75" customHeight="1">
      <c r="A65" s="7" t="s">
        <v>53</v>
      </c>
      <c r="H65" s="22"/>
      <c r="I65" s="17"/>
      <c r="K65" s="19"/>
      <c r="L65" s="18"/>
    </row>
    <row r="66" spans="2:9" s="7" customFormat="1" ht="12.75" customHeight="1">
      <c r="B66" s="119" t="s">
        <v>118</v>
      </c>
      <c r="C66" s="119"/>
      <c r="D66" s="95" t="s">
        <v>127</v>
      </c>
      <c r="E66" s="95"/>
      <c r="F66" s="95"/>
      <c r="G66" s="95" t="s">
        <v>54</v>
      </c>
      <c r="H66" s="95"/>
      <c r="I66" s="18"/>
    </row>
    <row r="67" spans="3:9" s="2" customFormat="1" ht="12.75" customHeight="1">
      <c r="C67" s="2" t="s">
        <v>55</v>
      </c>
      <c r="H67" s="51" t="s">
        <v>56</v>
      </c>
      <c r="I67" s="16"/>
    </row>
    <row r="68" spans="2:8" s="2" customFormat="1" ht="12.75" customHeight="1">
      <c r="B68" s="121" t="s">
        <v>57</v>
      </c>
      <c r="C68" s="121"/>
      <c r="D68" s="105" t="s">
        <v>144</v>
      </c>
      <c r="E68" s="106"/>
      <c r="F68" s="106"/>
      <c r="G68" s="106"/>
      <c r="H68" s="49" t="s">
        <v>54</v>
      </c>
    </row>
    <row r="69" spans="3:8" s="2" customFormat="1" ht="12" customHeight="1">
      <c r="C69" s="2" t="s">
        <v>55</v>
      </c>
      <c r="H69" s="51" t="s">
        <v>56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58</v>
      </c>
    </row>
    <row r="72" s="2" customFormat="1" ht="12.75"/>
    <row r="73" ht="12.75">
      <c r="I73" s="16"/>
    </row>
  </sheetData>
  <sheetProtection/>
  <mergeCells count="70">
    <mergeCell ref="A62:F62"/>
    <mergeCell ref="A61:F61"/>
    <mergeCell ref="A58:F58"/>
    <mergeCell ref="A56:F56"/>
    <mergeCell ref="A45:F45"/>
    <mergeCell ref="A46:F46"/>
    <mergeCell ref="A50:F50"/>
    <mergeCell ref="A51:F51"/>
    <mergeCell ref="A53:F53"/>
    <mergeCell ref="A47:F47"/>
    <mergeCell ref="A19:F19"/>
    <mergeCell ref="A42:F42"/>
    <mergeCell ref="A36:F36"/>
    <mergeCell ref="A23:F23"/>
    <mergeCell ref="A31:F31"/>
    <mergeCell ref="A32:F32"/>
    <mergeCell ref="A28:F28"/>
    <mergeCell ref="A41:F41"/>
    <mergeCell ref="A21:F21"/>
    <mergeCell ref="A40:F40"/>
    <mergeCell ref="E6:G6"/>
    <mergeCell ref="A9:D9"/>
    <mergeCell ref="E9:I9"/>
    <mergeCell ref="A10:D10"/>
    <mergeCell ref="A22:F22"/>
    <mergeCell ref="A15:F16"/>
    <mergeCell ref="G15:G16"/>
    <mergeCell ref="H15:H16"/>
    <mergeCell ref="I15:I16"/>
    <mergeCell ref="A17:F17"/>
    <mergeCell ref="A12:D12"/>
    <mergeCell ref="E12:J12"/>
    <mergeCell ref="A24:F24"/>
    <mergeCell ref="A25:F25"/>
    <mergeCell ref="A20:F20"/>
    <mergeCell ref="A37:F37"/>
    <mergeCell ref="A30:F30"/>
    <mergeCell ref="A34:F34"/>
    <mergeCell ref="A35:F35"/>
    <mergeCell ref="A29:F29"/>
    <mergeCell ref="B68:C68"/>
    <mergeCell ref="D68:G68"/>
    <mergeCell ref="A54:F54"/>
    <mergeCell ref="A52:F52"/>
    <mergeCell ref="A49:F49"/>
    <mergeCell ref="A44:F44"/>
    <mergeCell ref="A63:F63"/>
    <mergeCell ref="A64:F64"/>
    <mergeCell ref="A55:F55"/>
    <mergeCell ref="A60:F60"/>
    <mergeCell ref="B66:C66"/>
    <mergeCell ref="D66:F66"/>
    <mergeCell ref="G66:H66"/>
    <mergeCell ref="A27:F27"/>
    <mergeCell ref="A43:F43"/>
    <mergeCell ref="A33:F33"/>
    <mergeCell ref="A48:F48"/>
    <mergeCell ref="A38:F39"/>
    <mergeCell ref="A59:F59"/>
    <mergeCell ref="A57:F57"/>
    <mergeCell ref="I38:I39"/>
    <mergeCell ref="H38:H39"/>
    <mergeCell ref="D5:F5"/>
    <mergeCell ref="E8:G8"/>
    <mergeCell ref="E10:I10"/>
    <mergeCell ref="A11:D11"/>
    <mergeCell ref="E11:I11"/>
    <mergeCell ref="A18:F18"/>
    <mergeCell ref="A26:F26"/>
    <mergeCell ref="G38:G39"/>
  </mergeCells>
  <printOptions/>
  <pageMargins left="0.3937007874015748" right="0" top="0" bottom="0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T47"/>
  <sheetViews>
    <sheetView zoomScalePageLayoutView="0" workbookViewId="0" topLeftCell="A1">
      <selection activeCell="I23" sqref="I23"/>
    </sheetView>
  </sheetViews>
  <sheetFormatPr defaultColWidth="8.8515625" defaultRowHeight="12.75"/>
  <cols>
    <col min="1" max="1" width="3.140625" style="54" customWidth="1"/>
    <col min="2" max="2" width="3.57421875" style="54" customWidth="1"/>
    <col min="3" max="3" width="9.28125" style="54" customWidth="1"/>
    <col min="4" max="4" width="13.57421875" style="54" customWidth="1"/>
    <col min="5" max="5" width="4.00390625" style="54" customWidth="1"/>
    <col min="6" max="6" width="22.00390625" style="54" customWidth="1"/>
    <col min="7" max="7" width="6.57421875" style="54" customWidth="1"/>
    <col min="8" max="8" width="17.57421875" style="54" customWidth="1"/>
    <col min="9" max="9" width="17.7109375" style="54" customWidth="1"/>
    <col min="10" max="10" width="14.7109375" style="54" customWidth="1"/>
    <col min="11" max="11" width="11.140625" style="54" customWidth="1"/>
    <col min="12" max="16384" width="8.8515625" style="54" customWidth="1"/>
  </cols>
  <sheetData>
    <row r="1" s="53" customFormat="1" ht="12.75" customHeight="1"/>
    <row r="2" ht="12.75" customHeight="1"/>
    <row r="3" spans="5:9" s="55" customFormat="1" ht="12.75" customHeight="1">
      <c r="E3" s="56"/>
      <c r="F3" s="56"/>
      <c r="G3" s="56"/>
      <c r="H3" s="56"/>
      <c r="I3" s="56"/>
    </row>
    <row r="4" spans="5:9" s="55" customFormat="1" ht="12.75" customHeight="1">
      <c r="E4" s="56"/>
      <c r="F4" s="56"/>
      <c r="G4" s="56"/>
      <c r="H4" s="56"/>
      <c r="I4" s="56"/>
    </row>
    <row r="5" ht="12.75" customHeight="1"/>
    <row r="6" spans="1:8" s="57" customFormat="1" ht="12.75" customHeight="1">
      <c r="A6" s="134" t="s">
        <v>69</v>
      </c>
      <c r="B6" s="134"/>
      <c r="C6" s="134"/>
      <c r="D6" s="134"/>
      <c r="E6" s="134"/>
      <c r="F6" s="134"/>
      <c r="G6" s="135"/>
      <c r="H6" s="135"/>
    </row>
    <row r="7" spans="4:7" ht="12.75">
      <c r="D7" s="112" t="s">
        <v>142</v>
      </c>
      <c r="E7" s="136"/>
      <c r="F7" s="136"/>
      <c r="G7" s="136"/>
    </row>
    <row r="8" spans="4:7" ht="12.75" customHeight="1">
      <c r="D8" s="136"/>
      <c r="E8" s="136"/>
      <c r="F8" s="136"/>
      <c r="G8" s="136"/>
    </row>
    <row r="9" spans="10:254" ht="12.75"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8" s="55" customFormat="1" ht="12.75" customHeight="1">
      <c r="A10" s="137" t="s">
        <v>0</v>
      </c>
      <c r="B10" s="137"/>
      <c r="C10" s="137"/>
      <c r="D10" s="137"/>
      <c r="E10" s="138" t="s">
        <v>1</v>
      </c>
      <c r="F10" s="138"/>
      <c r="G10" s="138"/>
      <c r="H10" s="138"/>
    </row>
    <row r="11" spans="1:8" s="55" customFormat="1" ht="12.75" customHeight="1">
      <c r="A11" s="137" t="s">
        <v>2</v>
      </c>
      <c r="B11" s="137"/>
      <c r="C11" s="137"/>
      <c r="D11" s="137"/>
      <c r="E11" s="139" t="s">
        <v>3</v>
      </c>
      <c r="F11" s="139"/>
      <c r="G11" s="139"/>
      <c r="H11" s="139"/>
    </row>
    <row r="12" spans="1:8" s="55" customFormat="1" ht="12.75" customHeight="1">
      <c r="A12" s="137" t="s">
        <v>4</v>
      </c>
      <c r="B12" s="137"/>
      <c r="C12" s="137"/>
      <c r="D12" s="137"/>
      <c r="E12" s="140" t="s">
        <v>5</v>
      </c>
      <c r="F12" s="140"/>
      <c r="G12" s="140"/>
      <c r="H12" s="140"/>
    </row>
    <row r="13" spans="1:10" s="55" customFormat="1" ht="12.75" customHeight="1">
      <c r="A13" s="137" t="s">
        <v>6</v>
      </c>
      <c r="B13" s="137"/>
      <c r="C13" s="137"/>
      <c r="D13" s="137"/>
      <c r="E13" s="141" t="s">
        <v>114</v>
      </c>
      <c r="F13" s="141"/>
      <c r="G13" s="141"/>
      <c r="H13" s="141"/>
      <c r="I13" s="141"/>
      <c r="J13" s="141"/>
    </row>
    <row r="14" spans="8:9" ht="12.75" customHeight="1">
      <c r="H14" s="59"/>
      <c r="I14" s="59"/>
    </row>
    <row r="15" spans="1:9" ht="12.75" customHeight="1">
      <c r="A15" s="142" t="s">
        <v>59</v>
      </c>
      <c r="B15" s="142"/>
      <c r="C15" s="142"/>
      <c r="D15" s="142"/>
      <c r="E15" s="142"/>
      <c r="F15" s="142"/>
      <c r="G15" s="143" t="s">
        <v>8</v>
      </c>
      <c r="H15" s="109" t="s">
        <v>140</v>
      </c>
      <c r="I15" s="109" t="s">
        <v>141</v>
      </c>
    </row>
    <row r="16" spans="1:9" ht="48" customHeight="1">
      <c r="A16" s="142"/>
      <c r="B16" s="142"/>
      <c r="C16" s="142"/>
      <c r="D16" s="142"/>
      <c r="E16" s="142"/>
      <c r="F16" s="142"/>
      <c r="G16" s="144"/>
      <c r="H16" s="145"/>
      <c r="I16" s="145"/>
    </row>
    <row r="17" spans="1:9" ht="12.75" customHeight="1">
      <c r="A17" s="146" t="s">
        <v>70</v>
      </c>
      <c r="B17" s="146"/>
      <c r="C17" s="146"/>
      <c r="D17" s="146"/>
      <c r="E17" s="146"/>
      <c r="F17" s="146"/>
      <c r="G17" s="60" t="s">
        <v>9</v>
      </c>
      <c r="H17" s="61">
        <v>18739202</v>
      </c>
      <c r="I17" s="61">
        <v>18921610</v>
      </c>
    </row>
    <row r="18" spans="1:9" ht="12.75" customHeight="1">
      <c r="A18" s="146" t="s">
        <v>61</v>
      </c>
      <c r="B18" s="146"/>
      <c r="C18" s="146"/>
      <c r="D18" s="146"/>
      <c r="E18" s="146"/>
      <c r="F18" s="146"/>
      <c r="G18" s="62" t="s">
        <v>10</v>
      </c>
      <c r="H18" s="61">
        <v>7797045</v>
      </c>
      <c r="I18" s="61">
        <v>7578652</v>
      </c>
    </row>
    <row r="19" spans="1:9" ht="12.75" customHeight="1">
      <c r="A19" s="147" t="s">
        <v>88</v>
      </c>
      <c r="B19" s="147"/>
      <c r="C19" s="147"/>
      <c r="D19" s="147"/>
      <c r="E19" s="147"/>
      <c r="F19" s="147"/>
      <c r="G19" s="63" t="s">
        <v>11</v>
      </c>
      <c r="H19" s="64">
        <f>H17-H18</f>
        <v>10942157</v>
      </c>
      <c r="I19" s="64">
        <f>I17-I18</f>
        <v>11342958</v>
      </c>
    </row>
    <row r="20" spans="1:10" ht="12.75" customHeight="1">
      <c r="A20" s="146" t="s">
        <v>71</v>
      </c>
      <c r="B20" s="146"/>
      <c r="C20" s="146"/>
      <c r="D20" s="146"/>
      <c r="E20" s="146"/>
      <c r="F20" s="146"/>
      <c r="G20" s="62" t="s">
        <v>12</v>
      </c>
      <c r="H20" s="61">
        <v>1194420</v>
      </c>
      <c r="I20" s="61">
        <v>1469838</v>
      </c>
      <c r="J20" s="65"/>
    </row>
    <row r="21" spans="1:9" ht="12">
      <c r="A21" s="146" t="s">
        <v>94</v>
      </c>
      <c r="B21" s="146"/>
      <c r="C21" s="146"/>
      <c r="D21" s="146"/>
      <c r="E21" s="146"/>
      <c r="F21" s="146"/>
      <c r="G21" s="62" t="s">
        <v>13</v>
      </c>
      <c r="H21" s="61">
        <v>1184675</v>
      </c>
      <c r="I21" s="61">
        <v>42410</v>
      </c>
    </row>
    <row r="22" spans="1:10" ht="12.75" customHeight="1" hidden="1">
      <c r="A22" s="146" t="s">
        <v>62</v>
      </c>
      <c r="B22" s="146"/>
      <c r="C22" s="146"/>
      <c r="D22" s="146"/>
      <c r="E22" s="146"/>
      <c r="F22" s="146"/>
      <c r="G22" s="62" t="s">
        <v>60</v>
      </c>
      <c r="H22" s="61"/>
      <c r="I22" s="61"/>
      <c r="J22" s="65"/>
    </row>
    <row r="23" spans="1:10" ht="12.75" customHeight="1">
      <c r="A23" s="146" t="s">
        <v>97</v>
      </c>
      <c r="B23" s="146"/>
      <c r="C23" s="146"/>
      <c r="D23" s="146"/>
      <c r="E23" s="146"/>
      <c r="F23" s="146"/>
      <c r="G23" s="62" t="s">
        <v>14</v>
      </c>
      <c r="H23" s="61"/>
      <c r="I23" s="61">
        <v>135914</v>
      </c>
      <c r="J23" s="65"/>
    </row>
    <row r="24" spans="1:10" ht="12.75" customHeight="1">
      <c r="A24" s="146" t="s">
        <v>134</v>
      </c>
      <c r="B24" s="146"/>
      <c r="C24" s="146"/>
      <c r="D24" s="146"/>
      <c r="E24" s="146"/>
      <c r="F24" s="146"/>
      <c r="G24" s="62" t="s">
        <v>15</v>
      </c>
      <c r="H24" s="61">
        <v>4359</v>
      </c>
      <c r="I24" s="61">
        <v>83208</v>
      </c>
      <c r="J24" s="65"/>
    </row>
    <row r="25" spans="1:10" ht="12.75" customHeight="1">
      <c r="A25" s="148" t="s">
        <v>113</v>
      </c>
      <c r="B25" s="148"/>
      <c r="C25" s="148"/>
      <c r="D25" s="148"/>
      <c r="E25" s="148"/>
      <c r="F25" s="148"/>
      <c r="G25" s="63" t="s">
        <v>84</v>
      </c>
      <c r="H25" s="64">
        <f>H19-H20+H21-H23+H24</f>
        <v>10936771</v>
      </c>
      <c r="I25" s="64">
        <f>I19-I20+I21-I23+I24</f>
        <v>9862824</v>
      </c>
      <c r="J25" s="65"/>
    </row>
    <row r="26" spans="1:10" ht="12.75" customHeight="1">
      <c r="A26" s="146" t="s">
        <v>83</v>
      </c>
      <c r="B26" s="146"/>
      <c r="C26" s="146"/>
      <c r="D26" s="146"/>
      <c r="E26" s="146"/>
      <c r="F26" s="146"/>
      <c r="G26" s="62" t="s">
        <v>85</v>
      </c>
      <c r="H26" s="61">
        <v>268294</v>
      </c>
      <c r="I26" s="61">
        <v>561993</v>
      </c>
      <c r="J26" s="65"/>
    </row>
    <row r="27" spans="1:10" ht="16.5" customHeight="1">
      <c r="A27" s="146" t="s">
        <v>72</v>
      </c>
      <c r="B27" s="146"/>
      <c r="C27" s="146"/>
      <c r="D27" s="146"/>
      <c r="E27" s="146"/>
      <c r="F27" s="146"/>
      <c r="G27" s="62" t="s">
        <v>86</v>
      </c>
      <c r="H27" s="61">
        <v>5436004</v>
      </c>
      <c r="I27" s="61">
        <v>6773787</v>
      </c>
      <c r="J27" s="65"/>
    </row>
    <row r="28" spans="1:10" ht="13.5" customHeight="1">
      <c r="A28" s="146" t="s">
        <v>129</v>
      </c>
      <c r="B28" s="146"/>
      <c r="C28" s="146"/>
      <c r="D28" s="146"/>
      <c r="E28" s="146"/>
      <c r="F28" s="146"/>
      <c r="G28" s="62" t="s">
        <v>17</v>
      </c>
      <c r="H28" s="61">
        <v>1021364</v>
      </c>
      <c r="I28" s="61">
        <v>494493</v>
      </c>
      <c r="J28" s="65"/>
    </row>
    <row r="29" spans="1:10" ht="25.5" customHeight="1">
      <c r="A29" s="149" t="s">
        <v>115</v>
      </c>
      <c r="B29" s="149"/>
      <c r="C29" s="149"/>
      <c r="D29" s="149"/>
      <c r="E29" s="149"/>
      <c r="F29" s="149"/>
      <c r="G29" s="63" t="s">
        <v>18</v>
      </c>
      <c r="H29" s="64">
        <f>H25+H26-H27-H28</f>
        <v>4747697</v>
      </c>
      <c r="I29" s="66">
        <f>I25+I26-I27+I28</f>
        <v>4145523</v>
      </c>
      <c r="J29" s="67"/>
    </row>
    <row r="30" spans="1:9" s="70" customFormat="1" ht="12.75" customHeight="1">
      <c r="A30" s="150" t="s">
        <v>133</v>
      </c>
      <c r="B30" s="150"/>
      <c r="C30" s="150"/>
      <c r="D30" s="150"/>
      <c r="E30" s="150"/>
      <c r="F30" s="150"/>
      <c r="G30" s="62" t="s">
        <v>20</v>
      </c>
      <c r="H30" s="68">
        <v>2</v>
      </c>
      <c r="I30" s="69">
        <v>169</v>
      </c>
    </row>
    <row r="31" spans="1:9" ht="29.25" customHeight="1">
      <c r="A31" s="151" t="s">
        <v>96</v>
      </c>
      <c r="B31" s="151"/>
      <c r="C31" s="151"/>
      <c r="D31" s="151"/>
      <c r="E31" s="151"/>
      <c r="F31" s="151"/>
      <c r="G31" s="63" t="s">
        <v>22</v>
      </c>
      <c r="H31" s="71">
        <f>H29-H30</f>
        <v>4747695</v>
      </c>
      <c r="I31" s="72">
        <f>I29-I30</f>
        <v>4145354</v>
      </c>
    </row>
    <row r="32" spans="1:9" ht="24" customHeight="1" hidden="1">
      <c r="A32" s="151" t="s">
        <v>87</v>
      </c>
      <c r="B32" s="151"/>
      <c r="C32" s="151"/>
      <c r="D32" s="151"/>
      <c r="E32" s="151"/>
      <c r="F32" s="151"/>
      <c r="G32" s="63" t="s">
        <v>20</v>
      </c>
      <c r="H32" s="71"/>
      <c r="I32" s="72"/>
    </row>
    <row r="33" spans="1:9" ht="24.75" customHeight="1">
      <c r="A33" s="152" t="s">
        <v>95</v>
      </c>
      <c r="B33" s="152"/>
      <c r="C33" s="152"/>
      <c r="D33" s="152"/>
      <c r="E33" s="152"/>
      <c r="F33" s="152"/>
      <c r="G33" s="73" t="s">
        <v>22</v>
      </c>
      <c r="H33" s="74">
        <f>H31</f>
        <v>4747695</v>
      </c>
      <c r="I33" s="75">
        <f>I31</f>
        <v>4145354</v>
      </c>
    </row>
    <row r="34" spans="8:9" ht="11.25" customHeight="1">
      <c r="H34" s="65"/>
      <c r="I34" s="65"/>
    </row>
    <row r="35" spans="2:9" s="76" customFormat="1" ht="12.75" customHeight="1">
      <c r="B35" s="153" t="s">
        <v>118</v>
      </c>
      <c r="C35" s="153"/>
      <c r="D35" s="106" t="s">
        <v>127</v>
      </c>
      <c r="E35" s="106"/>
      <c r="F35" s="106"/>
      <c r="G35" s="106"/>
      <c r="H35" s="78"/>
      <c r="I35" s="78"/>
    </row>
    <row r="36" spans="3:9" s="76" customFormat="1" ht="13.5" customHeight="1">
      <c r="C36" s="76" t="s">
        <v>55</v>
      </c>
      <c r="H36" s="79" t="s">
        <v>56</v>
      </c>
      <c r="I36" s="79" t="s">
        <v>56</v>
      </c>
    </row>
    <row r="37" spans="2:9" s="76" customFormat="1" ht="12.75" customHeight="1">
      <c r="B37" s="154" t="s">
        <v>57</v>
      </c>
      <c r="C37" s="154"/>
      <c r="D37" s="105" t="s">
        <v>144</v>
      </c>
      <c r="E37" s="106"/>
      <c r="F37" s="106"/>
      <c r="G37" s="106"/>
      <c r="H37" s="77" t="s">
        <v>54</v>
      </c>
      <c r="I37" s="77" t="s">
        <v>54</v>
      </c>
    </row>
    <row r="38" spans="3:9" s="76" customFormat="1" ht="12.75" customHeight="1">
      <c r="C38" s="76" t="s">
        <v>55</v>
      </c>
      <c r="H38" s="79" t="s">
        <v>56</v>
      </c>
      <c r="I38" s="79" t="s">
        <v>56</v>
      </c>
    </row>
    <row r="39" s="76" customFormat="1" ht="12.75">
      <c r="B39" s="80" t="s">
        <v>58</v>
      </c>
    </row>
    <row r="40" ht="12.75" customHeight="1"/>
    <row r="41" spans="1:254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</row>
    <row r="42" spans="1:9" ht="12.75">
      <c r="A42" s="58"/>
      <c r="B42" s="58"/>
      <c r="C42" s="58"/>
      <c r="D42" s="58"/>
      <c r="E42" s="58"/>
      <c r="F42" s="58"/>
      <c r="G42" s="58"/>
      <c r="H42" s="58"/>
      <c r="I42" s="58"/>
    </row>
    <row r="44" ht="12.75">
      <c r="A44" s="81"/>
    </row>
    <row r="45" ht="12.75">
      <c r="A45" s="82"/>
    </row>
    <row r="46" ht="12.75">
      <c r="A46" s="83"/>
    </row>
    <row r="47" ht="12">
      <c r="A47" s="84"/>
    </row>
  </sheetData>
  <sheetProtection/>
  <mergeCells count="37">
    <mergeCell ref="A31:F31"/>
    <mergeCell ref="A32:F32"/>
    <mergeCell ref="A33:F33"/>
    <mergeCell ref="B35:C35"/>
    <mergeCell ref="D35:G35"/>
    <mergeCell ref="B37:C37"/>
    <mergeCell ref="D37:G3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5:F16"/>
    <mergeCell ref="G15:G16"/>
    <mergeCell ref="H15:H16"/>
    <mergeCell ref="I15:I16"/>
    <mergeCell ref="A17:F17"/>
    <mergeCell ref="A18:F18"/>
    <mergeCell ref="A11:D11"/>
    <mergeCell ref="E11:H11"/>
    <mergeCell ref="A12:D12"/>
    <mergeCell ref="E12:H12"/>
    <mergeCell ref="A13:D13"/>
    <mergeCell ref="E13:J13"/>
    <mergeCell ref="A6:F6"/>
    <mergeCell ref="G6:H6"/>
    <mergeCell ref="D7:G7"/>
    <mergeCell ref="D8:G8"/>
    <mergeCell ref="A10:D10"/>
    <mergeCell ref="E10:H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Begenov, Daulet [ALM]</cp:lastModifiedBy>
  <cp:lastPrinted>2017-11-14T09:40:09Z</cp:lastPrinted>
  <dcterms:created xsi:type="dcterms:W3CDTF">1996-10-08T23:32:33Z</dcterms:created>
  <dcterms:modified xsi:type="dcterms:W3CDTF">2017-11-14T10:39:05Z</dcterms:modified>
  <cp:category/>
  <cp:version/>
  <cp:contentType/>
  <cp:contentStatus/>
</cp:coreProperties>
</file>