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Titles" localSheetId="0">'ф1'!$8:$8</definedName>
    <definedName name="_xlnm.Print_Titles" localSheetId="1">'ф2'!$7:$7</definedName>
    <definedName name="_xlnm.Print_Titles" localSheetId="2">'ф3'!$7:$7</definedName>
    <definedName name="_xlnm.Print_Area" localSheetId="0">'ф1'!$A$1:$C$108</definedName>
    <definedName name="_xlnm.Print_Area" localSheetId="1">'ф2'!$A$1:$E$53</definedName>
    <definedName name="_xlnm.Print_Area" localSheetId="2">'ф3'!$A$1:$C$65</definedName>
  </definedNames>
  <calcPr fullCalcOnLoad="1"/>
</workbook>
</file>

<file path=xl/sharedStrings.xml><?xml version="1.0" encoding="utf-8"?>
<sst xmlns="http://schemas.openxmlformats.org/spreadsheetml/2006/main" count="213" uniqueCount="170">
  <si>
    <t>Форма № 1</t>
  </si>
  <si>
    <t>КОНСОЛИДИРОВАННЫЙ БУХГАЛТЕРСКИЙ БАЛАНС</t>
  </si>
  <si>
    <t>АО "Евразийский банк"</t>
  </si>
  <si>
    <t>(наименование банка)</t>
  </si>
  <si>
    <t xml:space="preserve"> </t>
  </si>
  <si>
    <t>в тыс. тенге</t>
  </si>
  <si>
    <t>Наименование статей</t>
  </si>
  <si>
    <t xml:space="preserve"> АКТИВЫ</t>
  </si>
  <si>
    <t>Денежные средства</t>
  </si>
  <si>
    <t>Счета в Национальном Банке Республики Казахстан</t>
  </si>
  <si>
    <t>Аффинированные драгоценные металлы</t>
  </si>
  <si>
    <t>Торговые ценные бумаги (за вычетом резервов на возможные потери)</t>
  </si>
  <si>
    <t>Производные финансовые инструменты</t>
  </si>
  <si>
    <t>Займы, предоставленные клиентам (за вычетом резервов на возможные потери)</t>
  </si>
  <si>
    <t>Активы, имеющиеся в наличии для продажи</t>
  </si>
  <si>
    <t>Активы, удерживаемые до погашения</t>
  </si>
  <si>
    <t>Прочие долговые инструменты в категории "займы и дебиторская задолженность"</t>
  </si>
  <si>
    <t>Инвестиции в капитал и субординированный долг</t>
  </si>
  <si>
    <t>Предоплата по подоходному налогу</t>
  </si>
  <si>
    <t>Основные средства (за вычетом амортизации)</t>
  </si>
  <si>
    <t>Нематериальные активы (за вычетом амортизации)</t>
  </si>
  <si>
    <t>Прочие активы (за вычетом резервов на возможные потери)</t>
  </si>
  <si>
    <t>ИТОГО АКТИВОВ</t>
  </si>
  <si>
    <t xml:space="preserve"> ОБЯЗАТЕЛЬСТВА</t>
  </si>
  <si>
    <t>Счета и депозиты банков и других финансовых учреждений</t>
  </si>
  <si>
    <t xml:space="preserve">Займы, полученные от Правительства Республики Казахстан </t>
  </si>
  <si>
    <t>Кредиторская задолженность по сделкам «РЕПО»</t>
  </si>
  <si>
    <t>Задолженность по подоходному налогу</t>
  </si>
  <si>
    <t>Текущие счета и депозиты клиентов</t>
  </si>
  <si>
    <t>Выпущенные долговые ценные бумаги</t>
  </si>
  <si>
    <t>Выпущенные субординированные долговые ценные бумаги</t>
  </si>
  <si>
    <t>Отсроченное налоговое обязательство</t>
  </si>
  <si>
    <t>Прочие обязательства</t>
  </si>
  <si>
    <t>Дивиденды к выплате</t>
  </si>
  <si>
    <t>ИТОГО ОБЯЗАТЕЛЬСТВА</t>
  </si>
  <si>
    <t>Доля меньшинства</t>
  </si>
  <si>
    <t>СОБСТВЕННЫЙ КАПИТАЛ</t>
  </si>
  <si>
    <t>Акционерный капитал</t>
  </si>
  <si>
    <t>в том числе:</t>
  </si>
  <si>
    <t>простые акции</t>
  </si>
  <si>
    <t>привилигированные акции</t>
  </si>
  <si>
    <t>Изъятый капитал</t>
  </si>
  <si>
    <t>Резерв на покрытие общих банковских рисков</t>
  </si>
  <si>
    <t>Чистая прибыль (убыток) за период</t>
  </si>
  <si>
    <t>ИТОГО КАПИТАЛ</t>
  </si>
  <si>
    <t>ИТОГО ОБЯЗАТЕЛЬСТВ И СОБСТВЕННЫЙ КАПИТАЛ</t>
  </si>
  <si>
    <t>Главный бухгалтер</t>
  </si>
  <si>
    <t>Нелина Л.Н.</t>
  </si>
  <si>
    <t>КОНСОЛИДИРОВАННЫЙ  ОТЧЕТ О ПРИБЫЛЯХ И УБЫТКАХ</t>
  </si>
  <si>
    <t>Процентные доходы</t>
  </si>
  <si>
    <t xml:space="preserve"> по корреспондентским счетам и размещенным вкладам </t>
  </si>
  <si>
    <t xml:space="preserve"> по займам и финансовой аренде, выданным банкам </t>
  </si>
  <si>
    <t xml:space="preserve"> по займам, предоставленным клиентам</t>
  </si>
  <si>
    <t xml:space="preserve"> по ценным бумагам </t>
  </si>
  <si>
    <t>по операциям РЕПО</t>
  </si>
  <si>
    <t>Прочие доходы, связанные с получением банком вознаграждения</t>
  </si>
  <si>
    <t xml:space="preserve">Процентные расходы </t>
  </si>
  <si>
    <t>по счетам клиентов</t>
  </si>
  <si>
    <t>по займам,  полученным от банков</t>
  </si>
  <si>
    <t>по выпущенным долговым ценным бумагам</t>
  </si>
  <si>
    <t>по субординированному долгу</t>
  </si>
  <si>
    <t>прочие расходы, связанные с выплатой вознаграждения</t>
  </si>
  <si>
    <t xml:space="preserve"> Чистый процентный доход до формирования резерва на потери по займам</t>
  </si>
  <si>
    <t xml:space="preserve"> Чистый процентный доход</t>
  </si>
  <si>
    <t xml:space="preserve"> Дивиденды полученные</t>
  </si>
  <si>
    <t xml:space="preserve"> Доходы по услугам и комиссии полученные </t>
  </si>
  <si>
    <t xml:space="preserve"> Расходы по услугам и комиссии уплаченные</t>
  </si>
  <si>
    <t xml:space="preserve"> Доходы (убытки) по операциям с иностранной валютой (нетто)</t>
  </si>
  <si>
    <t>Доходы, связанные с участием в ассоциированных организациях</t>
  </si>
  <si>
    <t xml:space="preserve"> Прочие  доходы</t>
  </si>
  <si>
    <t xml:space="preserve"> Операционные расходы</t>
  </si>
  <si>
    <t xml:space="preserve">    -  Расходы на оплату труда и командировочные</t>
  </si>
  <si>
    <t xml:space="preserve">    -  расходы по выплате налогов и других обязательных платежей в бюджет, за исключением корпоративного подоходного налога</t>
  </si>
  <si>
    <t xml:space="preserve"> Прочие расходы</t>
  </si>
  <si>
    <t xml:space="preserve"> Операционная прибыль </t>
  </si>
  <si>
    <t xml:space="preserve"> Прибыль до налогообложения и доли меньшинства</t>
  </si>
  <si>
    <t xml:space="preserve"> Расходы по налогу на прибыль</t>
  </si>
  <si>
    <t xml:space="preserve"> ИТОГО ЧИСТАЯ ПРИБЫЛЬ (УБЫТОК) </t>
  </si>
  <si>
    <t>форма №3</t>
  </si>
  <si>
    <t>КОНСОЛИДИРОВАННЫЙ ОТЧЕТ О ДВИЖЕНИИ ДЕНЕЖНЫХ СРЕДСТВ</t>
  </si>
  <si>
    <t xml:space="preserve">  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</si>
  <si>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</si>
  <si>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</si>
  <si>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</si>
  <si>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</si>
  <si>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</si>
  <si>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Увеличение/уменьшение требований по операции «обратное РЕПО»</t>
  </si>
  <si>
    <t>Увеличение/уменьшение требований к клиентам</t>
  </si>
  <si>
    <t>Увеличение/уменьшение дивидендов</t>
  </si>
  <si>
    <t>Увеличение/уменьшение в операционных обязательствах</t>
  </si>
  <si>
    <t>Увеличение/уменьшение вкладов, привлеченных</t>
  </si>
  <si>
    <t>Увеличение/уменьшение обязательств по операции «РЕПО»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</si>
  <si>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</si>
  <si>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</si>
  <si>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</si>
  <si>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</si>
  <si>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Влияние обменных курсов на операционные активы и обязательства</t>
  </si>
  <si>
    <t>Итого увеличение/уменьшение денег от операционной деятельности 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</si>
  <si>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</si>
  <si>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</si>
  <si>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Увеличение/уменьшение торговых ценных бумаг и имеющихся в наличии для продажи</t>
  </si>
  <si>
    <t>Покупка/продажа основных средств и нематериальных активов</t>
  </si>
  <si>
    <t>Инвестиции в капитал других юридических лиц</t>
  </si>
  <si>
    <t>Прочие</t>
  </si>
  <si>
    <t>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</si>
  <si>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</si>
  <si>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</si>
  <si>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</si>
  <si>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</si>
  <si>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</si>
  <si>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</si>
  <si>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</si>
  <si>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>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</si>
  <si>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</si>
  <si>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</si>
  <si>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</si>
  <si>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</si>
  <si>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</si>
  <si>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КОНСОЛИДИРОВАННЫЙ ОТЧЕТ ОБ ИЗМЕНЕНИЯХ В  КАПИТАЛЕ</t>
  </si>
  <si>
    <t>Нераспределенный доход (непокрытый убыток)</t>
  </si>
  <si>
    <t>Итого</t>
  </si>
  <si>
    <t>Дополнительно выпущенные (выкупленные) собственные акции в отчетном периоде</t>
  </si>
  <si>
    <t>Дивиденды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</si>
  <si>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</si>
  <si>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</si>
  <si>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</si>
  <si>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формирование резервного капитала</t>
  </si>
  <si>
    <t>Прочие операции</t>
  </si>
  <si>
    <t>в тыс.тенге</t>
  </si>
  <si>
    <t>Балансовая стоимость акции (тенге)</t>
  </si>
  <si>
    <t xml:space="preserve"> Базовая и разводненная прибыль(убыток) на акцию (тенге)</t>
  </si>
  <si>
    <t>Накопленный резерв по переводу в валюту представления данных</t>
  </si>
  <si>
    <t>Влияние обменных курсов на инвестиционные активы и обязательства</t>
  </si>
  <si>
    <t>Влияние обменных курсов на финансовые активы и обязательства</t>
  </si>
  <si>
    <t>Форма № 2</t>
  </si>
  <si>
    <t>по корреспондентским счетам и вкладам, привлеченным от банков</t>
  </si>
  <si>
    <t xml:space="preserve"> НЕРАСПРЕДЕЛЕННАЯ ЧИСТАЯ ПРИБЫЛЬ (НЕПОКРЫТЫЙ УБЫТОК) ПО РЕЗЕРВАМ (ПРОВИЗИЯМ)</t>
  </si>
  <si>
    <t>Счет корректировки резервов (провизий)</t>
  </si>
  <si>
    <t xml:space="preserve">Резерв по переоценке активов, имеющихся в наличии для продажи </t>
  </si>
  <si>
    <t>ЧИСТЫЙ ДОХОД (УБЫТОК), НЕ СВЯЗАННЫЙ С ПОЛУЧЕНИЕМ  ВОЗНАГРАЖДЕНИЯ:</t>
  </si>
  <si>
    <t xml:space="preserve">    -  Амортизационные отчисления и износ</t>
  </si>
  <si>
    <t>Итого увеличение/уменьшение денег от инвестиционной деятельности</t>
  </si>
  <si>
    <t>Дебиторская задолженность по сделкам «Обратное РЕПО»</t>
  </si>
  <si>
    <t>Дополнительно оплаченный капитал</t>
  </si>
  <si>
    <t>Нераспределенный доход</t>
  </si>
  <si>
    <t>Счета и депозиты в других банках (за вычетом резервов на возможные потери)</t>
  </si>
  <si>
    <t>Отсроченные налоговые активы</t>
  </si>
  <si>
    <t>Прочие привлеченные средства</t>
  </si>
  <si>
    <t>Сальдо на 01 января 2012 года</t>
  </si>
  <si>
    <t>Сальдо на 01 января 2013 года</t>
  </si>
  <si>
    <t xml:space="preserve"> Доходы (убытки) от ценных бумаг, учитываемых по справедливой стоимости (нетто)</t>
  </si>
  <si>
    <t xml:space="preserve"> ЧИСТАЯ ПРИБЫЛЬ (УБЫТОК) ДО ДОЛИ МЕНЬШИНСТВА</t>
  </si>
  <si>
    <t xml:space="preserve"> на 31.12.2012г. (аудир.)</t>
  </si>
  <si>
    <t xml:space="preserve">   Формирование резервов на обесценение активов</t>
  </si>
  <si>
    <t xml:space="preserve"> Доходы (убытки) от ценных бумаг, имеющихся в наличии для продажи (нетто)</t>
  </si>
  <si>
    <t>Эгглтон М.Д.</t>
  </si>
  <si>
    <t xml:space="preserve">Председатель Правления                                                                                                               </t>
  </si>
  <si>
    <t>на 01 октября 2013 года</t>
  </si>
  <si>
    <t xml:space="preserve"> на 01.10.2013г.</t>
  </si>
  <si>
    <t>Динамические резервы</t>
  </si>
  <si>
    <t xml:space="preserve"> на 01 октября 2013 года</t>
  </si>
  <si>
    <t>за 3 квартал 2013 г.</t>
  </si>
  <si>
    <t>за 9 месяцев 2013 г.</t>
  </si>
  <si>
    <t>за 3 квартал 2012 г.</t>
  </si>
  <si>
    <t>за 9 месяцев 2012 г.</t>
  </si>
  <si>
    <t xml:space="preserve">за 9 месяцев на 01.10.2013г. </t>
  </si>
  <si>
    <t xml:space="preserve">за 9 месяцев на 01.10.2012г. </t>
  </si>
  <si>
    <t>Сальдо на 01 октября 2012 года</t>
  </si>
  <si>
    <t>Сальдо на 01 октября 2013 года</t>
  </si>
  <si>
    <t xml:space="preserve"> Формирование резервов на покрытие забалансового кредитного риска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</si>
</sst>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\(#,##0\)"/>
    <numFmt numFmtId="166" formatCode="_-* #,##0_р_._-;\-* #,##0_р_._-;_-* &quot;-&quot;??_р_._-;_-@_-"/>
    <numFmt numFmtId="167" formatCode="0.000"/>
    <numFmt numFmtId="168" formatCode="_(* #,##0_);_(* \(#,##0\);_(* &quot;-&quot;??_);_(@_)"/>
  </numFmts>
  <fonts count="63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2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 Cyr"/>
      <family val="0"/>
    </font>
    <font>
      <b/>
      <sz val="11"/>
      <color indexed="8"/>
      <name val="Times New Roman"/>
      <family val="1"/>
    </font>
    <font>
      <sz val="11"/>
      <name val="Helv"/>
      <family val="0"/>
    </font>
    <font>
      <b/>
      <u val="single"/>
      <sz val="12"/>
      <color indexed="8"/>
      <name val="Times New Roman"/>
      <family val="1"/>
    </font>
    <font>
      <u val="single"/>
      <sz val="12"/>
      <name val="Arial Cyr"/>
      <family val="0"/>
    </font>
    <font>
      <i/>
      <sz val="10"/>
      <name val="Times New Roman"/>
      <family val="1"/>
    </font>
    <font>
      <i/>
      <u val="single"/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indent="3"/>
      <protection locked="0"/>
    </xf>
    <xf numFmtId="0" fontId="2" fillId="0" borderId="0" xfId="0" applyFont="1" applyAlignment="1">
      <alignment/>
    </xf>
    <xf numFmtId="3" fontId="3" fillId="0" borderId="0" xfId="53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3" fontId="9" fillId="0" borderId="0" xfId="53" applyNumberFormat="1" applyFont="1" applyAlignment="1" applyProtection="1">
      <alignment horizontal="left"/>
      <protection locked="0"/>
    </xf>
    <xf numFmtId="3" fontId="1" fillId="0" borderId="0" xfId="53" applyNumberFormat="1" applyFont="1" applyAlignment="1" applyProtection="1">
      <alignment horizontal="right" wrapText="1"/>
      <protection locked="0"/>
    </xf>
    <xf numFmtId="0" fontId="9" fillId="0" borderId="0" xfId="53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1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1" fontId="1" fillId="0" borderId="12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/>
    </xf>
    <xf numFmtId="3" fontId="9" fillId="0" borderId="0" xfId="53" applyNumberFormat="1" applyFont="1" applyAlignment="1" applyProtection="1">
      <alignment horizontal="right"/>
      <protection locked="0"/>
    </xf>
    <xf numFmtId="4" fontId="27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41" fontId="1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165" fontId="1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10" fillId="0" borderId="0" xfId="52" applyFont="1" applyAlignment="1" applyProtection="1">
      <alignment vertical="top"/>
      <protection locked="0"/>
    </xf>
    <xf numFmtId="0" fontId="1" fillId="0" borderId="0" xfId="52" applyFont="1" applyAlignment="1" applyProtection="1">
      <alignment horizontal="left" vertical="top"/>
      <protection locked="0"/>
    </xf>
    <xf numFmtId="0" fontId="10" fillId="0" borderId="0" xfId="52" applyFont="1" applyAlignment="1" applyProtection="1">
      <alignment horizontal="center" vertical="top"/>
      <protection locked="0"/>
    </xf>
    <xf numFmtId="0" fontId="10" fillId="0" borderId="10" xfId="52" applyFont="1" applyBorder="1" applyAlignment="1" applyProtection="1">
      <alignment vertical="top"/>
      <protection locked="0"/>
    </xf>
    <xf numFmtId="0" fontId="1" fillId="0" borderId="13" xfId="54" applyFont="1" applyBorder="1" applyAlignment="1" applyProtection="1">
      <alignment horizontal="center" vertical="top" wrapText="1"/>
      <protection locked="0"/>
    </xf>
    <xf numFmtId="0" fontId="1" fillId="0" borderId="13" xfId="52" applyFont="1" applyBorder="1" applyAlignment="1" applyProtection="1">
      <alignment horizontal="center" vertical="top" wrapText="1"/>
      <protection locked="0"/>
    </xf>
    <xf numFmtId="0" fontId="7" fillId="0" borderId="13" xfId="54" applyFont="1" applyBorder="1" applyAlignment="1" applyProtection="1">
      <alignment horizontal="center" vertical="top" wrapText="1"/>
      <protection locked="0"/>
    </xf>
    <xf numFmtId="0" fontId="1" fillId="0" borderId="23" xfId="54" applyFont="1" applyBorder="1" applyAlignment="1" applyProtection="1">
      <alignment horizontal="center" vertical="top" wrapText="1"/>
      <protection locked="0"/>
    </xf>
    <xf numFmtId="0" fontId="10" fillId="0" borderId="26" xfId="52" applyFont="1" applyBorder="1" applyAlignment="1" applyProtection="1">
      <alignment horizontal="center" vertical="top"/>
      <protection locked="0"/>
    </xf>
    <xf numFmtId="0" fontId="10" fillId="0" borderId="12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/>
      <protection locked="0"/>
    </xf>
    <xf numFmtId="0" fontId="1" fillId="0" borderId="22" xfId="52" applyFont="1" applyBorder="1" applyAlignment="1" applyProtection="1">
      <alignment horizontal="center"/>
      <protection locked="0"/>
    </xf>
    <xf numFmtId="0" fontId="9" fillId="0" borderId="27" xfId="52" applyFont="1" applyBorder="1" applyAlignment="1" applyProtection="1">
      <alignment vertical="top" wrapText="1"/>
      <protection locked="0"/>
    </xf>
    <xf numFmtId="3" fontId="9" fillId="0" borderId="28" xfId="52" applyNumberFormat="1" applyFont="1" applyBorder="1" applyAlignment="1" applyProtection="1">
      <alignment vertical="center"/>
      <protection/>
    </xf>
    <xf numFmtId="3" fontId="9" fillId="0" borderId="29" xfId="52" applyNumberFormat="1" applyFont="1" applyBorder="1" applyAlignment="1" applyProtection="1">
      <alignment vertical="center"/>
      <protection/>
    </xf>
    <xf numFmtId="41" fontId="9" fillId="0" borderId="29" xfId="52" applyNumberFormat="1" applyFont="1" applyBorder="1" applyAlignment="1" applyProtection="1">
      <alignment vertical="center"/>
      <protection/>
    </xf>
    <xf numFmtId="165" fontId="9" fillId="0" borderId="29" xfId="52" applyNumberFormat="1" applyFont="1" applyBorder="1" applyAlignment="1" applyProtection="1">
      <alignment vertical="center"/>
      <protection/>
    </xf>
    <xf numFmtId="3" fontId="9" fillId="0" borderId="20" xfId="52" applyNumberFormat="1" applyFont="1" applyBorder="1" applyAlignment="1">
      <alignment vertical="center"/>
      <protection/>
    </xf>
    <xf numFmtId="0" fontId="10" fillId="0" borderId="14" xfId="52" applyFont="1" applyFill="1" applyBorder="1" applyAlignment="1" applyProtection="1">
      <alignment vertical="top" wrapText="1"/>
      <protection locked="0"/>
    </xf>
    <xf numFmtId="41" fontId="10" fillId="0" borderId="12" xfId="52" applyNumberFormat="1" applyFont="1" applyBorder="1" applyAlignment="1" applyProtection="1">
      <alignment vertical="center"/>
      <protection locked="0"/>
    </xf>
    <xf numFmtId="0" fontId="10" fillId="0" borderId="11" xfId="52" applyFont="1" applyBorder="1" applyAlignment="1" applyProtection="1">
      <alignment vertical="top" wrapText="1"/>
      <protection locked="0"/>
    </xf>
    <xf numFmtId="0" fontId="10" fillId="0" borderId="11" xfId="52" applyFont="1" applyBorder="1" applyAlignment="1" applyProtection="1">
      <alignment horizontal="left" vertical="top" wrapText="1"/>
      <protection locked="0"/>
    </xf>
    <xf numFmtId="0" fontId="1" fillId="0" borderId="11" xfId="54" applyFont="1" applyBorder="1" applyAlignment="1" applyProtection="1">
      <alignment horizontal="left" vertical="center" wrapText="1"/>
      <protection locked="0"/>
    </xf>
    <xf numFmtId="3" fontId="10" fillId="0" borderId="12" xfId="52" applyNumberFormat="1" applyFont="1" applyFill="1" applyBorder="1" applyAlignment="1" applyProtection="1">
      <alignment vertical="center"/>
      <protection locked="0"/>
    </xf>
    <xf numFmtId="41" fontId="9" fillId="0" borderId="22" xfId="52" applyNumberFormat="1" applyFont="1" applyFill="1" applyBorder="1" applyAlignment="1">
      <alignment vertical="center"/>
      <protection/>
    </xf>
    <xf numFmtId="0" fontId="1" fillId="0" borderId="26" xfId="54" applyFont="1" applyFill="1" applyBorder="1" applyAlignment="1" applyProtection="1">
      <alignment vertical="center" wrapText="1"/>
      <protection locked="0"/>
    </xf>
    <xf numFmtId="0" fontId="1" fillId="0" borderId="11" xfId="54" applyFont="1" applyBorder="1" applyAlignment="1" applyProtection="1">
      <alignment horizontal="left" vertical="center" wrapText="1" indent="1"/>
      <protection locked="0"/>
    </xf>
    <xf numFmtId="0" fontId="10" fillId="0" borderId="26" xfId="52" applyFont="1" applyBorder="1" applyAlignment="1" applyProtection="1">
      <alignment vertical="top" wrapText="1"/>
      <protection locked="0"/>
    </xf>
    <xf numFmtId="165" fontId="10" fillId="0" borderId="30" xfId="52" applyNumberFormat="1" applyFont="1" applyFill="1" applyBorder="1" applyAlignment="1" applyProtection="1">
      <alignment vertical="center"/>
      <protection locked="0"/>
    </xf>
    <xf numFmtId="165" fontId="9" fillId="0" borderId="31" xfId="52" applyNumberFormat="1" applyFont="1" applyBorder="1" applyAlignment="1">
      <alignment vertical="center"/>
      <protection/>
    </xf>
    <xf numFmtId="0" fontId="9" fillId="0" borderId="21" xfId="52" applyFont="1" applyBorder="1" applyAlignment="1" applyProtection="1">
      <alignment vertical="top" wrapText="1"/>
      <protection locked="0"/>
    </xf>
    <xf numFmtId="0" fontId="9" fillId="0" borderId="16" xfId="52" applyFont="1" applyBorder="1" applyAlignment="1" applyProtection="1">
      <alignment vertical="top" wrapText="1"/>
      <protection locked="0"/>
    </xf>
    <xf numFmtId="3" fontId="9" fillId="0" borderId="32" xfId="52" applyNumberFormat="1" applyFont="1" applyBorder="1" applyAlignment="1" applyProtection="1">
      <alignment vertical="center"/>
      <protection/>
    </xf>
    <xf numFmtId="3" fontId="9" fillId="0" borderId="18" xfId="52" applyNumberFormat="1" applyFont="1" applyBorder="1" applyAlignment="1" applyProtection="1">
      <alignment vertical="center"/>
      <protection/>
    </xf>
    <xf numFmtId="0" fontId="10" fillId="0" borderId="10" xfId="52" applyFont="1" applyFill="1" applyBorder="1" applyAlignment="1" applyProtection="1">
      <alignment vertical="top" wrapText="1"/>
      <protection locked="0"/>
    </xf>
    <xf numFmtId="3" fontId="9" fillId="0" borderId="22" xfId="52" applyNumberFormat="1" applyFont="1" applyBorder="1" applyAlignment="1">
      <alignment vertical="center"/>
      <protection/>
    </xf>
    <xf numFmtId="3" fontId="9" fillId="0" borderId="33" xfId="52" applyNumberFormat="1" applyFont="1" applyBorder="1" applyAlignment="1">
      <alignment vertical="center"/>
      <protection/>
    </xf>
    <xf numFmtId="165" fontId="10" fillId="0" borderId="12" xfId="52" applyNumberFormat="1" applyFont="1" applyBorder="1" applyAlignment="1" applyProtection="1">
      <alignment vertical="center"/>
      <protection locked="0"/>
    </xf>
    <xf numFmtId="0" fontId="10" fillId="0" borderId="34" xfId="52" applyFont="1" applyBorder="1" applyAlignment="1" applyProtection="1">
      <alignment vertical="top" wrapText="1"/>
      <protection locked="0"/>
    </xf>
    <xf numFmtId="41" fontId="10" fillId="0" borderId="32" xfId="52" applyNumberFormat="1" applyFont="1" applyBorder="1" applyAlignment="1" applyProtection="1">
      <alignment vertical="center"/>
      <protection locked="0"/>
    </xf>
    <xf numFmtId="3" fontId="9" fillId="0" borderId="29" xfId="52" applyNumberFormat="1" applyFont="1" applyFill="1" applyBorder="1" applyAlignment="1" applyProtection="1">
      <alignment vertical="center"/>
      <protection/>
    </xf>
    <xf numFmtId="165" fontId="9" fillId="0" borderId="29" xfId="52" applyNumberFormat="1" applyFont="1" applyFill="1" applyBorder="1" applyAlignment="1" applyProtection="1">
      <alignment vertical="center"/>
      <protection/>
    </xf>
    <xf numFmtId="165" fontId="9" fillId="0" borderId="35" xfId="52" applyNumberFormat="1" applyFont="1" applyFill="1" applyBorder="1" applyAlignment="1" applyProtection="1">
      <alignment vertical="center"/>
      <protection/>
    </xf>
    <xf numFmtId="3" fontId="9" fillId="0" borderId="36" xfId="52" applyNumberFormat="1" applyFont="1" applyBorder="1" applyAlignment="1">
      <alignment vertical="center"/>
      <protection/>
    </xf>
    <xf numFmtId="0" fontId="10" fillId="0" borderId="0" xfId="52" applyFont="1" applyBorder="1" applyAlignment="1" applyProtection="1">
      <alignment vertical="top" wrapText="1"/>
      <protection locked="0"/>
    </xf>
    <xf numFmtId="3" fontId="18" fillId="0" borderId="0" xfId="52" applyNumberFormat="1" applyFont="1" applyFill="1" applyBorder="1" applyAlignment="1" applyProtection="1">
      <alignment vertical="top"/>
      <protection locked="0"/>
    </xf>
    <xf numFmtId="3" fontId="18" fillId="0" borderId="0" xfId="52" applyNumberFormat="1" applyFont="1" applyFill="1" applyAlignment="1" applyProtection="1">
      <alignment vertical="top"/>
      <protection locked="0"/>
    </xf>
    <xf numFmtId="0" fontId="10" fillId="0" borderId="0" xfId="52" applyFont="1" applyAlignment="1" applyProtection="1">
      <alignment/>
      <protection locked="0"/>
    </xf>
    <xf numFmtId="0" fontId="10" fillId="0" borderId="0" xfId="52" applyFont="1" applyBorder="1" applyAlignment="1" applyProtection="1">
      <alignment vertical="top"/>
      <protection locked="0"/>
    </xf>
    <xf numFmtId="0" fontId="10" fillId="0" borderId="0" xfId="52" applyFont="1" applyFill="1" applyBorder="1" applyAlignment="1" applyProtection="1">
      <alignment vertical="top"/>
      <protection locked="0"/>
    </xf>
    <xf numFmtId="0" fontId="9" fillId="0" borderId="0" xfId="52" applyFont="1" applyFill="1" applyBorder="1" applyAlignment="1" applyProtection="1">
      <alignment vertical="top" wrapText="1"/>
      <protection locked="0"/>
    </xf>
    <xf numFmtId="0" fontId="10" fillId="0" borderId="0" xfId="52" applyFont="1" applyFill="1" applyBorder="1" applyAlignment="1" applyProtection="1">
      <alignment vertical="top" wrapText="1"/>
      <protection locked="0"/>
    </xf>
    <xf numFmtId="0" fontId="10" fillId="0" borderId="0" xfId="52" applyFont="1" applyFill="1" applyBorder="1" applyAlignment="1" applyProtection="1">
      <alignment horizontal="left" vertical="top" wrapText="1"/>
      <protection locked="0"/>
    </xf>
    <xf numFmtId="0" fontId="1" fillId="0" borderId="0" xfId="54" applyFont="1" applyFill="1" applyBorder="1" applyAlignment="1" applyProtection="1">
      <alignment horizontal="left" vertical="center" wrapText="1"/>
      <protection locked="0"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1" fillId="0" borderId="0" xfId="54" applyFont="1" applyFill="1" applyBorder="1" applyAlignment="1" applyProtection="1">
      <alignment horizontal="left" vertical="center" wrapText="1" indent="1"/>
      <protection locked="0"/>
    </xf>
    <xf numFmtId="3" fontId="10" fillId="0" borderId="0" xfId="52" applyNumberFormat="1" applyFont="1" applyFill="1" applyBorder="1" applyAlignment="1" applyProtection="1">
      <alignment vertical="top"/>
      <protection locked="0"/>
    </xf>
    <xf numFmtId="41" fontId="9" fillId="0" borderId="24" xfId="52" applyNumberFormat="1" applyFont="1" applyBorder="1" applyAlignment="1" applyProtection="1">
      <alignment vertical="center"/>
      <protection/>
    </xf>
    <xf numFmtId="165" fontId="9" fillId="0" borderId="22" xfId="52" applyNumberFormat="1" applyFont="1" applyBorder="1" applyAlignment="1">
      <alignment vertical="center"/>
      <protection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165" fontId="1" fillId="0" borderId="39" xfId="0" applyNumberFormat="1" applyFont="1" applyBorder="1" applyAlignment="1">
      <alignment horizontal="right" vertical="center" wrapText="1"/>
    </xf>
    <xf numFmtId="165" fontId="1" fillId="0" borderId="40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41" fontId="1" fillId="0" borderId="41" xfId="0" applyNumberFormat="1" applyFont="1" applyBorder="1" applyAlignment="1">
      <alignment horizontal="right" vertical="center" wrapText="1"/>
    </xf>
    <xf numFmtId="41" fontId="1" fillId="0" borderId="39" xfId="0" applyNumberFormat="1" applyFont="1" applyBorder="1" applyAlignment="1">
      <alignment horizontal="right" vertical="center" wrapText="1"/>
    </xf>
    <xf numFmtId="41" fontId="1" fillId="0" borderId="40" xfId="0" applyNumberFormat="1" applyFont="1" applyBorder="1" applyAlignment="1">
      <alignment horizontal="right" vertical="center" wrapText="1"/>
    </xf>
    <xf numFmtId="41" fontId="1" fillId="0" borderId="42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41" fontId="1" fillId="0" borderId="29" xfId="0" applyNumberFormat="1" applyFont="1" applyBorder="1" applyAlignment="1">
      <alignment horizontal="right" vertical="center" wrapText="1"/>
    </xf>
    <xf numFmtId="41" fontId="1" fillId="0" borderId="20" xfId="0" applyNumberFormat="1" applyFont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165" fontId="5" fillId="0" borderId="35" xfId="0" applyNumberFormat="1" applyFont="1" applyBorder="1" applyAlignment="1">
      <alignment horizontal="right"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165" fontId="1" fillId="0" borderId="30" xfId="0" applyNumberFormat="1" applyFont="1" applyBorder="1" applyAlignment="1">
      <alignment horizontal="right" vertical="center" wrapText="1"/>
    </xf>
    <xf numFmtId="165" fontId="1" fillId="0" borderId="3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3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1" fontId="1" fillId="0" borderId="39" xfId="0" applyNumberFormat="1" applyFont="1" applyBorder="1" applyAlignment="1">
      <alignment horizontal="right" vertical="center" wrapText="1"/>
    </xf>
    <xf numFmtId="41" fontId="1" fillId="0" borderId="4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165" fontId="5" fillId="0" borderId="47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0" fontId="7" fillId="0" borderId="21" xfId="0" applyFont="1" applyBorder="1" applyAlignment="1" applyProtection="1">
      <alignment horizontal="left" vertical="top" wrapText="1" indent="3"/>
      <protection locked="0"/>
    </xf>
    <xf numFmtId="3" fontId="5" fillId="0" borderId="29" xfId="0" applyNumberFormat="1" applyFont="1" applyBorder="1" applyAlignment="1" applyProtection="1">
      <alignment horizontal="center" vertical="center" wrapText="1"/>
      <protection locked="0"/>
    </xf>
    <xf numFmtId="3" fontId="5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justify" vertical="top" wrapText="1"/>
      <protection locked="0"/>
    </xf>
    <xf numFmtId="0" fontId="7" fillId="0" borderId="44" xfId="0" applyFont="1" applyBorder="1" applyAlignment="1" applyProtection="1">
      <alignment horizontal="justify" vertical="top" wrapText="1"/>
      <protection locked="0"/>
    </xf>
    <xf numFmtId="3" fontId="3" fillId="0" borderId="35" xfId="0" applyNumberFormat="1" applyFont="1" applyBorder="1" applyAlignment="1" applyProtection="1">
      <alignment horizontal="right" vertical="top" wrapText="1"/>
      <protection locked="0"/>
    </xf>
    <xf numFmtId="3" fontId="3" fillId="0" borderId="3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top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justify" vertical="center" wrapText="1"/>
      <protection locked="0"/>
    </xf>
    <xf numFmtId="0" fontId="7" fillId="0" borderId="35" xfId="0" applyFont="1" applyFill="1" applyBorder="1" applyAlignment="1" applyProtection="1">
      <alignment horizontal="right" vertical="top" wrapText="1"/>
      <protection locked="0"/>
    </xf>
    <xf numFmtId="0" fontId="7" fillId="0" borderId="36" xfId="0" applyFont="1" applyFill="1" applyBorder="1" applyAlignment="1" applyProtection="1">
      <alignment horizontal="right" vertical="top" wrapText="1"/>
      <protection locked="0"/>
    </xf>
    <xf numFmtId="0" fontId="16" fillId="0" borderId="21" xfId="0" applyFont="1" applyBorder="1" applyAlignment="1" applyProtection="1">
      <alignment horizontal="justify" vertical="top" wrapText="1"/>
      <protection locked="0"/>
    </xf>
    <xf numFmtId="0" fontId="16" fillId="0" borderId="14" xfId="0" applyFont="1" applyFill="1" applyBorder="1" applyAlignment="1" applyProtection="1">
      <alignment horizontal="justify" vertical="top" wrapText="1"/>
      <protection locked="0"/>
    </xf>
    <xf numFmtId="0" fontId="3" fillId="0" borderId="15" xfId="0" applyFont="1" applyFill="1" applyBorder="1" applyAlignment="1" applyProtection="1">
      <alignment horizontal="right" vertical="top" wrapText="1"/>
      <protection locked="0"/>
    </xf>
    <xf numFmtId="0" fontId="3" fillId="0" borderId="24" xfId="0" applyFont="1" applyFill="1" applyBorder="1" applyAlignment="1" applyProtection="1">
      <alignment horizontal="right" vertical="top" wrapText="1"/>
      <protection locked="0"/>
    </xf>
    <xf numFmtId="0" fontId="7" fillId="0" borderId="34" xfId="0" applyFont="1" applyBorder="1" applyAlignment="1" applyProtection="1">
      <alignment horizontal="justify" vertical="top" wrapText="1"/>
      <protection locked="0"/>
    </xf>
    <xf numFmtId="0" fontId="16" fillId="0" borderId="21" xfId="0" applyFont="1" applyBorder="1" applyAlignment="1" applyProtection="1">
      <alignment horizontal="justify" vertical="center" wrapText="1"/>
      <protection locked="0"/>
    </xf>
    <xf numFmtId="0" fontId="7" fillId="0" borderId="17" xfId="0" applyFont="1" applyFill="1" applyBorder="1" applyAlignment="1" applyProtection="1">
      <alignment horizontal="right" vertical="top" wrapText="1"/>
      <protection locked="0"/>
    </xf>
    <xf numFmtId="0" fontId="7" fillId="0" borderId="25" xfId="0" applyFont="1" applyFill="1" applyBorder="1" applyAlignment="1" applyProtection="1">
      <alignment horizontal="right" vertical="top" wrapText="1"/>
      <protection locked="0"/>
    </xf>
    <xf numFmtId="0" fontId="1" fillId="0" borderId="36" xfId="0" applyFont="1" applyFill="1" applyBorder="1" applyAlignment="1">
      <alignment horizontal="right" vertical="top" wrapText="1"/>
    </xf>
    <xf numFmtId="165" fontId="1" fillId="0" borderId="29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1" fillId="0" borderId="23" xfId="0" applyFont="1" applyBorder="1" applyAlignment="1">
      <alignment horizontal="right" vertical="top" wrapText="1"/>
    </xf>
    <xf numFmtId="0" fontId="7" fillId="0" borderId="30" xfId="0" applyFont="1" applyBorder="1" applyAlignment="1" applyProtection="1">
      <alignment horizontal="right" vertical="top" wrapText="1"/>
      <protection locked="0"/>
    </xf>
    <xf numFmtId="0" fontId="1" fillId="0" borderId="31" xfId="0" applyFont="1" applyBorder="1" applyAlignment="1">
      <alignment horizontal="right" vertical="top" wrapText="1"/>
    </xf>
    <xf numFmtId="0" fontId="2" fillId="0" borderId="36" xfId="0" applyFont="1" applyFill="1" applyBorder="1" applyAlignment="1">
      <alignment/>
    </xf>
    <xf numFmtId="0" fontId="3" fillId="0" borderId="11" xfId="0" applyFont="1" applyBorder="1" applyAlignment="1" applyProtection="1">
      <alignment horizontal="justify" vertical="top" wrapText="1"/>
      <protection locked="0"/>
    </xf>
    <xf numFmtId="3" fontId="7" fillId="0" borderId="12" xfId="0" applyNumberFormat="1" applyFont="1" applyFill="1" applyBorder="1" applyAlignment="1" applyProtection="1">
      <alignment horizontal="right" vertical="top" wrapText="1"/>
      <protection locked="0"/>
    </xf>
    <xf numFmtId="3" fontId="7" fillId="0" borderId="22" xfId="0" applyNumberFormat="1" applyFont="1" applyFill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24" xfId="0" applyNumberFormat="1" applyFont="1" applyBorder="1" applyAlignment="1">
      <alignment horizontal="right" vertical="center" wrapText="1"/>
    </xf>
    <xf numFmtId="0" fontId="7" fillId="0" borderId="12" xfId="0" applyFont="1" applyFill="1" applyBorder="1" applyAlignment="1" applyProtection="1">
      <alignment horizontal="right" vertical="top" wrapText="1"/>
      <protection locked="0"/>
    </xf>
    <xf numFmtId="0" fontId="7" fillId="0" borderId="22" xfId="0" applyFont="1" applyFill="1" applyBorder="1" applyAlignment="1" applyProtection="1">
      <alignment horizontal="right" vertical="top" wrapText="1"/>
      <protection locked="0"/>
    </xf>
    <xf numFmtId="0" fontId="62" fillId="0" borderId="0" xfId="0" applyFont="1" applyAlignment="1">
      <alignment/>
    </xf>
    <xf numFmtId="41" fontId="9" fillId="0" borderId="22" xfId="52" applyNumberFormat="1" applyFont="1" applyFill="1" applyBorder="1" applyAlignment="1">
      <alignment horizontal="right" vertical="center"/>
      <protection/>
    </xf>
    <xf numFmtId="41" fontId="9" fillId="0" borderId="24" xfId="52" applyNumberFormat="1" applyFont="1" applyFill="1" applyBorder="1" applyAlignment="1">
      <alignment horizontal="right" vertical="center"/>
      <protection/>
    </xf>
    <xf numFmtId="3" fontId="9" fillId="0" borderId="23" xfId="52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53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3" fontId="3" fillId="0" borderId="0" xfId="53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0" fontId="1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12" fillId="0" borderId="0" xfId="53" applyNumberFormat="1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God_Формы фин.отчетности_BWU_09_11_03 2" xfId="52"/>
    <cellStyle name="Обычный_Форма4-03m2007" xfId="53"/>
    <cellStyle name="Обычный_Формы ФО для НПФ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4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286500" y="40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0.625" style="23" customWidth="1"/>
    <col min="2" max="2" width="13.375" style="23" customWidth="1"/>
    <col min="3" max="3" width="13.625" style="23" customWidth="1"/>
  </cols>
  <sheetData>
    <row r="1" spans="1:3" ht="12.75">
      <c r="A1" s="1"/>
      <c r="B1" s="4"/>
      <c r="C1" s="5" t="s">
        <v>0</v>
      </c>
    </row>
    <row r="2" spans="1:3" ht="12.75">
      <c r="A2" s="6"/>
      <c r="B2" s="2"/>
      <c r="C2" s="3"/>
    </row>
    <row r="3" spans="1:3" ht="14.25">
      <c r="A3" s="247" t="s">
        <v>1</v>
      </c>
      <c r="B3" s="247"/>
      <c r="C3" s="247"/>
    </row>
    <row r="4" spans="1:3" ht="15.75">
      <c r="A4" s="248" t="s">
        <v>2</v>
      </c>
      <c r="B4" s="248"/>
      <c r="C4" s="248"/>
    </row>
    <row r="5" spans="1:3" ht="12.75">
      <c r="A5" s="245" t="s">
        <v>3</v>
      </c>
      <c r="B5" s="245"/>
      <c r="C5" s="245"/>
    </row>
    <row r="6" spans="1:3" ht="14.25">
      <c r="A6" s="246" t="s">
        <v>157</v>
      </c>
      <c r="B6" s="246"/>
      <c r="C6" s="246"/>
    </row>
    <row r="7" spans="1:3" ht="13.5" thickBot="1">
      <c r="A7" s="7" t="s">
        <v>4</v>
      </c>
      <c r="B7" s="2"/>
      <c r="C7" s="5" t="s">
        <v>5</v>
      </c>
    </row>
    <row r="8" spans="1:3" ht="39.75" customHeight="1" thickBot="1">
      <c r="A8" s="136" t="s">
        <v>6</v>
      </c>
      <c r="B8" s="137" t="s">
        <v>158</v>
      </c>
      <c r="C8" s="138" t="s">
        <v>152</v>
      </c>
    </row>
    <row r="9" spans="1:3" ht="12.75">
      <c r="A9" s="13" t="s">
        <v>7</v>
      </c>
      <c r="B9" s="134"/>
      <c r="C9" s="135"/>
    </row>
    <row r="10" spans="1:3" ht="12.75">
      <c r="A10" s="9"/>
      <c r="B10" s="57"/>
      <c r="C10" s="64"/>
    </row>
    <row r="11" spans="1:3" ht="12.75">
      <c r="A11" s="139" t="s">
        <v>8</v>
      </c>
      <c r="B11" s="10">
        <v>27741639</v>
      </c>
      <c r="C11" s="65">
        <v>14897932</v>
      </c>
    </row>
    <row r="12" spans="1:3" ht="12.75">
      <c r="A12" s="139"/>
      <c r="B12" s="10"/>
      <c r="C12" s="65"/>
    </row>
    <row r="13" spans="1:3" ht="12.75">
      <c r="A13" s="139" t="s">
        <v>9</v>
      </c>
      <c r="B13" s="10">
        <v>24895495</v>
      </c>
      <c r="C13" s="65">
        <v>23370243</v>
      </c>
    </row>
    <row r="14" spans="1:3" ht="12.75">
      <c r="A14" s="139"/>
      <c r="B14" s="10"/>
      <c r="C14" s="65"/>
    </row>
    <row r="15" spans="1:3" ht="12.75" hidden="1">
      <c r="A15" s="139" t="s">
        <v>10</v>
      </c>
      <c r="B15" s="59">
        <v>0</v>
      </c>
      <c r="C15" s="66"/>
    </row>
    <row r="16" spans="1:3" ht="12.75" hidden="1">
      <c r="A16" s="139"/>
      <c r="B16" s="10"/>
      <c r="C16" s="65"/>
    </row>
    <row r="17" spans="1:3" ht="12.75">
      <c r="A17" s="139" t="s">
        <v>11</v>
      </c>
      <c r="B17" s="10">
        <v>1580150</v>
      </c>
      <c r="C17" s="65">
        <v>1259771</v>
      </c>
    </row>
    <row r="18" spans="1:3" ht="12.75">
      <c r="A18" s="139"/>
      <c r="B18" s="10"/>
      <c r="C18" s="65"/>
    </row>
    <row r="19" spans="1:3" ht="12.75" hidden="1">
      <c r="A19" s="139" t="s">
        <v>142</v>
      </c>
      <c r="B19" s="10">
        <v>0</v>
      </c>
      <c r="C19" s="66">
        <v>0</v>
      </c>
    </row>
    <row r="20" spans="1:3" ht="12.75" hidden="1">
      <c r="A20" s="139"/>
      <c r="B20" s="10"/>
      <c r="C20" s="65"/>
    </row>
    <row r="21" spans="1:3" ht="12.75">
      <c r="A21" s="139" t="s">
        <v>12</v>
      </c>
      <c r="B21" s="10">
        <v>1076734</v>
      </c>
      <c r="C21" s="66">
        <v>3102</v>
      </c>
    </row>
    <row r="22" spans="1:3" ht="12.75">
      <c r="A22" s="139"/>
      <c r="B22" s="10"/>
      <c r="C22" s="65"/>
    </row>
    <row r="23" spans="1:3" ht="25.5">
      <c r="A23" s="139" t="s">
        <v>145</v>
      </c>
      <c r="B23" s="10">
        <v>12991105</v>
      </c>
      <c r="C23" s="65">
        <v>24839992</v>
      </c>
    </row>
    <row r="24" spans="1:3" ht="12.75">
      <c r="A24" s="139"/>
      <c r="B24" s="10"/>
      <c r="C24" s="65"/>
    </row>
    <row r="25" spans="1:3" ht="25.5">
      <c r="A25" s="139" t="s">
        <v>13</v>
      </c>
      <c r="B25" s="10">
        <v>426823241</v>
      </c>
      <c r="C25" s="65">
        <v>354642287</v>
      </c>
    </row>
    <row r="26" spans="1:3" ht="12.75">
      <c r="A26" s="139"/>
      <c r="B26" s="10"/>
      <c r="C26" s="65"/>
    </row>
    <row r="27" spans="1:3" ht="12.75">
      <c r="A27" s="139" t="s">
        <v>14</v>
      </c>
      <c r="B27" s="10">
        <v>10932526</v>
      </c>
      <c r="C27" s="65">
        <v>18423546</v>
      </c>
    </row>
    <row r="28" spans="1:3" ht="12.75">
      <c r="A28" s="139"/>
      <c r="B28" s="10"/>
      <c r="C28" s="65"/>
    </row>
    <row r="29" spans="1:3" ht="12.75">
      <c r="A29" s="139" t="s">
        <v>15</v>
      </c>
      <c r="B29" s="10">
        <v>22427735</v>
      </c>
      <c r="C29" s="65">
        <v>10327192</v>
      </c>
    </row>
    <row r="30" spans="1:3" ht="12.75">
      <c r="A30" s="139"/>
      <c r="B30" s="10"/>
      <c r="C30" s="65"/>
    </row>
    <row r="31" spans="1:3" ht="25.5" hidden="1">
      <c r="A31" s="139" t="s">
        <v>16</v>
      </c>
      <c r="B31" s="59">
        <v>0</v>
      </c>
      <c r="C31" s="66"/>
    </row>
    <row r="32" spans="1:3" ht="12.75" hidden="1">
      <c r="A32" s="139"/>
      <c r="B32" s="10"/>
      <c r="C32" s="65"/>
    </row>
    <row r="33" spans="1:3" ht="12.75" hidden="1">
      <c r="A33" s="139" t="s">
        <v>17</v>
      </c>
      <c r="B33" s="59">
        <v>0</v>
      </c>
      <c r="C33" s="66"/>
    </row>
    <row r="34" spans="1:3" ht="12.75" hidden="1">
      <c r="A34" s="139"/>
      <c r="B34" s="10"/>
      <c r="C34" s="65"/>
    </row>
    <row r="35" spans="1:3" ht="12.75">
      <c r="A35" s="139" t="s">
        <v>18</v>
      </c>
      <c r="B35" s="10">
        <v>574906</v>
      </c>
      <c r="C35" s="65">
        <v>885141</v>
      </c>
    </row>
    <row r="36" spans="1:3" ht="12.75">
      <c r="A36" s="139"/>
      <c r="B36" s="10"/>
      <c r="C36" s="65"/>
    </row>
    <row r="37" spans="1:3" ht="12.75" hidden="1">
      <c r="A37" s="139" t="s">
        <v>146</v>
      </c>
      <c r="B37" s="59">
        <v>0</v>
      </c>
      <c r="C37" s="66">
        <v>0</v>
      </c>
    </row>
    <row r="38" spans="1:3" ht="12.75" hidden="1">
      <c r="A38" s="139"/>
      <c r="B38" s="10"/>
      <c r="C38" s="65"/>
    </row>
    <row r="39" spans="1:3" ht="12.75">
      <c r="A39" s="139" t="s">
        <v>19</v>
      </c>
      <c r="B39" s="10">
        <v>15231394</v>
      </c>
      <c r="C39" s="65">
        <v>13717540</v>
      </c>
    </row>
    <row r="40" spans="1:3" ht="12.75">
      <c r="A40" s="139"/>
      <c r="B40" s="10"/>
      <c r="C40" s="65"/>
    </row>
    <row r="41" spans="1:3" ht="12.75">
      <c r="A41" s="139" t="s">
        <v>20</v>
      </c>
      <c r="B41" s="10">
        <v>2848651</v>
      </c>
      <c r="C41" s="65">
        <v>3043058</v>
      </c>
    </row>
    <row r="42" spans="1:3" ht="12.75">
      <c r="A42" s="139"/>
      <c r="B42" s="10"/>
      <c r="C42" s="65"/>
    </row>
    <row r="43" spans="1:3" ht="12.75">
      <c r="A43" s="139" t="s">
        <v>21</v>
      </c>
      <c r="B43" s="10">
        <v>15457653</v>
      </c>
      <c r="C43" s="65">
        <v>5100755</v>
      </c>
    </row>
    <row r="44" spans="1:3" ht="13.5" thickBot="1">
      <c r="A44" s="140"/>
      <c r="B44" s="141"/>
      <c r="C44" s="142"/>
    </row>
    <row r="45" spans="1:3" ht="13.5" thickBot="1">
      <c r="A45" s="143" t="s">
        <v>22</v>
      </c>
      <c r="B45" s="144">
        <f>B11+B13+B15+B17+B19+B21+B23+B25+B27+B29+B33+B35+B37+B39+B41+B43</f>
        <v>562581229</v>
      </c>
      <c r="C45" s="145">
        <f>C11+C13+C15+C17+C19+C21+C23+C25+C27+C29+C33+C35+C37+C39+C41+C43</f>
        <v>470510559</v>
      </c>
    </row>
    <row r="46" spans="1:3" ht="24" customHeight="1">
      <c r="A46" s="11" t="s">
        <v>23</v>
      </c>
      <c r="B46" s="12"/>
      <c r="C46" s="67"/>
    </row>
    <row r="47" spans="1:3" ht="12.75">
      <c r="A47" s="13"/>
      <c r="B47" s="14"/>
      <c r="C47" s="68"/>
    </row>
    <row r="48" spans="1:3" ht="12.75">
      <c r="A48" s="139" t="s">
        <v>24</v>
      </c>
      <c r="B48" s="10">
        <v>5077345</v>
      </c>
      <c r="C48" s="65">
        <v>21228576</v>
      </c>
    </row>
    <row r="49" spans="1:3" ht="12.75">
      <c r="A49" s="139"/>
      <c r="B49" s="10"/>
      <c r="C49" s="65"/>
    </row>
    <row r="50" spans="1:3" ht="12.75">
      <c r="A50" s="139" t="s">
        <v>25</v>
      </c>
      <c r="B50" s="10">
        <v>1426941</v>
      </c>
      <c r="C50" s="65">
        <v>1470631</v>
      </c>
    </row>
    <row r="51" spans="1:3" ht="12.75">
      <c r="A51" s="139"/>
      <c r="B51" s="10"/>
      <c r="C51" s="65"/>
    </row>
    <row r="52" spans="1:3" ht="12.75">
      <c r="A52" s="139" t="s">
        <v>26</v>
      </c>
      <c r="B52" s="59">
        <v>150371</v>
      </c>
      <c r="C52" s="66">
        <v>0</v>
      </c>
    </row>
    <row r="53" spans="1:3" ht="12.75">
      <c r="A53" s="139"/>
      <c r="B53" s="10"/>
      <c r="C53" s="65"/>
    </row>
    <row r="54" spans="1:3" ht="12.75">
      <c r="A54" s="139" t="s">
        <v>12</v>
      </c>
      <c r="B54" s="10">
        <v>1188050</v>
      </c>
      <c r="C54" s="65">
        <v>1123</v>
      </c>
    </row>
    <row r="55" spans="1:3" ht="12.75">
      <c r="A55" s="139"/>
      <c r="B55" s="10"/>
      <c r="C55" s="65"/>
    </row>
    <row r="56" spans="1:3" ht="12.75" hidden="1">
      <c r="A56" s="139" t="s">
        <v>27</v>
      </c>
      <c r="B56" s="59"/>
      <c r="C56" s="65"/>
    </row>
    <row r="57" spans="1:3" ht="12.75" hidden="1">
      <c r="A57" s="139"/>
      <c r="B57" s="10"/>
      <c r="C57" s="65"/>
    </row>
    <row r="58" spans="1:3" ht="12.75">
      <c r="A58" s="139" t="s">
        <v>28</v>
      </c>
      <c r="B58" s="10">
        <v>398287493</v>
      </c>
      <c r="C58" s="65">
        <v>314720398</v>
      </c>
    </row>
    <row r="59" spans="1:3" ht="12.75">
      <c r="A59" s="150"/>
      <c r="B59" s="151"/>
      <c r="C59" s="152"/>
    </row>
    <row r="60" spans="1:3" ht="12.75">
      <c r="A60" s="139" t="s">
        <v>29</v>
      </c>
      <c r="B60" s="10">
        <v>33341209</v>
      </c>
      <c r="C60" s="65">
        <v>34441764</v>
      </c>
    </row>
    <row r="61" spans="1:3" ht="12.75">
      <c r="A61" s="139"/>
      <c r="B61" s="10"/>
      <c r="C61" s="65"/>
    </row>
    <row r="62" spans="1:3" ht="12.75">
      <c r="A62" s="139" t="s">
        <v>30</v>
      </c>
      <c r="B62" s="10">
        <v>32491660</v>
      </c>
      <c r="C62" s="65">
        <v>27871504</v>
      </c>
    </row>
    <row r="63" spans="1:3" ht="12.75">
      <c r="A63" s="139"/>
      <c r="B63" s="10"/>
      <c r="C63" s="65"/>
    </row>
    <row r="64" spans="1:3" ht="12.75">
      <c r="A64" s="139" t="s">
        <v>31</v>
      </c>
      <c r="B64" s="10">
        <v>722279</v>
      </c>
      <c r="C64" s="66">
        <v>41572</v>
      </c>
    </row>
    <row r="65" spans="1:3" ht="12.75">
      <c r="A65" s="139"/>
      <c r="B65" s="59"/>
      <c r="C65" s="66"/>
    </row>
    <row r="66" spans="1:3" ht="12.75">
      <c r="A66" s="139" t="s">
        <v>147</v>
      </c>
      <c r="B66" s="10">
        <v>23098713</v>
      </c>
      <c r="C66" s="66">
        <v>17091525</v>
      </c>
    </row>
    <row r="67" spans="1:3" ht="12.75">
      <c r="A67" s="139"/>
      <c r="B67" s="10"/>
      <c r="C67" s="65"/>
    </row>
    <row r="68" spans="1:3" ht="12.75">
      <c r="A68" s="139" t="s">
        <v>32</v>
      </c>
      <c r="B68" s="10">
        <v>12359624</v>
      </c>
      <c r="C68" s="65">
        <v>5859263</v>
      </c>
    </row>
    <row r="69" spans="1:3" ht="13.5" thickBot="1">
      <c r="A69" s="139"/>
      <c r="B69" s="10"/>
      <c r="C69" s="65"/>
    </row>
    <row r="70" spans="1:3" ht="12.75" hidden="1">
      <c r="A70" s="139" t="s">
        <v>33</v>
      </c>
      <c r="B70" s="59">
        <v>0</v>
      </c>
      <c r="C70" s="66">
        <v>0</v>
      </c>
    </row>
    <row r="71" spans="1:3" ht="13.5" hidden="1" thickBot="1">
      <c r="A71" s="146"/>
      <c r="B71" s="141"/>
      <c r="C71" s="142"/>
    </row>
    <row r="72" spans="1:3" ht="13.5" thickBot="1">
      <c r="A72" s="143" t="s">
        <v>34</v>
      </c>
      <c r="B72" s="147">
        <f>B48+B50+B52+B54+B56+B58+B60+B62+B64+B68+B70+B66</f>
        <v>508143685</v>
      </c>
      <c r="C72" s="148">
        <f>C48+C50+C52+C54+C56+C58+C60+C62+C64+C68+C70+C66</f>
        <v>422726356</v>
      </c>
    </row>
    <row r="73" spans="1:3" ht="12.75">
      <c r="A73" s="15"/>
      <c r="B73" s="16"/>
      <c r="C73" s="69"/>
    </row>
    <row r="74" spans="1:3" ht="12.75">
      <c r="A74" s="139" t="s">
        <v>35</v>
      </c>
      <c r="B74" s="59">
        <v>0</v>
      </c>
      <c r="C74" s="66">
        <v>0</v>
      </c>
    </row>
    <row r="75" spans="1:3" ht="13.5" thickBot="1">
      <c r="A75" s="149"/>
      <c r="B75" s="17"/>
      <c r="C75" s="70"/>
    </row>
    <row r="76" spans="1:3" ht="12.75">
      <c r="A76" s="8" t="s">
        <v>36</v>
      </c>
      <c r="B76" s="18"/>
      <c r="C76" s="71"/>
    </row>
    <row r="77" spans="1:3" ht="12.75">
      <c r="A77" s="9"/>
      <c r="B77" s="10"/>
      <c r="C77" s="65"/>
    </row>
    <row r="78" spans="1:3" ht="12.75">
      <c r="A78" s="139" t="s">
        <v>37</v>
      </c>
      <c r="B78" s="10">
        <v>30110207</v>
      </c>
      <c r="C78" s="65">
        <v>30110207</v>
      </c>
    </row>
    <row r="79" spans="1:3" ht="12.75">
      <c r="A79" s="139"/>
      <c r="B79" s="10"/>
      <c r="C79" s="65"/>
    </row>
    <row r="80" spans="1:3" ht="12.75">
      <c r="A80" s="139" t="s">
        <v>38</v>
      </c>
      <c r="B80" s="10"/>
      <c r="C80" s="65"/>
    </row>
    <row r="81" spans="1:3" ht="12.75">
      <c r="A81" s="139"/>
      <c r="B81" s="10"/>
      <c r="C81" s="65"/>
    </row>
    <row r="82" spans="1:3" ht="12.75">
      <c r="A82" s="139" t="s">
        <v>39</v>
      </c>
      <c r="B82" s="10">
        <v>30110207</v>
      </c>
      <c r="C82" s="65">
        <v>30110207</v>
      </c>
    </row>
    <row r="83" spans="1:3" ht="12.75">
      <c r="A83" s="139"/>
      <c r="B83" s="10"/>
      <c r="C83" s="65"/>
    </row>
    <row r="84" spans="1:3" ht="12.75" hidden="1">
      <c r="A84" s="139" t="s">
        <v>40</v>
      </c>
      <c r="B84" s="59">
        <v>0</v>
      </c>
      <c r="C84" s="66">
        <v>0</v>
      </c>
    </row>
    <row r="85" spans="1:3" ht="12.75" hidden="1">
      <c r="A85" s="139"/>
      <c r="B85" s="10"/>
      <c r="C85" s="65"/>
    </row>
    <row r="86" spans="1:3" ht="12.75">
      <c r="A86" s="139" t="s">
        <v>143</v>
      </c>
      <c r="B86" s="10">
        <v>25632</v>
      </c>
      <c r="C86" s="65">
        <v>25632</v>
      </c>
    </row>
    <row r="87" spans="1:3" ht="12.75">
      <c r="A87" s="139"/>
      <c r="B87" s="10"/>
      <c r="C87" s="65"/>
    </row>
    <row r="88" spans="1:3" ht="12.75" hidden="1">
      <c r="A88" s="139" t="s">
        <v>41</v>
      </c>
      <c r="B88" s="59">
        <v>0</v>
      </c>
      <c r="C88" s="66"/>
    </row>
    <row r="89" spans="1:3" ht="12.75" hidden="1">
      <c r="A89" s="139"/>
      <c r="B89" s="10"/>
      <c r="C89" s="66"/>
    </row>
    <row r="90" spans="1:3" ht="12.75">
      <c r="A90" s="139" t="s">
        <v>159</v>
      </c>
      <c r="B90" s="10">
        <v>919490</v>
      </c>
      <c r="C90" s="66">
        <v>0</v>
      </c>
    </row>
    <row r="91" spans="1:3" ht="12.75">
      <c r="A91" s="139"/>
      <c r="B91" s="10"/>
      <c r="C91" s="65"/>
    </row>
    <row r="92" spans="1:3" ht="12.75">
      <c r="A92" s="139" t="s">
        <v>42</v>
      </c>
      <c r="B92" s="10">
        <v>8234923</v>
      </c>
      <c r="C92" s="65">
        <v>6650265</v>
      </c>
    </row>
    <row r="93" spans="1:3" ht="12.75">
      <c r="A93" s="139"/>
      <c r="B93" s="10"/>
      <c r="C93" s="65"/>
    </row>
    <row r="94" spans="1:3" ht="12.75">
      <c r="A94" s="139" t="s">
        <v>138</v>
      </c>
      <c r="B94" s="56">
        <v>-18410</v>
      </c>
      <c r="C94" s="72">
        <v>-114258</v>
      </c>
    </row>
    <row r="95" spans="1:3" ht="12.75">
      <c r="A95" s="139"/>
      <c r="B95" s="10"/>
      <c r="C95" s="72"/>
    </row>
    <row r="96" spans="1:3" ht="12.75">
      <c r="A96" s="139" t="s">
        <v>131</v>
      </c>
      <c r="B96" s="56">
        <v>-154566</v>
      </c>
      <c r="C96" s="72">
        <v>-7755</v>
      </c>
    </row>
    <row r="97" spans="1:3" ht="12.75">
      <c r="A97" s="139"/>
      <c r="B97" s="10"/>
      <c r="C97" s="65"/>
    </row>
    <row r="98" spans="1:3" ht="12.75">
      <c r="A98" s="139" t="s">
        <v>144</v>
      </c>
      <c r="B98" s="56">
        <v>15320268</v>
      </c>
      <c r="C98" s="72">
        <v>11120112</v>
      </c>
    </row>
    <row r="99" spans="1:3" ht="13.5" thickBot="1">
      <c r="A99" s="146"/>
      <c r="B99" s="141"/>
      <c r="C99" s="142"/>
    </row>
    <row r="100" spans="1:3" ht="13.5" thickBot="1">
      <c r="A100" s="21" t="s">
        <v>44</v>
      </c>
      <c r="B100" s="147">
        <f>B78+B86+B88+B92+B94+B98+B96+B90</f>
        <v>54437544</v>
      </c>
      <c r="C100" s="148">
        <f>C78+C86+C88+C92+C94+C98+C96</f>
        <v>47784203</v>
      </c>
    </row>
    <row r="101" spans="1:3" ht="13.5" thickBot="1">
      <c r="A101" s="19"/>
      <c r="B101" s="20"/>
      <c r="C101" s="22"/>
    </row>
    <row r="102" spans="1:3" ht="17.25" customHeight="1" thickBot="1">
      <c r="A102" s="21" t="s">
        <v>45</v>
      </c>
      <c r="B102" s="22">
        <f>B72+B100</f>
        <v>562581229</v>
      </c>
      <c r="C102" s="22">
        <f>C72+C100</f>
        <v>470510559</v>
      </c>
    </row>
    <row r="103" spans="1:3" ht="13.5" customHeight="1">
      <c r="A103" s="51" t="s">
        <v>129</v>
      </c>
      <c r="B103" s="58">
        <v>3182.3126119562403</v>
      </c>
      <c r="C103" s="58">
        <v>2759.9024078082634</v>
      </c>
    </row>
    <row r="104" spans="1:3" ht="12.75">
      <c r="A104" s="49"/>
      <c r="B104" s="24"/>
      <c r="C104" s="3"/>
    </row>
    <row r="105" spans="1:3" ht="12.75">
      <c r="A105" s="25"/>
      <c r="B105" s="26"/>
      <c r="C105" s="24"/>
    </row>
    <row r="106" spans="1:3" ht="12.75">
      <c r="A106" s="44" t="s">
        <v>156</v>
      </c>
      <c r="B106" s="73"/>
      <c r="C106" s="61" t="s">
        <v>155</v>
      </c>
    </row>
    <row r="107" spans="1:3" ht="12.75">
      <c r="A107" s="28"/>
      <c r="C107" s="29"/>
    </row>
    <row r="108" spans="1:3" ht="12.75">
      <c r="A108" s="27" t="s">
        <v>46</v>
      </c>
      <c r="C108" s="63" t="s">
        <v>47</v>
      </c>
    </row>
    <row r="109" ht="12.75">
      <c r="C109" s="30"/>
    </row>
    <row r="113" ht="12.75">
      <c r="B113" s="54"/>
    </row>
    <row r="116" spans="2:3" ht="12.75">
      <c r="B116" s="55"/>
      <c r="C116" s="55"/>
    </row>
  </sheetData>
  <sheetProtection/>
  <mergeCells count="4">
    <mergeCell ref="A5:C5"/>
    <mergeCell ref="A6:C6"/>
    <mergeCell ref="A3:C3"/>
    <mergeCell ref="A4:C4"/>
  </mergeCells>
  <printOptions/>
  <pageMargins left="0.7480314960629921" right="0.7480314960629921" top="0.4724409448818898" bottom="0.8661417322834646" header="0.31496062992125984" footer="0.5118110236220472"/>
  <pageSetup horizontalDpi="600" verticalDpi="600" orientation="portrait" paperSize="9" r:id="rId1"/>
  <rowBreaks count="1" manualBreakCount="1">
    <brk id="5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41" sqref="A41"/>
    </sheetView>
  </sheetViews>
  <sheetFormatPr defaultColWidth="9.00390625" defaultRowHeight="12.75"/>
  <cols>
    <col min="1" max="1" width="41.125" style="73" customWidth="1"/>
    <col min="2" max="4" width="11.75390625" style="73" customWidth="1"/>
    <col min="5" max="5" width="11.75390625" style="0" customWidth="1"/>
  </cols>
  <sheetData>
    <row r="1" spans="1:5" ht="12.75">
      <c r="A1" s="26"/>
      <c r="B1" s="3"/>
      <c r="C1" s="3"/>
      <c r="D1" s="3"/>
      <c r="E1" s="5" t="s">
        <v>134</v>
      </c>
    </row>
    <row r="2" spans="1:5" ht="14.25">
      <c r="A2" s="247" t="s">
        <v>48</v>
      </c>
      <c r="B2" s="247"/>
      <c r="C2" s="247"/>
      <c r="D2" s="247"/>
      <c r="E2" s="249"/>
    </row>
    <row r="3" spans="1:5" ht="21.75" customHeight="1">
      <c r="A3" s="250" t="s">
        <v>2</v>
      </c>
      <c r="B3" s="250"/>
      <c r="C3" s="250"/>
      <c r="D3" s="250"/>
      <c r="E3" s="251"/>
    </row>
    <row r="4" spans="1:5" ht="12.75">
      <c r="A4" s="245" t="s">
        <v>3</v>
      </c>
      <c r="B4" s="245"/>
      <c r="C4" s="245"/>
      <c r="D4" s="245"/>
      <c r="E4" s="251"/>
    </row>
    <row r="5" spans="1:5" ht="14.25">
      <c r="A5" s="246" t="s">
        <v>160</v>
      </c>
      <c r="B5" s="246"/>
      <c r="C5" s="246"/>
      <c r="D5" s="246"/>
      <c r="E5" s="251"/>
    </row>
    <row r="6" spans="1:5" ht="13.5" thickBot="1">
      <c r="A6" s="26"/>
      <c r="B6" s="32"/>
      <c r="C6" s="32"/>
      <c r="D6" s="32"/>
      <c r="E6" s="32" t="s">
        <v>128</v>
      </c>
    </row>
    <row r="7" spans="1:5" ht="26.25" thickBot="1">
      <c r="A7" s="33" t="s">
        <v>6</v>
      </c>
      <c r="B7" s="153" t="s">
        <v>161</v>
      </c>
      <c r="C7" s="153" t="s">
        <v>162</v>
      </c>
      <c r="D7" s="153" t="s">
        <v>163</v>
      </c>
      <c r="E7" s="154" t="s">
        <v>164</v>
      </c>
    </row>
    <row r="8" spans="1:8" ht="22.5" customHeight="1">
      <c r="A8" s="175" t="s">
        <v>49</v>
      </c>
      <c r="B8" s="176">
        <f>SUM(B9:B14)</f>
        <v>17292575</v>
      </c>
      <c r="C8" s="176">
        <f>SUM(C9:C14)</f>
        <v>47766736</v>
      </c>
      <c r="D8" s="176">
        <f>SUM(D9:D14)</f>
        <v>13052227</v>
      </c>
      <c r="E8" s="177">
        <f>SUM(E9:E14)</f>
        <v>35344622</v>
      </c>
      <c r="F8" s="37"/>
      <c r="G8" s="37"/>
      <c r="H8" s="37"/>
    </row>
    <row r="9" spans="1:8" ht="27" customHeight="1">
      <c r="A9" s="183" t="s">
        <v>50</v>
      </c>
      <c r="B9" s="10">
        <v>25992</v>
      </c>
      <c r="C9" s="10">
        <v>121250</v>
      </c>
      <c r="D9" s="10">
        <v>5605</v>
      </c>
      <c r="E9" s="65">
        <v>46918</v>
      </c>
      <c r="F9" s="37"/>
      <c r="G9" s="37"/>
      <c r="H9" s="37"/>
    </row>
    <row r="10" spans="1:8" ht="25.5">
      <c r="A10" s="183" t="s">
        <v>51</v>
      </c>
      <c r="B10" s="10">
        <v>6633</v>
      </c>
      <c r="C10" s="10">
        <v>39125</v>
      </c>
      <c r="D10" s="10">
        <v>3992</v>
      </c>
      <c r="E10" s="65">
        <v>9253</v>
      </c>
      <c r="F10" s="37"/>
      <c r="G10" s="37"/>
      <c r="H10" s="37"/>
    </row>
    <row r="11" spans="1:8" ht="12.75">
      <c r="A11" s="183" t="s">
        <v>52</v>
      </c>
      <c r="B11" s="10">
        <v>16943901</v>
      </c>
      <c r="C11" s="10">
        <v>46673570</v>
      </c>
      <c r="D11" s="10">
        <v>12897502</v>
      </c>
      <c r="E11" s="65">
        <v>34747408</v>
      </c>
      <c r="F11" s="37"/>
      <c r="G11" s="37"/>
      <c r="H11" s="37"/>
    </row>
    <row r="12" spans="1:8" ht="12.75">
      <c r="A12" s="183" t="s">
        <v>53</v>
      </c>
      <c r="B12" s="56">
        <v>313452</v>
      </c>
      <c r="C12" s="56">
        <v>906167</v>
      </c>
      <c r="D12" s="56">
        <v>138864</v>
      </c>
      <c r="E12" s="72">
        <v>523420</v>
      </c>
      <c r="F12" s="37"/>
      <c r="G12" s="37"/>
      <c r="H12" s="37"/>
    </row>
    <row r="13" spans="1:8" ht="12.75">
      <c r="A13" s="183" t="s">
        <v>54</v>
      </c>
      <c r="B13" s="10">
        <v>2597</v>
      </c>
      <c r="C13" s="10">
        <v>26624</v>
      </c>
      <c r="D13" s="10">
        <v>6264</v>
      </c>
      <c r="E13" s="65">
        <v>17623</v>
      </c>
      <c r="F13" s="37"/>
      <c r="G13" s="37"/>
      <c r="H13" s="37"/>
    </row>
    <row r="14" spans="1:8" ht="25.5" hidden="1">
      <c r="A14" s="183" t="s">
        <v>55</v>
      </c>
      <c r="B14" s="59">
        <v>0</v>
      </c>
      <c r="C14" s="59">
        <v>0</v>
      </c>
      <c r="D14" s="59">
        <v>0</v>
      </c>
      <c r="E14" s="66">
        <v>0</v>
      </c>
      <c r="F14" s="37"/>
      <c r="G14" s="37"/>
      <c r="H14" s="37"/>
    </row>
    <row r="15" spans="1:8" ht="21.75" customHeight="1">
      <c r="A15" s="178" t="s">
        <v>56</v>
      </c>
      <c r="B15" s="179">
        <f>SUM(B16:B21)</f>
        <v>-7194057</v>
      </c>
      <c r="C15" s="179">
        <f>SUM(C16:C21)</f>
        <v>-20938586</v>
      </c>
      <c r="D15" s="179">
        <f>SUM(D16:D21)</f>
        <v>-5627185</v>
      </c>
      <c r="E15" s="180">
        <f>SUM(E16:E21)</f>
        <v>-17026870</v>
      </c>
      <c r="F15" s="37"/>
      <c r="G15" s="37"/>
      <c r="H15" s="37"/>
    </row>
    <row r="16" spans="1:8" ht="12.75">
      <c r="A16" s="183" t="s">
        <v>57</v>
      </c>
      <c r="B16" s="56">
        <v>-5197626</v>
      </c>
      <c r="C16" s="56">
        <v>-14952176</v>
      </c>
      <c r="D16" s="56">
        <v>-3685024</v>
      </c>
      <c r="E16" s="72">
        <v>-11346183</v>
      </c>
      <c r="F16" s="37"/>
      <c r="G16" s="37"/>
      <c r="H16" s="37"/>
    </row>
    <row r="17" spans="1:8" ht="25.5">
      <c r="A17" s="183" t="s">
        <v>135</v>
      </c>
      <c r="B17" s="56">
        <v>-97038</v>
      </c>
      <c r="C17" s="56">
        <v>-557027</v>
      </c>
      <c r="D17" s="56">
        <v>-7483</v>
      </c>
      <c r="E17" s="72">
        <v>-42498</v>
      </c>
      <c r="F17" s="37"/>
      <c r="G17" s="37"/>
      <c r="H17" s="37"/>
    </row>
    <row r="18" spans="1:8" ht="12.75">
      <c r="A18" s="183" t="s">
        <v>58</v>
      </c>
      <c r="B18" s="56">
        <v>-151274</v>
      </c>
      <c r="C18" s="56">
        <v>-211997</v>
      </c>
      <c r="D18" s="56">
        <v>-177073</v>
      </c>
      <c r="E18" s="72">
        <v>-223812</v>
      </c>
      <c r="F18" s="37"/>
      <c r="G18" s="37"/>
      <c r="H18" s="37"/>
    </row>
    <row r="19" spans="1:8" ht="12.75">
      <c r="A19" s="183" t="s">
        <v>59</v>
      </c>
      <c r="B19" s="56">
        <v>-742823</v>
      </c>
      <c r="C19" s="56">
        <v>-2244519</v>
      </c>
      <c r="D19" s="56">
        <v>-808158</v>
      </c>
      <c r="E19" s="72">
        <v>-2448394</v>
      </c>
      <c r="F19" s="37"/>
      <c r="G19" s="37"/>
      <c r="H19" s="37"/>
    </row>
    <row r="20" spans="1:8" ht="12.75">
      <c r="A20" s="183" t="s">
        <v>60</v>
      </c>
      <c r="B20" s="56">
        <v>-643347</v>
      </c>
      <c r="C20" s="56">
        <v>-1881587</v>
      </c>
      <c r="D20" s="56">
        <v>-674370</v>
      </c>
      <c r="E20" s="72">
        <v>-2066996</v>
      </c>
      <c r="F20" s="37"/>
      <c r="G20" s="37"/>
      <c r="H20" s="37"/>
    </row>
    <row r="21" spans="1:8" ht="26.25" thickBot="1">
      <c r="A21" s="184" t="s">
        <v>61</v>
      </c>
      <c r="B21" s="181">
        <v>-361949</v>
      </c>
      <c r="C21" s="181">
        <v>-1091280</v>
      </c>
      <c r="D21" s="181">
        <v>-275077</v>
      </c>
      <c r="E21" s="182">
        <v>-898987</v>
      </c>
      <c r="F21" s="37"/>
      <c r="G21" s="37"/>
      <c r="H21" s="37"/>
    </row>
    <row r="22" spans="1:8" ht="43.5" thickBot="1">
      <c r="A22" s="155" t="s">
        <v>62</v>
      </c>
      <c r="B22" s="144">
        <f>B8+B15</f>
        <v>10098518</v>
      </c>
      <c r="C22" s="144">
        <f>C8+C15</f>
        <v>26828150</v>
      </c>
      <c r="D22" s="144">
        <f>D8+D15</f>
        <v>7425042</v>
      </c>
      <c r="E22" s="145">
        <f>E8+E15</f>
        <v>18317752</v>
      </c>
      <c r="F22" s="37"/>
      <c r="G22" s="37"/>
      <c r="H22" s="37"/>
    </row>
    <row r="23" spans="1:8" ht="26.25" thickBot="1">
      <c r="A23" s="185" t="s">
        <v>153</v>
      </c>
      <c r="B23" s="156">
        <v>-2712277</v>
      </c>
      <c r="C23" s="156">
        <v>-6400224</v>
      </c>
      <c r="D23" s="156">
        <v>-931990</v>
      </c>
      <c r="E23" s="157">
        <v>-3041776</v>
      </c>
      <c r="F23" s="37"/>
      <c r="G23" s="37"/>
      <c r="H23" s="37"/>
    </row>
    <row r="24" spans="1:8" ht="23.25" customHeight="1" thickBot="1">
      <c r="A24" s="155" t="s">
        <v>63</v>
      </c>
      <c r="B24" s="144">
        <f>SUM(B22:B23)</f>
        <v>7386241</v>
      </c>
      <c r="C24" s="144">
        <f>SUM(C22:C23)</f>
        <v>20427926</v>
      </c>
      <c r="D24" s="144">
        <f>SUM(D22:D23)</f>
        <v>6493052</v>
      </c>
      <c r="E24" s="145">
        <f>SUM(E22:E23)</f>
        <v>15275976</v>
      </c>
      <c r="F24" s="37"/>
      <c r="G24" s="37"/>
      <c r="H24" s="37"/>
    </row>
    <row r="25" spans="1:8" ht="12.75">
      <c r="A25" s="186" t="s">
        <v>64</v>
      </c>
      <c r="B25" s="160">
        <v>0</v>
      </c>
      <c r="C25" s="161">
        <v>0</v>
      </c>
      <c r="D25" s="160">
        <v>0</v>
      </c>
      <c r="E25" s="162">
        <v>0</v>
      </c>
      <c r="F25" s="37"/>
      <c r="G25" s="37"/>
      <c r="H25" s="37"/>
    </row>
    <row r="26" spans="1:8" ht="12.75">
      <c r="A26" s="187" t="s">
        <v>65</v>
      </c>
      <c r="B26" s="156">
        <v>2823963</v>
      </c>
      <c r="C26" s="156">
        <v>9027319</v>
      </c>
      <c r="D26" s="156">
        <v>2738987</v>
      </c>
      <c r="E26" s="157">
        <v>6488908</v>
      </c>
      <c r="F26" s="37"/>
      <c r="G26" s="37"/>
      <c r="H26" s="37"/>
    </row>
    <row r="27" spans="1:8" ht="12.75">
      <c r="A27" s="187" t="s">
        <v>66</v>
      </c>
      <c r="B27" s="156">
        <v>-521310</v>
      </c>
      <c r="C27" s="156">
        <v>-1300969</v>
      </c>
      <c r="D27" s="156">
        <v>-348141</v>
      </c>
      <c r="E27" s="157">
        <v>-706507</v>
      </c>
      <c r="F27" s="37"/>
      <c r="G27" s="37"/>
      <c r="H27" s="37"/>
    </row>
    <row r="28" spans="1:8" ht="25.5" customHeight="1">
      <c r="A28" s="188" t="s">
        <v>150</v>
      </c>
      <c r="B28" s="156">
        <v>-904</v>
      </c>
      <c r="C28" s="156">
        <v>-25197</v>
      </c>
      <c r="D28" s="156">
        <v>-2585</v>
      </c>
      <c r="E28" s="157">
        <v>-12874</v>
      </c>
      <c r="F28" s="37"/>
      <c r="G28" s="37"/>
      <c r="H28" s="37"/>
    </row>
    <row r="29" spans="1:8" ht="25.5">
      <c r="A29" s="188" t="s">
        <v>154</v>
      </c>
      <c r="B29" s="156">
        <v>-16</v>
      </c>
      <c r="C29" s="156">
        <v>-290</v>
      </c>
      <c r="D29" s="156">
        <v>1361</v>
      </c>
      <c r="E29" s="157">
        <v>-23918</v>
      </c>
      <c r="F29" s="37"/>
      <c r="G29" s="37"/>
      <c r="H29" s="37"/>
    </row>
    <row r="30" spans="1:8" ht="25.5">
      <c r="A30" s="188" t="s">
        <v>67</v>
      </c>
      <c r="B30" s="156">
        <v>470850</v>
      </c>
      <c r="C30" s="156">
        <v>1832461</v>
      </c>
      <c r="D30" s="156">
        <v>1063125</v>
      </c>
      <c r="E30" s="157">
        <v>2740454</v>
      </c>
      <c r="F30" s="37"/>
      <c r="G30" s="37"/>
      <c r="H30" s="37"/>
    </row>
    <row r="31" spans="1:8" ht="25.5" hidden="1">
      <c r="A31" s="189" t="s">
        <v>68</v>
      </c>
      <c r="B31" s="160">
        <v>0</v>
      </c>
      <c r="C31" s="160">
        <v>0</v>
      </c>
      <c r="D31" s="160">
        <v>0</v>
      </c>
      <c r="E31" s="163">
        <v>0</v>
      </c>
      <c r="F31" s="37"/>
      <c r="G31" s="37"/>
      <c r="H31" s="37"/>
    </row>
    <row r="32" spans="1:8" ht="16.5" customHeight="1" thickBot="1">
      <c r="A32" s="190" t="s">
        <v>69</v>
      </c>
      <c r="B32" s="156">
        <v>571913</v>
      </c>
      <c r="C32" s="156">
        <v>2366150</v>
      </c>
      <c r="D32" s="156">
        <v>220989</v>
      </c>
      <c r="E32" s="157">
        <v>1195162</v>
      </c>
      <c r="F32" s="37"/>
      <c r="G32" s="37"/>
      <c r="H32" s="37"/>
    </row>
    <row r="33" spans="1:8" ht="39" thickBot="1">
      <c r="A33" s="164" t="s">
        <v>139</v>
      </c>
      <c r="B33" s="158">
        <f>SUM(B25:B32)</f>
        <v>3344496</v>
      </c>
      <c r="C33" s="158">
        <f>SUM(C25:C32)</f>
        <v>11899474</v>
      </c>
      <c r="D33" s="158">
        <f>SUM(D25:D32)</f>
        <v>3673736</v>
      </c>
      <c r="E33" s="159">
        <f>SUM(E25:E32)</f>
        <v>9681225</v>
      </c>
      <c r="F33" s="37"/>
      <c r="G33" s="37"/>
      <c r="H33" s="37"/>
    </row>
    <row r="34" spans="1:8" ht="19.5" customHeight="1">
      <c r="A34" s="165" t="s">
        <v>70</v>
      </c>
      <c r="B34" s="166">
        <v>-6833941</v>
      </c>
      <c r="C34" s="166">
        <v>-19689436</v>
      </c>
      <c r="D34" s="166">
        <v>-6206535</v>
      </c>
      <c r="E34" s="167">
        <v>-15537116</v>
      </c>
      <c r="F34" s="37"/>
      <c r="G34" s="37"/>
      <c r="H34" s="37"/>
    </row>
    <row r="35" spans="1:8" ht="12.75">
      <c r="A35" s="187" t="s">
        <v>38</v>
      </c>
      <c r="B35" s="168"/>
      <c r="C35" s="168"/>
      <c r="D35" s="168"/>
      <c r="E35" s="169"/>
      <c r="F35" s="37"/>
      <c r="G35" s="37"/>
      <c r="H35" s="37"/>
    </row>
    <row r="36" spans="1:8" ht="12.75" customHeight="1">
      <c r="A36" s="187" t="s">
        <v>71</v>
      </c>
      <c r="B36" s="156">
        <v>-4028395</v>
      </c>
      <c r="C36" s="156">
        <v>-11814021</v>
      </c>
      <c r="D36" s="156">
        <v>-3950928</v>
      </c>
      <c r="E36" s="157">
        <v>-9851194</v>
      </c>
      <c r="F36" s="37"/>
      <c r="G36" s="37"/>
      <c r="H36" s="37"/>
    </row>
    <row r="37" spans="1:8" ht="12.75">
      <c r="A37" s="187" t="s">
        <v>140</v>
      </c>
      <c r="B37" s="156">
        <v>-692855</v>
      </c>
      <c r="C37" s="156">
        <v>-1965258</v>
      </c>
      <c r="D37" s="156">
        <v>-482015</v>
      </c>
      <c r="E37" s="157">
        <v>-1363325</v>
      </c>
      <c r="F37" s="37"/>
      <c r="G37" s="37"/>
      <c r="H37" s="37"/>
    </row>
    <row r="38" spans="1:8" ht="51">
      <c r="A38" s="187" t="s">
        <v>72</v>
      </c>
      <c r="B38" s="156">
        <v>-296965</v>
      </c>
      <c r="C38" s="156">
        <v>-719590</v>
      </c>
      <c r="D38" s="156">
        <v>-261403</v>
      </c>
      <c r="E38" s="157">
        <v>-518692</v>
      </c>
      <c r="F38" s="37"/>
      <c r="G38" s="37"/>
      <c r="H38" s="37"/>
    </row>
    <row r="39" spans="1:8" ht="13.5" thickBot="1">
      <c r="A39" s="190" t="s">
        <v>73</v>
      </c>
      <c r="B39" s="156">
        <v>-761753</v>
      </c>
      <c r="C39" s="156">
        <v>-1379602</v>
      </c>
      <c r="D39" s="156">
        <v>-277596</v>
      </c>
      <c r="E39" s="157">
        <v>-1188035</v>
      </c>
      <c r="F39" s="37"/>
      <c r="G39" s="37"/>
      <c r="H39" s="37"/>
    </row>
    <row r="40" spans="1:8" ht="22.5" customHeight="1" thickBot="1">
      <c r="A40" s="155" t="s">
        <v>74</v>
      </c>
      <c r="B40" s="158">
        <f>SUM(B39,B34,B33,B24)</f>
        <v>3135043</v>
      </c>
      <c r="C40" s="158">
        <f>SUM(C39,C34,C33,C24)</f>
        <v>11258362</v>
      </c>
      <c r="D40" s="158">
        <f>SUM(D39,D34,D33,D24)</f>
        <v>3682657</v>
      </c>
      <c r="E40" s="159">
        <f>SUM(E39,E34,E33,E24)</f>
        <v>8232050</v>
      </c>
      <c r="F40" s="37"/>
      <c r="G40" s="37"/>
      <c r="H40" s="37"/>
    </row>
    <row r="41" spans="1:8" ht="26.25" thickBot="1">
      <c r="A41" s="191" t="s">
        <v>169</v>
      </c>
      <c r="B41" s="170">
        <v>0</v>
      </c>
      <c r="C41" s="170">
        <v>0</v>
      </c>
      <c r="D41" s="170">
        <v>0</v>
      </c>
      <c r="E41" s="171">
        <v>0</v>
      </c>
      <c r="F41" s="37"/>
      <c r="G41" s="37"/>
      <c r="H41" s="37"/>
    </row>
    <row r="42" spans="1:8" ht="32.25" customHeight="1" thickBot="1">
      <c r="A42" s="172" t="s">
        <v>75</v>
      </c>
      <c r="B42" s="173">
        <f>B40+B41</f>
        <v>3135043</v>
      </c>
      <c r="C42" s="173">
        <f>C40+C41</f>
        <v>11258362</v>
      </c>
      <c r="D42" s="173">
        <f>D40+D41</f>
        <v>3682657</v>
      </c>
      <c r="E42" s="174">
        <f>E40+E41</f>
        <v>8232050</v>
      </c>
      <c r="F42" s="37"/>
      <c r="G42" s="37"/>
      <c r="H42" s="37"/>
    </row>
    <row r="43" spans="1:8" ht="13.5" thickBot="1">
      <c r="A43" s="192" t="s">
        <v>76</v>
      </c>
      <c r="B43" s="156">
        <v>-700637</v>
      </c>
      <c r="C43" s="156">
        <v>-2546016</v>
      </c>
      <c r="D43" s="156">
        <v>-779446</v>
      </c>
      <c r="E43" s="157">
        <v>-1951834</v>
      </c>
      <c r="F43" s="37"/>
      <c r="G43" s="37"/>
      <c r="H43" s="37"/>
    </row>
    <row r="44" spans="1:8" ht="28.5" customHeight="1" thickBot="1">
      <c r="A44" s="164" t="s">
        <v>151</v>
      </c>
      <c r="B44" s="158">
        <f>SUM(B42:B43)</f>
        <v>2434406</v>
      </c>
      <c r="C44" s="158">
        <f>SUM(C42:C43)</f>
        <v>8712346</v>
      </c>
      <c r="D44" s="158">
        <f>SUM(D42:D43)</f>
        <v>2903211</v>
      </c>
      <c r="E44" s="159">
        <f>SUM(E42:E43)</f>
        <v>6280216</v>
      </c>
      <c r="F44" s="37"/>
      <c r="G44" s="37"/>
      <c r="H44" s="37"/>
    </row>
    <row r="45" spans="1:8" ht="28.5" customHeight="1" thickBot="1">
      <c r="A45" s="195" t="s">
        <v>136</v>
      </c>
      <c r="B45" s="158">
        <v>1192827</v>
      </c>
      <c r="C45" s="158">
        <v>847665</v>
      </c>
      <c r="D45" s="158">
        <v>-2607</v>
      </c>
      <c r="E45" s="159">
        <v>208124</v>
      </c>
      <c r="F45" s="37"/>
      <c r="G45" s="37"/>
      <c r="H45" s="37"/>
    </row>
    <row r="46" spans="1:8" ht="13.5" thickBot="1">
      <c r="A46" s="192" t="s">
        <v>35</v>
      </c>
      <c r="B46" s="193">
        <v>0</v>
      </c>
      <c r="C46" s="193">
        <v>0</v>
      </c>
      <c r="D46" s="193">
        <v>0</v>
      </c>
      <c r="E46" s="194">
        <v>0</v>
      </c>
      <c r="F46" s="37"/>
      <c r="G46" s="37"/>
      <c r="H46" s="37"/>
    </row>
    <row r="47" spans="1:8" ht="21" customHeight="1" thickBot="1">
      <c r="A47" s="164" t="s">
        <v>77</v>
      </c>
      <c r="B47" s="158">
        <f>SUM(B44:B46)</f>
        <v>3627233</v>
      </c>
      <c r="C47" s="158">
        <f>SUM(C44:C46)</f>
        <v>9560011</v>
      </c>
      <c r="D47" s="158">
        <f>SUM(D44:D46)</f>
        <v>2900604</v>
      </c>
      <c r="E47" s="159">
        <f>SUM(E44:E46)</f>
        <v>6488340</v>
      </c>
      <c r="F47" s="37"/>
      <c r="G47" s="37"/>
      <c r="H47" s="37"/>
    </row>
    <row r="48" spans="1:8" ht="27" customHeight="1">
      <c r="A48" s="53" t="s">
        <v>130</v>
      </c>
      <c r="B48" s="52">
        <v>223.74950597222292</v>
      </c>
      <c r="C48" s="52">
        <v>589.7188678915903</v>
      </c>
      <c r="D48" s="52">
        <v>178.9266672477488</v>
      </c>
      <c r="E48" s="52">
        <v>413.7132612913716</v>
      </c>
      <c r="G48" s="37"/>
      <c r="H48" s="37"/>
    </row>
    <row r="49" spans="1:4" ht="12.75">
      <c r="A49" s="50"/>
      <c r="B49" s="34"/>
      <c r="C49" s="34"/>
      <c r="D49" s="34"/>
    </row>
    <row r="50" spans="1:4" ht="12.75">
      <c r="A50" s="26"/>
      <c r="B50" s="35"/>
      <c r="C50" s="35"/>
      <c r="D50" s="35"/>
    </row>
    <row r="51" spans="1:5" ht="12.75">
      <c r="A51" s="44" t="s">
        <v>156</v>
      </c>
      <c r="E51" s="61" t="s">
        <v>155</v>
      </c>
    </row>
    <row r="52" spans="1:5" ht="12.75">
      <c r="A52" s="27"/>
      <c r="E52" s="29"/>
    </row>
    <row r="53" spans="1:5" ht="12.75">
      <c r="A53" s="27" t="s">
        <v>46</v>
      </c>
      <c r="E53" s="63" t="s">
        <v>47</v>
      </c>
    </row>
    <row r="54" spans="1:4" ht="15.75">
      <c r="A54" s="2"/>
      <c r="B54" s="36"/>
      <c r="C54" s="36"/>
      <c r="D54" s="36"/>
    </row>
    <row r="55" spans="1:4" ht="12.75">
      <c r="A55" s="26"/>
      <c r="B55" s="3"/>
      <c r="C55" s="3"/>
      <c r="D55" s="3"/>
    </row>
    <row r="56" spans="1:4" ht="12.75">
      <c r="A56" s="26"/>
      <c r="B56" s="3"/>
      <c r="C56" s="3"/>
      <c r="D56" s="3"/>
    </row>
    <row r="57" spans="1:5" ht="12.75">
      <c r="A57" s="26"/>
      <c r="B57" s="3"/>
      <c r="C57" s="3"/>
      <c r="D57" s="3"/>
      <c r="E57" s="3"/>
    </row>
    <row r="58" spans="1:5" ht="12.75">
      <c r="A58" s="26"/>
      <c r="B58" s="3"/>
      <c r="C58" s="3"/>
      <c r="D58" s="3"/>
      <c r="E58" s="3"/>
    </row>
    <row r="59" spans="1:4" ht="12.75">
      <c r="A59" s="26"/>
      <c r="B59" s="3"/>
      <c r="C59" s="3"/>
      <c r="D59" s="3"/>
    </row>
    <row r="60" spans="1:4" ht="12.75">
      <c r="A60" s="26"/>
      <c r="B60" s="3"/>
      <c r="C60" s="3"/>
      <c r="D60" s="3"/>
    </row>
    <row r="61" spans="1:4" ht="12.75">
      <c r="A61" s="26"/>
      <c r="B61" s="3"/>
      <c r="C61" s="3"/>
      <c r="D61" s="3"/>
    </row>
    <row r="62" spans="1:4" ht="12.75">
      <c r="A62" s="26"/>
      <c r="B62" s="3"/>
      <c r="C62" s="3"/>
      <c r="D62" s="3"/>
    </row>
    <row r="63" spans="1:4" ht="12.75">
      <c r="A63" s="26"/>
      <c r="B63" s="3"/>
      <c r="C63" s="3"/>
      <c r="D63" s="3"/>
    </row>
  </sheetData>
  <sheetProtection/>
  <mergeCells count="4">
    <mergeCell ref="A2:E2"/>
    <mergeCell ref="A3:E3"/>
    <mergeCell ref="A4:E4"/>
    <mergeCell ref="A5:E5"/>
  </mergeCells>
  <printOptions/>
  <pageMargins left="0.7480314960629921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3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60" sqref="E60"/>
    </sheetView>
  </sheetViews>
  <sheetFormatPr defaultColWidth="9.00390625" defaultRowHeight="12.75"/>
  <cols>
    <col min="1" max="1" width="59.00390625" style="0" customWidth="1"/>
    <col min="2" max="2" width="14.125" style="0" customWidth="1"/>
    <col min="3" max="3" width="14.25390625" style="42" customWidth="1"/>
  </cols>
  <sheetData>
    <row r="1" spans="1:3" ht="15.75" customHeight="1">
      <c r="A1" s="38"/>
      <c r="B1" s="39"/>
      <c r="C1" s="40" t="s">
        <v>78</v>
      </c>
    </row>
    <row r="2" spans="1:3" ht="33.75" customHeight="1">
      <c r="A2" s="252" t="s">
        <v>79</v>
      </c>
      <c r="B2" s="252"/>
      <c r="C2" s="252"/>
    </row>
    <row r="3" spans="1:3" ht="15.75">
      <c r="A3" s="253" t="s">
        <v>2</v>
      </c>
      <c r="B3" s="254"/>
      <c r="C3" s="254"/>
    </row>
    <row r="4" spans="1:3" ht="14.25">
      <c r="A4" s="255" t="s">
        <v>3</v>
      </c>
      <c r="B4" s="256"/>
      <c r="C4" s="256"/>
    </row>
    <row r="5" spans="1:3" ht="14.25">
      <c r="A5" s="255" t="s">
        <v>157</v>
      </c>
      <c r="B5" s="256" t="s">
        <v>4</v>
      </c>
      <c r="C5" s="256" t="s">
        <v>80</v>
      </c>
    </row>
    <row r="6" spans="1:3" ht="13.5" thickBot="1">
      <c r="A6" s="41"/>
      <c r="B6" s="74"/>
      <c r="C6" s="32" t="s">
        <v>128</v>
      </c>
    </row>
    <row r="7" spans="1:3" ht="26.25" thickBot="1">
      <c r="A7" s="198"/>
      <c r="B7" s="199" t="s">
        <v>165</v>
      </c>
      <c r="C7" s="200" t="s">
        <v>166</v>
      </c>
    </row>
    <row r="8" spans="1:3" ht="12.75">
      <c r="A8" s="227" t="s">
        <v>81</v>
      </c>
      <c r="B8" s="228"/>
      <c r="C8" s="229"/>
    </row>
    <row r="9" spans="1:5" ht="13.5" thickBot="1">
      <c r="A9" s="220"/>
      <c r="B9" s="230"/>
      <c r="C9" s="231"/>
      <c r="E9" s="60"/>
    </row>
    <row r="10" spans="1:6" ht="26.25" thickBot="1">
      <c r="A10" s="202" t="s">
        <v>82</v>
      </c>
      <c r="B10" s="203">
        <v>33034050</v>
      </c>
      <c r="C10" s="204">
        <v>21377725</v>
      </c>
      <c r="F10" s="37"/>
    </row>
    <row r="11" spans="1:6" ht="12.75">
      <c r="A11" s="205" t="s">
        <v>83</v>
      </c>
      <c r="B11" s="196">
        <f>SUM(B12:B16)</f>
        <v>-69830217</v>
      </c>
      <c r="C11" s="197">
        <f>SUM(C12:C16)</f>
        <v>-86955718</v>
      </c>
      <c r="F11" s="37"/>
    </row>
    <row r="12" spans="1:6" ht="25.5">
      <c r="A12" s="206" t="s">
        <v>84</v>
      </c>
      <c r="B12" s="207">
        <v>5583568</v>
      </c>
      <c r="C12" s="208">
        <v>7889546</v>
      </c>
      <c r="F12" s="37"/>
    </row>
    <row r="13" spans="1:6" ht="25.5">
      <c r="A13" s="206" t="s">
        <v>85</v>
      </c>
      <c r="B13" s="56">
        <v>-75429239</v>
      </c>
      <c r="C13" s="72">
        <v>-94852023</v>
      </c>
      <c r="F13" s="37"/>
    </row>
    <row r="14" spans="1:6" ht="12.75" hidden="1">
      <c r="A14" s="206" t="s">
        <v>86</v>
      </c>
      <c r="B14" s="56">
        <v>0</v>
      </c>
      <c r="C14" s="72">
        <v>0</v>
      </c>
      <c r="F14" s="37"/>
    </row>
    <row r="15" spans="1:6" ht="12.75">
      <c r="A15" s="206" t="s">
        <v>87</v>
      </c>
      <c r="B15" s="56">
        <v>15454</v>
      </c>
      <c r="C15" s="72">
        <v>6759</v>
      </c>
      <c r="F15" s="37"/>
    </row>
    <row r="16" spans="1:6" ht="12.75" hidden="1">
      <c r="A16" s="206" t="s">
        <v>88</v>
      </c>
      <c r="B16" s="56">
        <v>0</v>
      </c>
      <c r="C16" s="66">
        <v>0</v>
      </c>
      <c r="F16" s="37"/>
    </row>
    <row r="17" spans="1:6" ht="13.5" thickBot="1">
      <c r="A17" s="202"/>
      <c r="B17" s="214"/>
      <c r="C17" s="232"/>
      <c r="F17" s="37"/>
    </row>
    <row r="18" spans="1:6" ht="12.75">
      <c r="A18" s="210" t="s">
        <v>89</v>
      </c>
      <c r="B18" s="211">
        <f>SUM(B19:B21)</f>
        <v>58483779</v>
      </c>
      <c r="C18" s="212">
        <f>SUM(C19:C21)</f>
        <v>40793315</v>
      </c>
      <c r="F18" s="37"/>
    </row>
    <row r="19" spans="1:6" ht="12.75">
      <c r="A19" s="209" t="s">
        <v>90</v>
      </c>
      <c r="B19" s="156">
        <v>55694640</v>
      </c>
      <c r="C19" s="157">
        <v>27989567</v>
      </c>
      <c r="F19" s="37"/>
    </row>
    <row r="20" spans="1:6" ht="12.75">
      <c r="A20" s="206" t="s">
        <v>91</v>
      </c>
      <c r="B20" s="156">
        <v>152522</v>
      </c>
      <c r="C20" s="157">
        <v>17028862</v>
      </c>
      <c r="F20" s="37"/>
    </row>
    <row r="21" spans="1:6" ht="12.75">
      <c r="A21" s="209" t="s">
        <v>92</v>
      </c>
      <c r="B21" s="156">
        <v>2636617</v>
      </c>
      <c r="C21" s="157">
        <v>-4225114</v>
      </c>
      <c r="F21" s="37"/>
    </row>
    <row r="22" spans="1:6" ht="12.75">
      <c r="A22" s="213" t="s">
        <v>93</v>
      </c>
      <c r="B22" s="166">
        <v>-13090558</v>
      </c>
      <c r="C22" s="167">
        <v>-4894897</v>
      </c>
      <c r="F22" s="37"/>
    </row>
    <row r="23" spans="1:6" ht="13.5" thickBot="1">
      <c r="A23" s="202"/>
      <c r="B23" s="214"/>
      <c r="C23" s="215"/>
      <c r="F23" s="37"/>
    </row>
    <row r="24" spans="1:6" ht="13.5" thickBot="1">
      <c r="A24" s="216" t="s">
        <v>94</v>
      </c>
      <c r="B24" s="158">
        <f>B10+B11+B18+B22</f>
        <v>8597054</v>
      </c>
      <c r="C24" s="159">
        <f>C10+C11+C18+C22</f>
        <v>-29679575</v>
      </c>
      <c r="F24" s="37"/>
    </row>
    <row r="25" spans="1:6" ht="12.75">
      <c r="A25" s="217"/>
      <c r="B25" s="218"/>
      <c r="C25" s="219"/>
      <c r="F25" s="37"/>
    </row>
    <row r="26" spans="1:6" ht="12.75">
      <c r="A26" s="206" t="s">
        <v>95</v>
      </c>
      <c r="B26" s="156">
        <v>-1730285</v>
      </c>
      <c r="C26" s="157">
        <v>-426030</v>
      </c>
      <c r="F26" s="37"/>
    </row>
    <row r="27" spans="1:6" ht="13.5" thickBot="1">
      <c r="A27" s="220" t="s">
        <v>96</v>
      </c>
      <c r="B27" s="156">
        <v>55423</v>
      </c>
      <c r="C27" s="157">
        <v>-18297</v>
      </c>
      <c r="F27" s="37"/>
    </row>
    <row r="28" spans="1:6" ht="26.25" thickBot="1">
      <c r="A28" s="221" t="s">
        <v>97</v>
      </c>
      <c r="B28" s="158">
        <f>B24+B26+B27</f>
        <v>6922192</v>
      </c>
      <c r="C28" s="159">
        <f>C24+C26+C27</f>
        <v>-30123902</v>
      </c>
      <c r="F28" s="37"/>
    </row>
    <row r="29" spans="1:6" ht="12.75">
      <c r="A29" s="209"/>
      <c r="B29" s="222"/>
      <c r="C29" s="223"/>
      <c r="F29" s="37"/>
    </row>
    <row r="30" spans="1:6" ht="12.75">
      <c r="A30" s="233" t="s">
        <v>98</v>
      </c>
      <c r="B30" s="234"/>
      <c r="C30" s="235"/>
      <c r="F30" s="37"/>
    </row>
    <row r="31" spans="1:6" ht="12.75">
      <c r="A31" s="209"/>
      <c r="B31" s="222"/>
      <c r="C31" s="223"/>
      <c r="F31" s="37"/>
    </row>
    <row r="32" spans="1:6" ht="12.75">
      <c r="A32" s="206" t="s">
        <v>99</v>
      </c>
      <c r="B32" s="56">
        <v>-12039388</v>
      </c>
      <c r="C32" s="72">
        <v>35223069</v>
      </c>
      <c r="F32" s="37"/>
    </row>
    <row r="33" spans="1:6" ht="25.5">
      <c r="A33" s="206" t="s">
        <v>100</v>
      </c>
      <c r="B33" s="56">
        <v>7105049</v>
      </c>
      <c r="C33" s="72">
        <v>-24750245</v>
      </c>
      <c r="F33" s="37"/>
    </row>
    <row r="34" spans="1:6" ht="12.75">
      <c r="A34" s="206" t="s">
        <v>101</v>
      </c>
      <c r="B34" s="56">
        <v>-3318781</v>
      </c>
      <c r="C34" s="72">
        <v>-2681305</v>
      </c>
      <c r="F34" s="37"/>
    </row>
    <row r="35" spans="1:6" ht="12.75" hidden="1">
      <c r="A35" s="206" t="s">
        <v>102</v>
      </c>
      <c r="B35" s="59">
        <v>0</v>
      </c>
      <c r="C35" s="66">
        <v>0</v>
      </c>
      <c r="F35" s="37"/>
    </row>
    <row r="36" spans="1:6" ht="12.75">
      <c r="A36" s="206" t="s">
        <v>103</v>
      </c>
      <c r="B36" s="56">
        <v>-167</v>
      </c>
      <c r="C36" s="72">
        <v>-3842</v>
      </c>
      <c r="F36" s="37"/>
    </row>
    <row r="37" spans="1:6" ht="13.5" thickBot="1">
      <c r="A37" s="220" t="s">
        <v>132</v>
      </c>
      <c r="B37" s="181">
        <v>8870</v>
      </c>
      <c r="C37" s="182">
        <v>-50352</v>
      </c>
      <c r="F37" s="37"/>
    </row>
    <row r="38" spans="1:6" ht="26.25" thickBot="1">
      <c r="A38" s="216" t="s">
        <v>141</v>
      </c>
      <c r="B38" s="158">
        <f>SUM(B32:B37)</f>
        <v>-8244417</v>
      </c>
      <c r="C38" s="159">
        <f>SUM(C32:C37)</f>
        <v>7737325</v>
      </c>
      <c r="F38" s="37"/>
    </row>
    <row r="39" spans="1:6" ht="12.75">
      <c r="A39" s="209"/>
      <c r="B39" s="222"/>
      <c r="C39" s="223"/>
      <c r="F39" s="37"/>
    </row>
    <row r="40" spans="1:6" ht="12.75">
      <c r="A40" s="233" t="s">
        <v>104</v>
      </c>
      <c r="B40" s="239"/>
      <c r="C40" s="240"/>
      <c r="F40" s="37"/>
    </row>
    <row r="41" spans="1:6" ht="12.75">
      <c r="A41" s="206"/>
      <c r="B41" s="239"/>
      <c r="C41" s="240"/>
      <c r="F41" s="37"/>
    </row>
    <row r="42" spans="1:6" ht="12.75">
      <c r="A42" s="236" t="s">
        <v>105</v>
      </c>
      <c r="B42" s="237">
        <v>7052739</v>
      </c>
      <c r="C42" s="238">
        <v>7828277</v>
      </c>
      <c r="F42" s="37"/>
    </row>
    <row r="43" spans="1:6" ht="12.75">
      <c r="A43" s="206" t="s">
        <v>106</v>
      </c>
      <c r="B43" s="59">
        <v>0</v>
      </c>
      <c r="C43" s="72">
        <v>5900003</v>
      </c>
      <c r="F43" s="37"/>
    </row>
    <row r="44" spans="1:6" ht="12.75">
      <c r="A44" s="206" t="s">
        <v>107</v>
      </c>
      <c r="B44" s="56">
        <v>5541759</v>
      </c>
      <c r="C44" s="66">
        <v>2116320</v>
      </c>
      <c r="F44" s="37"/>
    </row>
    <row r="45" spans="1:6" ht="12.75" hidden="1">
      <c r="A45" s="206" t="s">
        <v>108</v>
      </c>
      <c r="B45" s="56">
        <v>0</v>
      </c>
      <c r="C45" s="72">
        <v>0</v>
      </c>
      <c r="F45" s="37"/>
    </row>
    <row r="46" spans="1:6" ht="12.75" hidden="1">
      <c r="A46" s="206" t="s">
        <v>109</v>
      </c>
      <c r="B46" s="56">
        <v>0</v>
      </c>
      <c r="C46" s="66">
        <v>0</v>
      </c>
      <c r="F46" s="37"/>
    </row>
    <row r="47" spans="1:6" ht="12.75" hidden="1">
      <c r="A47" s="206" t="s">
        <v>110</v>
      </c>
      <c r="B47" s="59">
        <v>0</v>
      </c>
      <c r="C47" s="66">
        <v>0</v>
      </c>
      <c r="F47" s="37"/>
    </row>
    <row r="48" spans="1:6" ht="13.5" thickBot="1">
      <c r="A48" s="220" t="s">
        <v>133</v>
      </c>
      <c r="B48" s="181">
        <v>-22176</v>
      </c>
      <c r="C48" s="182">
        <v>6167</v>
      </c>
      <c r="F48" s="37"/>
    </row>
    <row r="49" spans="1:6" ht="13.5" thickBot="1">
      <c r="A49" s="216" t="s">
        <v>111</v>
      </c>
      <c r="B49" s="158">
        <f>SUM(B42:B48)</f>
        <v>12572322</v>
      </c>
      <c r="C49" s="159">
        <f>SUM(C42:C48)</f>
        <v>15850767</v>
      </c>
      <c r="F49" s="37"/>
    </row>
    <row r="50" spans="1:6" ht="13.5" thickBot="1">
      <c r="A50" s="202"/>
      <c r="B50" s="214"/>
      <c r="C50" s="215"/>
      <c r="F50" s="37"/>
    </row>
    <row r="51" spans="1:6" ht="13.5" thickBot="1">
      <c r="A51" s="201" t="s">
        <v>112</v>
      </c>
      <c r="B51" s="214"/>
      <c r="C51" s="215"/>
      <c r="F51" s="37"/>
    </row>
    <row r="52" spans="1:6" ht="13.5" thickBot="1">
      <c r="A52" s="202"/>
      <c r="B52" s="214"/>
      <c r="C52" s="215"/>
      <c r="F52" s="37"/>
    </row>
    <row r="53" spans="1:6" ht="13.5" thickBot="1">
      <c r="A53" s="202" t="s">
        <v>113</v>
      </c>
      <c r="B53" s="158">
        <v>52041696</v>
      </c>
      <c r="C53" s="159">
        <v>43120859</v>
      </c>
      <c r="F53" s="37"/>
    </row>
    <row r="54" spans="1:6" ht="13.5" thickBot="1">
      <c r="A54" s="202"/>
      <c r="B54" s="158"/>
      <c r="C54" s="159"/>
      <c r="F54" s="37"/>
    </row>
    <row r="55" spans="1:6" ht="13.5" thickBot="1">
      <c r="A55" s="202" t="s">
        <v>114</v>
      </c>
      <c r="B55" s="158">
        <v>63150432</v>
      </c>
      <c r="C55" s="159">
        <v>36722937</v>
      </c>
      <c r="F55" s="37"/>
    </row>
    <row r="56" spans="1:6" ht="13.5" thickBot="1">
      <c r="A56" s="202"/>
      <c r="B56" s="158"/>
      <c r="C56" s="159"/>
      <c r="F56" s="37"/>
    </row>
    <row r="57" spans="1:6" ht="13.5" thickBot="1">
      <c r="A57" s="202" t="s">
        <v>115</v>
      </c>
      <c r="B57" s="158">
        <f>B28+B38+B49</f>
        <v>11250097</v>
      </c>
      <c r="C57" s="159">
        <f>C28+C38+C49</f>
        <v>-6535810</v>
      </c>
      <c r="F57" s="37"/>
    </row>
    <row r="58" spans="1:6" ht="13.5" thickBot="1">
      <c r="A58" s="202"/>
      <c r="B58" s="214"/>
      <c r="C58" s="224"/>
      <c r="F58" s="37"/>
    </row>
    <row r="59" spans="1:6" ht="13.5" thickBot="1">
      <c r="A59" s="202" t="s">
        <v>116</v>
      </c>
      <c r="B59" s="225">
        <v>-141361</v>
      </c>
      <c r="C59" s="226">
        <v>137888</v>
      </c>
      <c r="F59" s="37"/>
    </row>
    <row r="60" spans="1:3" ht="12.75">
      <c r="A60" s="38"/>
      <c r="B60" s="48"/>
      <c r="C60" s="48"/>
    </row>
    <row r="61" spans="1:5" ht="12.75">
      <c r="A61" s="38"/>
      <c r="B61" s="39"/>
      <c r="C61" s="39"/>
      <c r="D61" s="62"/>
      <c r="E61" s="62"/>
    </row>
    <row r="62" spans="1:3" ht="12.75">
      <c r="A62" s="38"/>
      <c r="B62" s="39"/>
      <c r="C62" s="39"/>
    </row>
    <row r="63" spans="1:3" ht="12.75">
      <c r="A63" s="44" t="s">
        <v>156</v>
      </c>
      <c r="C63" s="61" t="s">
        <v>155</v>
      </c>
    </row>
    <row r="64" spans="1:3" ht="12.75">
      <c r="A64" s="28"/>
      <c r="C64" s="29"/>
    </row>
    <row r="65" spans="1:3" ht="12.75">
      <c r="A65" s="27" t="s">
        <v>46</v>
      </c>
      <c r="B65" s="241"/>
      <c r="C65" s="63" t="s">
        <v>47</v>
      </c>
    </row>
  </sheetData>
  <sheetProtection/>
  <mergeCells count="4">
    <mergeCell ref="A2:C2"/>
    <mergeCell ref="A3:C3"/>
    <mergeCell ref="A4:C4"/>
    <mergeCell ref="A5:C5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  <rowBreaks count="1" manualBreakCount="1">
    <brk id="5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23" sqref="A23"/>
    </sheetView>
  </sheetViews>
  <sheetFormatPr defaultColWidth="9.00390625" defaultRowHeight="12.75"/>
  <cols>
    <col min="1" max="1" width="29.25390625" style="75" customWidth="1"/>
    <col min="2" max="2" width="12.625" style="75" customWidth="1"/>
    <col min="3" max="3" width="14.125" style="75" customWidth="1"/>
    <col min="4" max="5" width="13.25390625" style="75" customWidth="1"/>
    <col min="6" max="6" width="12.625" style="75" customWidth="1"/>
    <col min="7" max="7" width="13.375" style="75" customWidth="1"/>
    <col min="8" max="8" width="15.875" style="75" customWidth="1"/>
    <col min="9" max="9" width="16.625" style="75" customWidth="1"/>
    <col min="10" max="10" width="11.00390625" style="75" customWidth="1"/>
  </cols>
  <sheetData>
    <row r="1" spans="6:10" ht="18" customHeight="1">
      <c r="F1" s="76"/>
      <c r="I1" s="257" t="s">
        <v>117</v>
      </c>
      <c r="J1" s="258"/>
    </row>
    <row r="2" spans="1:10" ht="14.25">
      <c r="A2" s="252" t="s">
        <v>118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5.75">
      <c r="A3" s="259" t="s">
        <v>2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2.75">
      <c r="A4" s="260" t="s">
        <v>3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5.75">
      <c r="A5" s="261" t="s">
        <v>160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6:10" ht="13.5" thickBot="1">
      <c r="F6" s="77"/>
      <c r="G6" s="77"/>
      <c r="H6" s="77"/>
      <c r="I6" s="77"/>
      <c r="J6" s="43" t="s">
        <v>5</v>
      </c>
    </row>
    <row r="7" spans="1:10" ht="77.25" customHeight="1">
      <c r="A7" s="78"/>
      <c r="B7" s="79" t="s">
        <v>37</v>
      </c>
      <c r="C7" s="80" t="s">
        <v>143</v>
      </c>
      <c r="D7" s="79" t="s">
        <v>137</v>
      </c>
      <c r="E7" s="79" t="s">
        <v>159</v>
      </c>
      <c r="F7" s="79" t="s">
        <v>42</v>
      </c>
      <c r="G7" s="80" t="s">
        <v>138</v>
      </c>
      <c r="H7" s="80" t="s">
        <v>131</v>
      </c>
      <c r="I7" s="81" t="s">
        <v>119</v>
      </c>
      <c r="J7" s="82" t="s">
        <v>120</v>
      </c>
    </row>
    <row r="8" spans="1:10" ht="13.5" thickBot="1">
      <c r="A8" s="83">
        <v>1</v>
      </c>
      <c r="B8" s="84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6">
        <v>10</v>
      </c>
    </row>
    <row r="9" spans="1:13" ht="13.5" thickBot="1">
      <c r="A9" s="87" t="s">
        <v>148</v>
      </c>
      <c r="B9" s="88">
        <v>24210204</v>
      </c>
      <c r="C9" s="89">
        <v>25632</v>
      </c>
      <c r="D9" s="90">
        <v>0</v>
      </c>
      <c r="E9" s="90">
        <v>0</v>
      </c>
      <c r="F9" s="89">
        <v>5381456</v>
      </c>
      <c r="G9" s="91">
        <v>-82787</v>
      </c>
      <c r="H9" s="91">
        <v>-209732</v>
      </c>
      <c r="I9" s="91">
        <v>2556868</v>
      </c>
      <c r="J9" s="92">
        <f>SUM(B9:I9)</f>
        <v>31881641</v>
      </c>
      <c r="M9" s="60"/>
    </row>
    <row r="10" spans="1:10" ht="38.25">
      <c r="A10" s="93" t="s">
        <v>121</v>
      </c>
      <c r="B10" s="98">
        <v>5900003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244">
        <f aca="true" t="shared" si="0" ref="J10:J17">SUM(B10:I10)</f>
        <v>5900003</v>
      </c>
    </row>
    <row r="11" spans="1:10" ht="12.75" hidden="1">
      <c r="A11" s="95" t="s">
        <v>122</v>
      </c>
      <c r="B11" s="94">
        <v>0</v>
      </c>
      <c r="C11" s="94">
        <v>0</v>
      </c>
      <c r="D11" s="94">
        <v>0</v>
      </c>
      <c r="E11" s="94"/>
      <c r="F11" s="94">
        <v>0</v>
      </c>
      <c r="G11" s="94">
        <v>0</v>
      </c>
      <c r="H11" s="94">
        <v>0</v>
      </c>
      <c r="I11" s="94">
        <v>0</v>
      </c>
      <c r="J11" s="110">
        <f t="shared" si="0"/>
        <v>0</v>
      </c>
    </row>
    <row r="12" spans="1:10" ht="12.75" hidden="1">
      <c r="A12" s="96" t="s">
        <v>123</v>
      </c>
      <c r="B12" s="94">
        <v>0</v>
      </c>
      <c r="C12" s="94">
        <v>0</v>
      </c>
      <c r="D12" s="94">
        <v>0</v>
      </c>
      <c r="E12" s="94"/>
      <c r="F12" s="94">
        <v>0</v>
      </c>
      <c r="G12" s="94">
        <v>0</v>
      </c>
      <c r="H12" s="94">
        <v>0</v>
      </c>
      <c r="I12" s="94">
        <v>0</v>
      </c>
      <c r="J12" s="110">
        <f t="shared" si="0"/>
        <v>0</v>
      </c>
    </row>
    <row r="13" spans="1:10" ht="38.25">
      <c r="A13" s="97" t="s">
        <v>124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8">
        <v>66503</v>
      </c>
      <c r="H13" s="94">
        <v>0</v>
      </c>
      <c r="I13" s="94">
        <v>0</v>
      </c>
      <c r="J13" s="110">
        <f t="shared" si="0"/>
        <v>66503</v>
      </c>
    </row>
    <row r="14" spans="1:10" ht="12.75" customHeight="1">
      <c r="A14" s="95" t="s">
        <v>43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8">
        <v>6488340</v>
      </c>
      <c r="J14" s="110">
        <f t="shared" si="0"/>
        <v>6488340</v>
      </c>
    </row>
    <row r="15" spans="1:10" ht="12.75">
      <c r="A15" s="100" t="s">
        <v>125</v>
      </c>
      <c r="B15" s="94">
        <v>0</v>
      </c>
      <c r="C15" s="94">
        <v>0</v>
      </c>
      <c r="D15" s="94">
        <v>0</v>
      </c>
      <c r="E15" s="94">
        <v>0</v>
      </c>
      <c r="F15" s="98">
        <v>1268809</v>
      </c>
      <c r="G15" s="94">
        <v>0</v>
      </c>
      <c r="H15" s="94">
        <v>0</v>
      </c>
      <c r="I15" s="112">
        <v>-1268809</v>
      </c>
      <c r="J15" s="243">
        <f t="shared" si="0"/>
        <v>0</v>
      </c>
    </row>
    <row r="16" spans="1:10" ht="25.5">
      <c r="A16" s="101" t="s">
        <v>126</v>
      </c>
      <c r="B16" s="94">
        <v>0</v>
      </c>
      <c r="C16" s="94">
        <v>0</v>
      </c>
      <c r="D16" s="94">
        <v>0</v>
      </c>
      <c r="E16" s="94">
        <v>0</v>
      </c>
      <c r="F16" s="98">
        <v>1268809</v>
      </c>
      <c r="G16" s="94">
        <v>0</v>
      </c>
      <c r="H16" s="94">
        <v>0</v>
      </c>
      <c r="I16" s="112">
        <v>-1268809</v>
      </c>
      <c r="J16" s="242">
        <f t="shared" si="0"/>
        <v>0</v>
      </c>
    </row>
    <row r="17" spans="1:10" ht="25.5">
      <c r="A17" s="97" t="s">
        <v>137</v>
      </c>
      <c r="B17" s="94">
        <v>0</v>
      </c>
      <c r="C17" s="94">
        <v>0</v>
      </c>
      <c r="D17" s="98">
        <v>1854531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10">
        <f t="shared" si="0"/>
        <v>1854531</v>
      </c>
    </row>
    <row r="18" spans="1:10" ht="13.5" thickBot="1">
      <c r="A18" s="102" t="s">
        <v>127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103">
        <v>130059</v>
      </c>
      <c r="I18" s="103">
        <v>-2047780</v>
      </c>
      <c r="J18" s="104">
        <f>SUM(B18:I18)</f>
        <v>-1917721</v>
      </c>
    </row>
    <row r="19" spans="1:10" ht="13.5" thickBot="1">
      <c r="A19" s="105" t="s">
        <v>167</v>
      </c>
      <c r="B19" s="115">
        <f aca="true" t="shared" si="1" ref="B19:I19">SUM(B9:B15)+B18</f>
        <v>30110207</v>
      </c>
      <c r="C19" s="115">
        <f t="shared" si="1"/>
        <v>25632</v>
      </c>
      <c r="D19" s="115">
        <f>SUM(D9:D15)+D18+D17</f>
        <v>1854531</v>
      </c>
      <c r="E19" s="90">
        <f>SUM(E9:E15)+E18+E17</f>
        <v>0</v>
      </c>
      <c r="F19" s="115">
        <f t="shared" si="1"/>
        <v>6650265</v>
      </c>
      <c r="G19" s="116">
        <f t="shared" si="1"/>
        <v>-16284</v>
      </c>
      <c r="H19" s="116">
        <f t="shared" si="1"/>
        <v>-79673</v>
      </c>
      <c r="I19" s="117">
        <f t="shared" si="1"/>
        <v>5728619</v>
      </c>
      <c r="J19" s="92">
        <f>SUM(B19:I19)</f>
        <v>44273297</v>
      </c>
    </row>
    <row r="20" spans="1:10" ht="6" customHeight="1" thickBot="1">
      <c r="A20" s="106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3.5" thickBot="1">
      <c r="A21" s="105" t="s">
        <v>149</v>
      </c>
      <c r="B21" s="89">
        <v>30110207</v>
      </c>
      <c r="C21" s="89">
        <v>25632</v>
      </c>
      <c r="D21" s="90">
        <v>0</v>
      </c>
      <c r="E21" s="90">
        <v>0</v>
      </c>
      <c r="F21" s="89">
        <v>6650265</v>
      </c>
      <c r="G21" s="91">
        <v>-114258</v>
      </c>
      <c r="H21" s="91">
        <v>-7755</v>
      </c>
      <c r="I21" s="91">
        <v>11120112</v>
      </c>
      <c r="J21" s="92">
        <f aca="true" t="shared" si="2" ref="J21:J31">SUM(B21:I21)</f>
        <v>47784203</v>
      </c>
    </row>
    <row r="22" spans="1:10" ht="37.5" customHeight="1" hidden="1">
      <c r="A22" s="109" t="s">
        <v>121</v>
      </c>
      <c r="B22" s="94">
        <v>0</v>
      </c>
      <c r="C22" s="94">
        <v>0</v>
      </c>
      <c r="D22" s="94">
        <v>0</v>
      </c>
      <c r="E22" s="94"/>
      <c r="F22" s="94">
        <v>0</v>
      </c>
      <c r="G22" s="94">
        <v>0</v>
      </c>
      <c r="H22" s="94">
        <v>0</v>
      </c>
      <c r="I22" s="94">
        <v>0</v>
      </c>
      <c r="J22" s="110">
        <f t="shared" si="2"/>
        <v>0</v>
      </c>
    </row>
    <row r="23" spans="1:10" ht="12.75">
      <c r="A23" s="95" t="s">
        <v>122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112">
        <v>-2000129</v>
      </c>
      <c r="J23" s="133">
        <f t="shared" si="2"/>
        <v>-2000129</v>
      </c>
    </row>
    <row r="24" spans="1:10" ht="12.75" hidden="1">
      <c r="A24" s="96" t="s">
        <v>123</v>
      </c>
      <c r="B24" s="94">
        <v>0</v>
      </c>
      <c r="C24" s="94">
        <v>0</v>
      </c>
      <c r="D24" s="94">
        <v>0</v>
      </c>
      <c r="E24" s="94"/>
      <c r="F24" s="94">
        <v>0</v>
      </c>
      <c r="G24" s="94">
        <v>0</v>
      </c>
      <c r="H24" s="94">
        <v>0</v>
      </c>
      <c r="I24" s="94">
        <v>0</v>
      </c>
      <c r="J24" s="132">
        <f t="shared" si="2"/>
        <v>0</v>
      </c>
    </row>
    <row r="25" spans="1:10" ht="38.25">
      <c r="A25" s="97" t="s">
        <v>124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8">
        <v>95848</v>
      </c>
      <c r="H25" s="94">
        <v>0</v>
      </c>
      <c r="I25" s="94">
        <v>0</v>
      </c>
      <c r="J25" s="111">
        <f t="shared" si="2"/>
        <v>95848</v>
      </c>
    </row>
    <row r="26" spans="1:10" ht="12.75" customHeight="1">
      <c r="A26" s="95" t="s">
        <v>43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8">
        <v>9560011</v>
      </c>
      <c r="J26" s="110">
        <f t="shared" si="2"/>
        <v>9560011</v>
      </c>
    </row>
    <row r="27" spans="1:10" ht="12.75">
      <c r="A27" s="100" t="s">
        <v>125</v>
      </c>
      <c r="B27" s="94">
        <v>0</v>
      </c>
      <c r="C27" s="94">
        <v>0</v>
      </c>
      <c r="D27" s="94">
        <v>0</v>
      </c>
      <c r="E27" s="94">
        <v>0</v>
      </c>
      <c r="F27" s="98">
        <v>1584658</v>
      </c>
      <c r="G27" s="94">
        <v>0</v>
      </c>
      <c r="H27" s="94">
        <v>0</v>
      </c>
      <c r="I27" s="112">
        <v>-1584658</v>
      </c>
      <c r="J27" s="99">
        <f t="shared" si="2"/>
        <v>0</v>
      </c>
    </row>
    <row r="28" spans="1:10" ht="25.5">
      <c r="A28" s="101" t="s">
        <v>126</v>
      </c>
      <c r="B28" s="94">
        <v>0</v>
      </c>
      <c r="C28" s="94">
        <v>0</v>
      </c>
      <c r="D28" s="94">
        <v>0</v>
      </c>
      <c r="E28" s="94">
        <v>0</v>
      </c>
      <c r="F28" s="98">
        <v>1584658</v>
      </c>
      <c r="G28" s="94">
        <v>0</v>
      </c>
      <c r="H28" s="94">
        <v>0</v>
      </c>
      <c r="I28" s="112">
        <v>-1584658</v>
      </c>
      <c r="J28" s="99">
        <f t="shared" si="2"/>
        <v>0</v>
      </c>
    </row>
    <row r="29" spans="1:10" ht="12.75">
      <c r="A29" s="97" t="s">
        <v>159</v>
      </c>
      <c r="B29" s="94">
        <v>0</v>
      </c>
      <c r="C29" s="94">
        <v>0</v>
      </c>
      <c r="D29" s="94">
        <v>0</v>
      </c>
      <c r="E29" s="98">
        <v>919490</v>
      </c>
      <c r="F29" s="94">
        <v>0</v>
      </c>
      <c r="G29" s="94">
        <v>0</v>
      </c>
      <c r="H29" s="94">
        <v>0</v>
      </c>
      <c r="I29" s="94">
        <v>0</v>
      </c>
      <c r="J29" s="110">
        <f t="shared" si="2"/>
        <v>919490</v>
      </c>
    </row>
    <row r="30" spans="1:10" ht="13.5" thickBot="1">
      <c r="A30" s="113" t="s">
        <v>127</v>
      </c>
      <c r="B30" s="114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03">
        <v>-146811</v>
      </c>
      <c r="I30" s="103">
        <v>-1775068</v>
      </c>
      <c r="J30" s="104">
        <f t="shared" si="2"/>
        <v>-1921879</v>
      </c>
    </row>
    <row r="31" spans="1:10" ht="13.5" thickBot="1">
      <c r="A31" s="105" t="s">
        <v>168</v>
      </c>
      <c r="B31" s="115">
        <f aca="true" t="shared" si="3" ref="B31:I31">SUM(B21:B27)+B30</f>
        <v>30110207</v>
      </c>
      <c r="C31" s="115">
        <f t="shared" si="3"/>
        <v>25632</v>
      </c>
      <c r="D31" s="90">
        <f>SUM(D21:D27)+D30+D29</f>
        <v>0</v>
      </c>
      <c r="E31" s="115">
        <f>SUM(E21:E27)+E30+E29</f>
        <v>919490</v>
      </c>
      <c r="F31" s="115">
        <f t="shared" si="3"/>
        <v>8234923</v>
      </c>
      <c r="G31" s="116">
        <f t="shared" si="3"/>
        <v>-18410</v>
      </c>
      <c r="H31" s="116">
        <f t="shared" si="3"/>
        <v>-154566</v>
      </c>
      <c r="I31" s="117">
        <f t="shared" si="3"/>
        <v>15320268</v>
      </c>
      <c r="J31" s="118">
        <f t="shared" si="2"/>
        <v>54437544</v>
      </c>
    </row>
    <row r="32" spans="1:10" ht="12.75">
      <c r="A32" s="119"/>
      <c r="B32" s="120"/>
      <c r="C32" s="120"/>
      <c r="D32" s="121"/>
      <c r="E32" s="121"/>
      <c r="F32" s="121"/>
      <c r="G32" s="121"/>
      <c r="H32" s="121"/>
      <c r="I32" s="121"/>
      <c r="J32" s="121"/>
    </row>
    <row r="33" spans="1:10" ht="12.75">
      <c r="A33" s="44" t="s">
        <v>156</v>
      </c>
      <c r="B33" s="45"/>
      <c r="C33" s="46"/>
      <c r="D33" s="122"/>
      <c r="E33" s="122"/>
      <c r="G33" s="122"/>
      <c r="H33" s="122"/>
      <c r="I33" s="122"/>
      <c r="J33" s="61" t="s">
        <v>155</v>
      </c>
    </row>
    <row r="34" spans="1:10" ht="12.75">
      <c r="A34" s="28"/>
      <c r="B34" s="31"/>
      <c r="C34" s="46"/>
      <c r="J34" s="31"/>
    </row>
    <row r="35" spans="1:10" ht="12.75">
      <c r="A35" s="27" t="s">
        <v>46</v>
      </c>
      <c r="B35" s="31"/>
      <c r="C35" s="123"/>
      <c r="J35" s="31" t="s">
        <v>47</v>
      </c>
    </row>
    <row r="36" spans="1:10" ht="12.75">
      <c r="A36" s="47"/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ht="12.75">
      <c r="A37" s="124"/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0" ht="12.75">
      <c r="A38" s="124"/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0" ht="12.75">
      <c r="A39" s="125"/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t="12.75">
      <c r="A40" s="126"/>
      <c r="B40" s="131"/>
      <c r="C40" s="131"/>
      <c r="D40" s="131"/>
      <c r="E40" s="131"/>
      <c r="F40" s="131"/>
      <c r="G40" s="131"/>
      <c r="H40" s="131"/>
      <c r="I40" s="131"/>
      <c r="J40" s="131"/>
    </row>
    <row r="41" spans="1:10" ht="12.75">
      <c r="A41" s="126"/>
      <c r="B41" s="131"/>
      <c r="C41" s="131"/>
      <c r="D41" s="131"/>
      <c r="E41" s="131"/>
      <c r="F41" s="131"/>
      <c r="G41" s="131"/>
      <c r="H41" s="131"/>
      <c r="I41" s="131"/>
      <c r="J41" s="131"/>
    </row>
    <row r="42" spans="1:10" ht="12.75">
      <c r="A42" s="127"/>
      <c r="B42" s="131"/>
      <c r="C42" s="131"/>
      <c r="D42" s="131"/>
      <c r="E42" s="131"/>
      <c r="F42" s="131"/>
      <c r="G42" s="131"/>
      <c r="H42" s="131"/>
      <c r="I42" s="131"/>
      <c r="J42" s="131"/>
    </row>
    <row r="43" spans="1:10" ht="12.75">
      <c r="A43" s="128"/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10" ht="12.75">
      <c r="A44" s="126"/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ht="12.75">
      <c r="A45" s="129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ht="12.75">
      <c r="A46" s="130"/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ht="12.75">
      <c r="A47" s="130"/>
      <c r="B47" s="131"/>
      <c r="C47" s="131"/>
      <c r="D47" s="131"/>
      <c r="E47" s="131"/>
      <c r="F47" s="131"/>
      <c r="G47" s="131"/>
      <c r="H47" s="131"/>
      <c r="I47" s="131"/>
      <c r="J47" s="131"/>
    </row>
    <row r="48" spans="1:10" ht="12.75">
      <c r="A48" s="126"/>
      <c r="B48" s="131"/>
      <c r="C48" s="131"/>
      <c r="D48" s="131"/>
      <c r="E48" s="131"/>
      <c r="F48" s="131"/>
      <c r="G48" s="131"/>
      <c r="H48" s="131"/>
      <c r="I48" s="131"/>
      <c r="J48" s="131"/>
    </row>
    <row r="49" spans="1:10" ht="12.75">
      <c r="A49" s="125"/>
      <c r="B49" s="131"/>
      <c r="C49" s="131"/>
      <c r="D49" s="131"/>
      <c r="E49" s="131"/>
      <c r="F49" s="131"/>
      <c r="G49" s="131"/>
      <c r="H49" s="131"/>
      <c r="I49" s="131"/>
      <c r="J49" s="131"/>
    </row>
    <row r="50" spans="1:10" ht="12.75">
      <c r="A50" s="124"/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10" ht="12.75">
      <c r="A51" s="124"/>
      <c r="B51" s="131"/>
      <c r="C51" s="131"/>
      <c r="D51" s="131"/>
      <c r="E51" s="131"/>
      <c r="F51" s="131"/>
      <c r="G51" s="131"/>
      <c r="H51" s="131"/>
      <c r="I51" s="131"/>
      <c r="J51" s="131"/>
    </row>
    <row r="52" spans="2:10" ht="12.75">
      <c r="B52" s="131"/>
      <c r="C52" s="131"/>
      <c r="D52" s="131"/>
      <c r="E52" s="131"/>
      <c r="F52" s="131"/>
      <c r="G52" s="131"/>
      <c r="H52" s="131"/>
      <c r="I52" s="131"/>
      <c r="J52" s="131"/>
    </row>
    <row r="53" spans="2:10" ht="12.75">
      <c r="B53" s="131"/>
      <c r="C53" s="131"/>
      <c r="D53" s="131"/>
      <c r="E53" s="131"/>
      <c r="F53" s="131"/>
      <c r="G53" s="131"/>
      <c r="H53" s="131"/>
      <c r="I53" s="131"/>
      <c r="J53" s="131"/>
    </row>
    <row r="54" spans="2:10" ht="12.75">
      <c r="B54" s="131"/>
      <c r="C54" s="131"/>
      <c r="D54" s="131"/>
      <c r="E54" s="131"/>
      <c r="F54" s="131"/>
      <c r="G54" s="131"/>
      <c r="H54" s="131"/>
      <c r="I54" s="131"/>
      <c r="J54" s="131"/>
    </row>
    <row r="55" spans="2:10" ht="12.75">
      <c r="B55" s="131"/>
      <c r="C55" s="131"/>
      <c r="D55" s="131"/>
      <c r="E55" s="131"/>
      <c r="F55" s="131"/>
      <c r="G55" s="131"/>
      <c r="H55" s="131"/>
      <c r="I55" s="131"/>
      <c r="J55" s="131"/>
    </row>
    <row r="56" spans="2:10" ht="12.75">
      <c r="B56" s="131"/>
      <c r="C56" s="131"/>
      <c r="D56" s="131"/>
      <c r="E56" s="131"/>
      <c r="F56" s="131"/>
      <c r="G56" s="131"/>
      <c r="H56" s="131"/>
      <c r="I56" s="131"/>
      <c r="J56" s="131"/>
    </row>
  </sheetData>
  <sheetProtection/>
  <mergeCells count="5">
    <mergeCell ref="I1:J1"/>
    <mergeCell ref="A2:J2"/>
    <mergeCell ref="A3:J3"/>
    <mergeCell ref="A4:J4"/>
    <mergeCell ref="A5:J5"/>
  </mergeCells>
  <printOptions/>
  <pageMargins left="0.7480314960629921" right="0.2755905511811024" top="0.2755905511811024" bottom="0.2755905511811024" header="0.1968503937007874" footer="0.1574803149606299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Eurasian-bank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Yelemessov_S</dc:creator>
  <cp:keywords/>
  <dc:description/>
  <cp:lastModifiedBy>SElemeso</cp:lastModifiedBy>
  <cp:lastPrinted>2013-10-17T05:02:45Z</cp:lastPrinted>
  <dcterms:created xsi:type="dcterms:W3CDTF">2011-04-23T05:34:18Z</dcterms:created>
  <dcterms:modified xsi:type="dcterms:W3CDTF">2013-10-17T05:14:14Z</dcterms:modified>
  <cp:category/>
  <cp:version/>
  <cp:contentType/>
  <cp:contentStatus/>
</cp:coreProperties>
</file>