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7490" windowHeight="8205" tabRatio="885" activeTab="1"/>
  </bookViews>
  <sheets>
    <sheet name="ф.1" sheetId="1" r:id="rId1"/>
    <sheet name="ф.2" sheetId="2" r:id="rId2"/>
  </sheets>
  <definedNames>
    <definedName name="q">#REF!</definedName>
    <definedName name="вп">#REF!</definedName>
    <definedName name="_xlnm.Print_Area" localSheetId="0">'ф.1'!$A$1:$D$83</definedName>
    <definedName name="_xlnm.Print_Area" localSheetId="1">'ф.2'!$A$1:$F$98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<sst xmlns="http://schemas.openxmlformats.org/spreadsheetml/2006/main" count="213" uniqueCount="187">
  <si>
    <t>Расходы от реализации или безвозмездной передачи активов</t>
  </si>
  <si>
    <t>Прочие расходы</t>
  </si>
  <si>
    <t>Итого капитал</t>
  </si>
  <si>
    <t>Аффинированные драгоценные металлы</t>
  </si>
  <si>
    <t>Прочие активы</t>
  </si>
  <si>
    <t>Запасы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</si>
  <si>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</si>
  <si>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</si>
  <si>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</si>
  <si>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</si>
  <si>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</si>
  <si>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Доля меньшинства</t>
  </si>
  <si>
    <t>Выпущенные долговые ценные бумаги</t>
  </si>
  <si>
    <t>Прочие обязательства</t>
  </si>
  <si>
    <t>Бухгалтерский баланс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</si>
  <si>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</si>
  <si>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</si>
  <si>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</si>
  <si>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Прочие доходы</t>
  </si>
  <si>
    <t>Операционные расходы</t>
  </si>
  <si>
    <t>(полное наименование организации)</t>
  </si>
  <si>
    <t>Займы полученные</t>
  </si>
  <si>
    <t>Код строки</t>
  </si>
  <si>
    <t>в том числе:</t>
  </si>
  <si>
    <t>Доходы (расходы) по финансовым активам (нетто)</t>
  </si>
  <si>
    <t>Доходы (расходы) от переоценки иностранной валюты (нетто)</t>
  </si>
  <si>
    <t>Доходы от реализации (выбытия) активов</t>
  </si>
  <si>
    <t>Денежные средства и эквиваленты денежных средств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</si>
  <si>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</si>
  <si>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</si>
  <si>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</si>
  <si>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</si>
  <si>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</si>
  <si>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</si>
  <si>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</si>
  <si>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</si>
  <si>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</si>
  <si>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</si>
  <si>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</si>
  <si>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</si>
  <si>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Обязательства</t>
  </si>
  <si>
    <t>Операция «РЕПО»</t>
  </si>
  <si>
    <t>Начисленные расходы по расчетам с акционерами по акциям</t>
  </si>
  <si>
    <t>Собственный капитал</t>
  </si>
  <si>
    <t>Прибыль (убыток) от прекращенной деятельности</t>
  </si>
  <si>
    <t>Отчет о прибылях и убытках</t>
  </si>
  <si>
    <t>Комиссионные вознаграждения</t>
  </si>
  <si>
    <t>Доходы от осуществления банковской и иной деятельности, не связанные с получением вознаграждения</t>
  </si>
  <si>
    <t>Дивиденды</t>
  </si>
  <si>
    <t>Доходы, связанные с участием в ассоциированных организациях</t>
  </si>
  <si>
    <t>Комиссионные расходы</t>
  </si>
  <si>
    <t>Наименование статьи</t>
  </si>
  <si>
    <t>Активы</t>
  </si>
  <si>
    <t>Расходы, связанные с выплатой вознаграждения</t>
  </si>
  <si>
    <t>Место печати</t>
  </si>
  <si>
    <t>Субординированный долг</t>
  </si>
  <si>
    <t>Кредиторская задолженность</t>
  </si>
  <si>
    <t>АО "Фонд финансовой поддержки сельского хозяйства"</t>
  </si>
  <si>
    <t>АО"Фонд финансовой поддержки сельского хозяйства"</t>
  </si>
  <si>
    <t>3.1</t>
  </si>
  <si>
    <t>3.2</t>
  </si>
  <si>
    <t>3.3</t>
  </si>
  <si>
    <t>3.4</t>
  </si>
  <si>
    <t>3.5</t>
  </si>
  <si>
    <t>3.6</t>
  </si>
  <si>
    <t>Ценные бумаги, оцениваемые по справедливой стоимости, изменения которых отражаются в составе прибыли или убытка</t>
  </si>
  <si>
    <t>из них:</t>
  </si>
  <si>
    <t>Текущее налоговое требование</t>
  </si>
  <si>
    <t>Отложенное налоговое требование</t>
  </si>
  <si>
    <t>Резервы</t>
  </si>
  <si>
    <t>Отложенное налоговое обязательство</t>
  </si>
  <si>
    <t>За аналогичный период предыдущего года</t>
  </si>
  <si>
    <t>Итого доходов (сумма строк с 1 по 9)</t>
  </si>
  <si>
    <t>Итого расходов (сумма строк с 11 по 16)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</si>
  <si>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</si>
  <si>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</si>
  <si>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Текущее налоговое обязательство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</si>
  <si>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</si>
  <si>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</si>
  <si>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от пенсионных активов</t>
  </si>
  <si>
    <t>от инвестиционного дохода (убытка) по пенсионным активам</t>
  </si>
  <si>
    <t>Займы (микрокредиты) предоставленные (за вычетом резервов на обесценение)</t>
  </si>
  <si>
    <t>Итого активы</t>
  </si>
  <si>
    <t>Вклады привлеченные</t>
  </si>
  <si>
    <t>Итого обязательства</t>
  </si>
  <si>
    <t>простые акции</t>
  </si>
  <si>
    <t>привилегированные акции</t>
  </si>
  <si>
    <t>Нераспределенная прибыль (непокрытый убыток)</t>
  </si>
  <si>
    <t>предыдущих лет</t>
  </si>
  <si>
    <t>отчетного периода</t>
  </si>
  <si>
    <t>Итого капитал и обязательства (стр. 35+стр.43)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</si>
  <si>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</si>
  <si>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</si>
  <si>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</si>
  <si>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</si>
  <si>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</si>
  <si>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 (микрокредитам)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</si>
  <si>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</si>
  <si>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</si>
  <si>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</si>
  <si>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</si>
  <si>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</si>
  <si>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</si>
  <si>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</si>
  <si>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</si>
  <si>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</si>
  <si>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 xml:space="preserve">    от пенсионных активов          </t>
  </si>
  <si>
    <t>2.1</t>
  </si>
  <si>
    <t xml:space="preserve">    от инвестиционного дохода/убытка по пенсионным активам</t>
  </si>
  <si>
    <t>2.2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</si>
  <si>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</si>
  <si>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</si>
  <si>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</si>
  <si>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</si>
  <si>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</si>
  <si>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</si>
  <si>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 xml:space="preserve">в том числе:  </t>
  </si>
  <si>
    <t xml:space="preserve">   доходы (расходы) от купли/продажи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</si>
  <si>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</si>
  <si>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 убытка (нетто)</t>
  </si>
  <si>
    <t>4.2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</si>
  <si>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</si>
  <si>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</si>
  <si>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</si>
  <si>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</si>
  <si>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</si>
  <si>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</si>
  <si>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</si>
  <si>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</si>
  <si>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</si>
  <si>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</si>
  <si>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</si>
  <si>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</si>
  <si>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</si>
  <si>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</si>
  <si>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</si>
  <si>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</si>
  <si>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</si>
  <si>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</si>
  <si>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</si>
  <si>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</si>
  <si>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</si>
  <si>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</si>
  <si>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</si>
  <si>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</si>
  <si>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</si>
  <si>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</si>
  <si>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</si>
  <si>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</si>
  <si>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</si>
  <si>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</si>
  <si>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</si>
  <si>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</si>
  <si>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</si>
  <si>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уплате  налогов и других обязательных платежей в бюджет, за исключением корпоративного подоходного налога </t>
  </si>
  <si>
    <t>14.4</t>
  </si>
  <si>
    <t>Прибыль (убыток) до отчисления в резервы (провизии) (стр.10-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</si>
  <si>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</si>
  <si>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</si>
  <si>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</si>
  <si>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</si>
  <si>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</si>
  <si>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Итого чистая прибыль (убыток) до уплаты корпоративного подоходного налога  (стр.18-стр.19)</t>
  </si>
  <si>
    <t>Итого чистая прибыль (убыток) за период (стр.22+/- стр.23-стр.24)</t>
  </si>
  <si>
    <r>
      <t xml:space="preserve">Приложение 11 к </t>
    </r>
    <r>
      <rPr>
        <u val="single"/>
        <sz val="8"/>
        <rFont val="Times New Roman"/>
        <family val="1"/>
      </rPr>
      <t>постановлению</t>
    </r>
    <r>
      <rPr>
        <sz val="8"/>
        <rFont val="Times New Roman"/>
        <family val="1"/>
      </rPr>
      <t xml:space="preserve"> Правления Национального Банка Республики Казахстан от 27 мая 2013 года №130</t>
    </r>
  </si>
  <si>
    <t>Форма № 2</t>
  </si>
  <si>
    <t>( в тысячах тенге)</t>
  </si>
  <si>
    <t xml:space="preserve"> Статья «Доля меньшинства» заполняется при составлении консолидированной финансовой отчетности.</t>
  </si>
  <si>
    <t>Первый руководитель                _____________________ Сарыбаев Н.К.</t>
  </si>
  <si>
    <t>Главный бухгалтер           _________________________ Даукенова Г.С.</t>
  </si>
  <si>
    <t xml:space="preserve">Исполнитель                         _______________________   Даукенова Г.С. </t>
  </si>
  <si>
    <t>Телефон 8(7172) 678-244</t>
  </si>
  <si>
    <t>Приложение 7 к Инструкции о перечне, формах и сроках представления финансовой отчетности финансовыми организациями и акционерным обществом "Банк Развития Казахстан"</t>
  </si>
  <si>
    <t>Форма № 1</t>
  </si>
  <si>
    <t>на конец отчетного периода</t>
  </si>
  <si>
    <t>на конец предыдущего года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</si>
  <si>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</si>
  <si>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        _____________________  Н. Сарыбаев</t>
  </si>
  <si>
    <t>Главный бухгалтер              _____________________  Г. Даукенова</t>
  </si>
  <si>
    <t>Исполнитель                                    Г. Даукенова</t>
  </si>
  <si>
    <t>Телефон 8(7172)678-404</t>
  </si>
  <si>
    <t>на 01 апреля 2015 года</t>
  </si>
  <si>
    <t xml:space="preserve"> по состоянию на "1" апреля 2015 года</t>
  </si>
  <si>
    <t>Сдан в НБ до аудита</t>
  </si>
  <si>
    <t>на 01.04.15</t>
  </si>
  <si>
    <t>на 01.01.15</t>
  </si>
  <si>
    <t>дата 27.04.2015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</si>
</sst>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General_)"/>
    <numFmt numFmtId="166" formatCode="#,##0.000"/>
    <numFmt numFmtId="167" formatCode="0.0"/>
    <numFmt numFmtId="168" formatCode="_-* #,##0.0_р_._-;\-* #,##0.0_р_._-;_-* &quot;-&quot;??_р_._-;_-@_-"/>
    <numFmt numFmtId="169" formatCode="d/m;@"/>
    <numFmt numFmtId="170" formatCode="_-* #,##0.0_р_._-;\-* #,##0.0_р_._-;_-* &quot;-&quot;?_р_._-;_-@_-"/>
    <numFmt numFmtId="171" formatCode="_-* #,##0_р_._-;\-* #,##0_р_._-;_-* &quot;-&quot;??_р_._-;_-@_-"/>
    <numFmt numFmtId="172" formatCode="0.0000"/>
    <numFmt numFmtId="173" formatCode="0.000"/>
    <numFmt numFmtId="174" formatCode="_-* #,##0_р_._-;\-* #,##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000"/>
    <numFmt numFmtId="180" formatCode="#,##0.0"/>
    <numFmt numFmtId="181" formatCode="_-* #,##0.000_р_._-;\-* #,##0.000_р_._-;_-* &quot;-&quot;??_р_._-;_-@_-"/>
    <numFmt numFmtId="182" formatCode="_-* #,##0.0000_р_._-;\-* #,##0.0000_р_._-;_-* &quot;-&quot;??_р_._-;_-@_-"/>
  </numFmts>
  <fonts count="59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Helv"/>
      <family val="0"/>
    </font>
    <font>
      <u val="single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0" borderId="0">
      <alignment/>
      <protection/>
    </xf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3" fillId="0" borderId="9" applyNumberFormat="0" applyFill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" fillId="0" borderId="0" xfId="73" applyNumberFormat="1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justify" shrinkToFit="1"/>
    </xf>
    <xf numFmtId="0" fontId="3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3" fontId="4" fillId="0" borderId="10" xfId="87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top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171" fontId="3" fillId="0" borderId="10" xfId="85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171" fontId="4" fillId="0" borderId="10" xfId="85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49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justify" vertical="top" wrapText="1"/>
      <protection/>
    </xf>
    <xf numFmtId="170" fontId="4" fillId="0" borderId="0" xfId="0" applyNumberFormat="1" applyFont="1" applyFill="1" applyAlignment="1" applyProtection="1">
      <alignment/>
      <protection locked="0"/>
    </xf>
    <xf numFmtId="0" fontId="3" fillId="0" borderId="13" xfId="0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top" wrapText="1"/>
      <protection/>
    </xf>
    <xf numFmtId="174" fontId="4" fillId="0" borderId="0" xfId="0" applyNumberFormat="1" applyFont="1" applyFill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3" fontId="56" fillId="0" borderId="0" xfId="0" applyNumberFormat="1" applyFont="1" applyFill="1" applyAlignment="1" applyProtection="1">
      <alignment/>
      <protection locked="0"/>
    </xf>
    <xf numFmtId="3" fontId="13" fillId="0" borderId="1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Fill="1" applyAlignment="1" applyProtection="1">
      <alignment/>
      <protection locked="0"/>
    </xf>
    <xf numFmtId="171" fontId="4" fillId="0" borderId="0" xfId="0" applyNumberFormat="1" applyFont="1" applyFill="1" applyAlignment="1" applyProtection="1">
      <alignment horizontal="center"/>
      <protection/>
    </xf>
    <xf numFmtId="171" fontId="4" fillId="0" borderId="0" xfId="0" applyNumberFormat="1" applyFont="1" applyFill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3" fillId="0" borderId="10" xfId="85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57" fillId="0" borderId="0" xfId="0" applyNumberFormat="1" applyFont="1" applyFill="1" applyAlignment="1" applyProtection="1">
      <alignment/>
      <protection locked="0"/>
    </xf>
    <xf numFmtId="1" fontId="58" fillId="0" borderId="0" xfId="0" applyNumberFormat="1" applyFont="1" applyFill="1" applyAlignment="1">
      <alignment/>
    </xf>
    <xf numFmtId="168" fontId="5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>
      <alignment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wrapText="1"/>
      <protection locked="0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3" xfId="63"/>
    <cellStyle name="Обычный 4" xfId="64"/>
    <cellStyle name="Обычный 4 2" xfId="65"/>
    <cellStyle name="Обычный 4 3" xfId="66"/>
    <cellStyle name="Обычный 5" xfId="67"/>
    <cellStyle name="Обычный 5 2" xfId="68"/>
    <cellStyle name="Обычный 6" xfId="69"/>
    <cellStyle name="Обычный 7" xfId="70"/>
    <cellStyle name="Обычный 8" xfId="71"/>
    <cellStyle name="Обычный 9" xfId="72"/>
    <cellStyle name="Обычный_Приложения к Правилам по ИК_рус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Процентный 3" xfId="80"/>
    <cellStyle name="Процентный 4" xfId="81"/>
    <cellStyle name="Связанная ячейка" xfId="82"/>
    <cellStyle name="Стиль 1" xfId="83"/>
    <cellStyle name="Текст предупреждения" xfId="84"/>
    <cellStyle name="Comma" xfId="85"/>
    <cellStyle name="Comma [0]" xfId="86"/>
    <cellStyle name="Финансовый 10 2" xfId="87"/>
    <cellStyle name="Финансовый 2" xfId="88"/>
    <cellStyle name="Финансовый 3" xfId="89"/>
    <cellStyle name="Финансовый 4" xfId="90"/>
    <cellStyle name="Финансовый 5" xfId="91"/>
    <cellStyle name="Финансовый 6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IR85"/>
  <sheetViews>
    <sheetView view="pageBreakPreview" zoomScaleNormal="70" zoomScaleSheetLayoutView="100" zoomScalePageLayoutView="0" workbookViewId="0" topLeftCell="A13">
      <selection activeCell="C14" sqref="C14"/>
    </sheetView>
  </sheetViews>
  <sheetFormatPr defaultColWidth="20.00390625" defaultRowHeight="12.75"/>
  <cols>
    <col min="1" max="1" width="88.125" style="2" customWidth="1"/>
    <col min="2" max="2" width="12.125" style="2" customWidth="1"/>
    <col min="3" max="3" width="17.875" style="2" customWidth="1"/>
    <col min="4" max="4" width="17.375" style="2" customWidth="1"/>
    <col min="5" max="5" width="8.875" style="2" customWidth="1"/>
    <col min="6" max="7" width="17.875" style="2" customWidth="1"/>
    <col min="8" max="8" width="17.375" style="2" customWidth="1"/>
    <col min="9" max="9" width="11.875" style="2" customWidth="1"/>
    <col min="10" max="10" width="10.625" style="2" customWidth="1"/>
    <col min="11" max="248" width="8.875" style="2" customWidth="1"/>
    <col min="249" max="249" width="88.125" style="2" customWidth="1"/>
    <col min="250" max="250" width="12.125" style="2" customWidth="1"/>
    <col min="251" max="251" width="20.375" style="2" customWidth="1"/>
    <col min="252" max="16384" width="20.00390625" style="2" customWidth="1"/>
  </cols>
  <sheetData>
    <row r="1" spans="3:8" ht="42" customHeight="1">
      <c r="C1" s="55" t="s">
        <v>172</v>
      </c>
      <c r="D1" s="56"/>
      <c r="G1" s="55" t="s">
        <v>172</v>
      </c>
      <c r="H1" s="56"/>
    </row>
    <row r="2" spans="3:8" ht="12.75">
      <c r="C2" s="7"/>
      <c r="D2" s="8" t="s">
        <v>173</v>
      </c>
      <c r="F2" s="7"/>
      <c r="G2" s="7"/>
      <c r="H2" s="8" t="s">
        <v>173</v>
      </c>
    </row>
    <row r="3" spans="1:4" ht="12.75">
      <c r="A3" s="60" t="s">
        <v>14</v>
      </c>
      <c r="B3" s="60"/>
      <c r="C3" s="60"/>
      <c r="D3" s="60"/>
    </row>
    <row r="4" spans="1:4" ht="12.75">
      <c r="A4" s="61" t="s">
        <v>57</v>
      </c>
      <c r="B4" s="61"/>
      <c r="C4" s="61"/>
      <c r="D4" s="61"/>
    </row>
    <row r="5" spans="1:4" ht="12.75">
      <c r="A5" s="62" t="s">
        <v>20</v>
      </c>
      <c r="B5" s="62"/>
      <c r="C5" s="62"/>
      <c r="D5" s="62"/>
    </row>
    <row r="6" spans="1:4" ht="12.75">
      <c r="A6" s="61" t="s">
        <v>181</v>
      </c>
      <c r="B6" s="61"/>
      <c r="C6" s="61"/>
      <c r="D6" s="61"/>
    </row>
    <row r="7" spans="1:252" ht="12.75">
      <c r="A7" s="15"/>
      <c r="B7" s="15"/>
      <c r="C7" s="9"/>
      <c r="D7" s="10" t="s">
        <v>166</v>
      </c>
      <c r="E7" s="15"/>
      <c r="F7" s="9"/>
      <c r="G7" s="9"/>
      <c r="H7" s="10" t="s">
        <v>166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8" ht="36" customHeight="1">
      <c r="A8" s="3" t="s">
        <v>51</v>
      </c>
      <c r="B8" s="3" t="s">
        <v>22</v>
      </c>
      <c r="C8" s="3" t="s">
        <v>174</v>
      </c>
      <c r="D8" s="3" t="s">
        <v>175</v>
      </c>
      <c r="F8" s="3" t="s">
        <v>174</v>
      </c>
      <c r="G8" s="57" t="s">
        <v>183</v>
      </c>
      <c r="H8" s="58"/>
    </row>
    <row r="9" spans="1:8" ht="12.75">
      <c r="A9" s="4">
        <v>1</v>
      </c>
      <c r="B9" s="4">
        <v>2</v>
      </c>
      <c r="C9" s="4">
        <v>3</v>
      </c>
      <c r="D9" s="4">
        <v>4</v>
      </c>
      <c r="F9" s="4">
        <v>3</v>
      </c>
      <c r="G9" s="4" t="s">
        <v>184</v>
      </c>
      <c r="H9" s="4" t="s">
        <v>185</v>
      </c>
    </row>
    <row r="10" spans="1:8" ht="12.75">
      <c r="A10" s="48" t="s">
        <v>52</v>
      </c>
      <c r="B10" s="49"/>
      <c r="C10" s="11"/>
      <c r="D10" s="11"/>
      <c r="F10" s="11"/>
      <c r="G10" s="11"/>
      <c r="H10" s="11"/>
    </row>
    <row r="11" spans="1:10" ht="15">
      <c r="A11" s="48" t="s">
        <v>27</v>
      </c>
      <c r="B11" s="49">
        <v>1</v>
      </c>
      <c r="C11" s="12">
        <v>8030153</v>
      </c>
      <c r="D11" s="50">
        <v>2491284</v>
      </c>
      <c r="F11" s="12">
        <v>8030152579.240001</v>
      </c>
      <c r="G11" s="12">
        <f>G13+G14</f>
        <v>8030153</v>
      </c>
      <c r="H11" s="12">
        <f>H13+H14</f>
        <v>2491284</v>
      </c>
      <c r="I11" s="5">
        <f>C11-G11</f>
        <v>0</v>
      </c>
      <c r="J11" s="5">
        <f>D11-H11</f>
        <v>0</v>
      </c>
    </row>
    <row r="12" spans="1:8" ht="15" customHeight="1">
      <c r="A12" s="48" t="s">
        <v>66</v>
      </c>
      <c r="B12" s="49"/>
      <c r="C12" s="11"/>
      <c r="D12" s="41"/>
      <c r="F12" s="11"/>
      <c r="G12" s="11"/>
      <c r="H12" s="11"/>
    </row>
    <row r="13" spans="1:8" ht="15">
      <c r="A13" s="48" t="s">
        <v>77</v>
      </c>
      <c r="B13" s="49">
        <v>1.1</v>
      </c>
      <c r="C13" s="11"/>
      <c r="D13" s="41"/>
      <c r="F13" s="11"/>
      <c r="G13" s="11"/>
      <c r="H13" s="11"/>
    </row>
    <row r="14" spans="1:10" ht="15">
      <c r="A14" s="48" t="s">
        <v>78</v>
      </c>
      <c r="B14" s="49">
        <v>1.2</v>
      </c>
      <c r="C14" s="11">
        <v>8030153</v>
      </c>
      <c r="D14" s="50">
        <v>2491284</v>
      </c>
      <c r="F14" s="11">
        <v>8030152579.240001</v>
      </c>
      <c r="G14" s="11">
        <v>8030153</v>
      </c>
      <c r="H14" s="12">
        <v>2491284</v>
      </c>
      <c r="I14" s="5">
        <f>C14-G14</f>
        <v>0</v>
      </c>
      <c r="J14" s="5">
        <f>D14-H14</f>
        <v>0</v>
      </c>
    </row>
    <row r="15" spans="1:8" ht="15">
      <c r="A15" s="48" t="s">
        <v>3</v>
      </c>
      <c r="B15" s="49">
        <v>2</v>
      </c>
      <c r="C15" s="11"/>
      <c r="D15" s="50"/>
      <c r="F15" s="11"/>
      <c r="G15" s="11"/>
      <c r="H15" s="11"/>
    </row>
    <row r="16" spans="1:8" ht="25.5">
      <c r="A16" s="48" t="s">
        <v>65</v>
      </c>
      <c r="B16" s="49">
        <v>3</v>
      </c>
      <c r="C16" s="11"/>
      <c r="D16" s="50"/>
      <c r="F16" s="11"/>
      <c r="G16" s="11"/>
      <c r="H16" s="11"/>
    </row>
    <row r="17" spans="1:8" ht="15">
      <c r="A17" s="48" t="s">
        <v>28</v>
      </c>
      <c r="B17" s="49">
        <v>4</v>
      </c>
      <c r="C17" s="11"/>
      <c r="D17" s="50"/>
      <c r="F17" s="11"/>
      <c r="G17" s="11"/>
      <c r="H17" s="11"/>
    </row>
    <row r="18" spans="1:8" ht="15">
      <c r="A18" s="48" t="s">
        <v>29</v>
      </c>
      <c r="B18" s="49">
        <v>5</v>
      </c>
      <c r="C18" s="11"/>
      <c r="D18" s="50"/>
      <c r="F18" s="11"/>
      <c r="G18" s="11"/>
      <c r="H18" s="11"/>
    </row>
    <row r="19" spans="1:10" ht="15">
      <c r="A19" s="48" t="s">
        <v>30</v>
      </c>
      <c r="B19" s="49">
        <v>6</v>
      </c>
      <c r="C19" s="11">
        <v>260701</v>
      </c>
      <c r="D19" s="50">
        <v>117217</v>
      </c>
      <c r="F19" s="11">
        <v>260701582.90999997</v>
      </c>
      <c r="G19" s="11">
        <v>260701</v>
      </c>
      <c r="H19" s="11">
        <v>137607</v>
      </c>
      <c r="I19" s="5">
        <f>C19-G19</f>
        <v>0</v>
      </c>
      <c r="J19" s="5">
        <f>D19-H19</f>
        <v>-20390</v>
      </c>
    </row>
    <row r="20" spans="1:8" ht="15">
      <c r="A20" s="48" t="s">
        <v>46</v>
      </c>
      <c r="B20" s="49">
        <v>7</v>
      </c>
      <c r="C20" s="11"/>
      <c r="D20" s="50"/>
      <c r="F20" s="11"/>
      <c r="G20" s="11"/>
      <c r="H20" s="11"/>
    </row>
    <row r="21" spans="1:8" ht="15">
      <c r="A21" s="48" t="s">
        <v>66</v>
      </c>
      <c r="B21" s="49"/>
      <c r="C21" s="11"/>
      <c r="D21" s="50"/>
      <c r="F21" s="11"/>
      <c r="G21" s="11"/>
      <c r="H21" s="11"/>
    </row>
    <row r="22" spans="1:8" ht="15">
      <c r="A22" s="48" t="s">
        <v>79</v>
      </c>
      <c r="B22" s="49">
        <v>7.1</v>
      </c>
      <c r="C22" s="11"/>
      <c r="D22" s="50"/>
      <c r="F22" s="11"/>
      <c r="G22" s="11"/>
      <c r="H22" s="11"/>
    </row>
    <row r="23" spans="1:8" ht="15">
      <c r="A23" s="48" t="s">
        <v>80</v>
      </c>
      <c r="B23" s="49">
        <v>7.2</v>
      </c>
      <c r="C23" s="11"/>
      <c r="D23" s="50"/>
      <c r="F23" s="11"/>
      <c r="G23" s="11"/>
      <c r="H23" s="11"/>
    </row>
    <row r="24" spans="1:8" ht="15">
      <c r="A24" s="48" t="s">
        <v>31</v>
      </c>
      <c r="B24" s="49">
        <v>8</v>
      </c>
      <c r="C24" s="11"/>
      <c r="D24" s="50"/>
      <c r="F24" s="11"/>
      <c r="G24" s="11"/>
      <c r="H24" s="11"/>
    </row>
    <row r="25" spans="1:8" ht="15">
      <c r="A25" s="48" t="s">
        <v>32</v>
      </c>
      <c r="B25" s="49">
        <v>9</v>
      </c>
      <c r="C25" s="11"/>
      <c r="D25" s="50"/>
      <c r="F25" s="11"/>
      <c r="G25" s="11"/>
      <c r="H25" s="11"/>
    </row>
    <row r="26" spans="1:8" ht="15">
      <c r="A26" s="48" t="s">
        <v>33</v>
      </c>
      <c r="B26" s="49">
        <v>10</v>
      </c>
      <c r="C26" s="11"/>
      <c r="D26" s="50"/>
      <c r="F26" s="11"/>
      <c r="G26" s="11"/>
      <c r="H26" s="11"/>
    </row>
    <row r="27" spans="1:10" ht="15">
      <c r="A27" s="48" t="s">
        <v>34</v>
      </c>
      <c r="B27" s="49">
        <v>11</v>
      </c>
      <c r="C27" s="11">
        <v>2039896</v>
      </c>
      <c r="D27" s="50">
        <v>1862466</v>
      </c>
      <c r="F27" s="11">
        <v>2039895532.74</v>
      </c>
      <c r="G27" s="11">
        <v>2039896</v>
      </c>
      <c r="H27" s="11">
        <v>1862466</v>
      </c>
      <c r="I27" s="5">
        <f>C27-G27</f>
        <v>0</v>
      </c>
      <c r="J27" s="5">
        <f>D27-H27</f>
        <v>0</v>
      </c>
    </row>
    <row r="28" spans="1:10" ht="15">
      <c r="A28" s="48" t="s">
        <v>81</v>
      </c>
      <c r="B28" s="49">
        <v>12</v>
      </c>
      <c r="C28" s="11">
        <v>50057850</v>
      </c>
      <c r="D28" s="50">
        <v>50213705</v>
      </c>
      <c r="F28" s="11">
        <v>50057850549.31001</v>
      </c>
      <c r="G28" s="11">
        <v>49859844</v>
      </c>
      <c r="H28" s="11">
        <v>50015699</v>
      </c>
      <c r="I28" s="5">
        <f>C28-G28</f>
        <v>198006</v>
      </c>
      <c r="J28" s="5">
        <f>D28-H28</f>
        <v>198006</v>
      </c>
    </row>
    <row r="29" spans="1:8" ht="15">
      <c r="A29" s="48" t="s">
        <v>35</v>
      </c>
      <c r="B29" s="49">
        <v>13</v>
      </c>
      <c r="C29" s="11"/>
      <c r="D29" s="50"/>
      <c r="F29" s="11"/>
      <c r="G29" s="11"/>
      <c r="H29" s="11"/>
    </row>
    <row r="30" spans="1:10" ht="15">
      <c r="A30" s="48" t="s">
        <v>36</v>
      </c>
      <c r="B30" s="49">
        <v>14</v>
      </c>
      <c r="C30" s="11">
        <v>373915</v>
      </c>
      <c r="D30" s="50">
        <v>384904</v>
      </c>
      <c r="F30" s="11">
        <v>373915473.13</v>
      </c>
      <c r="G30" s="11">
        <v>373915</v>
      </c>
      <c r="H30" s="11">
        <v>384904</v>
      </c>
      <c r="I30" s="5">
        <f>C30-G30</f>
        <v>0</v>
      </c>
      <c r="J30" s="5">
        <f>D30-H30</f>
        <v>0</v>
      </c>
    </row>
    <row r="31" spans="1:10" ht="15">
      <c r="A31" s="48" t="s">
        <v>5</v>
      </c>
      <c r="B31" s="49">
        <v>15</v>
      </c>
      <c r="C31" s="11">
        <v>16982</v>
      </c>
      <c r="D31" s="50">
        <v>7457</v>
      </c>
      <c r="F31" s="11">
        <v>16982285.68</v>
      </c>
      <c r="G31" s="11">
        <v>16982</v>
      </c>
      <c r="H31" s="11">
        <v>7457</v>
      </c>
      <c r="I31" s="5">
        <f>C31-G31</f>
        <v>0</v>
      </c>
      <c r="J31" s="5">
        <f>D31-H31</f>
        <v>0</v>
      </c>
    </row>
    <row r="32" spans="1:8" ht="15">
      <c r="A32" s="48" t="s">
        <v>37</v>
      </c>
      <c r="B32" s="49">
        <v>16</v>
      </c>
      <c r="C32" s="11"/>
      <c r="D32" s="50">
        <v>0</v>
      </c>
      <c r="F32" s="11"/>
      <c r="G32" s="11"/>
      <c r="H32" s="11"/>
    </row>
    <row r="33" spans="1:10" ht="15">
      <c r="A33" s="48" t="s">
        <v>38</v>
      </c>
      <c r="B33" s="49">
        <v>17</v>
      </c>
      <c r="C33" s="11">
        <v>94764</v>
      </c>
      <c r="D33" s="50">
        <v>83424</v>
      </c>
      <c r="F33" s="11">
        <v>94763578.32</v>
      </c>
      <c r="G33" s="11">
        <v>94764</v>
      </c>
      <c r="H33" s="11">
        <v>83424</v>
      </c>
      <c r="I33" s="5">
        <f aca="true" t="shared" si="0" ref="I33:J35">C33-G33</f>
        <v>0</v>
      </c>
      <c r="J33" s="5">
        <f t="shared" si="0"/>
        <v>0</v>
      </c>
    </row>
    <row r="34" spans="1:10" ht="15">
      <c r="A34" s="48" t="s">
        <v>39</v>
      </c>
      <c r="B34" s="49">
        <v>18</v>
      </c>
      <c r="C34" s="11">
        <v>683748</v>
      </c>
      <c r="D34" s="50">
        <v>688901</v>
      </c>
      <c r="F34" s="11">
        <v>683748101.24</v>
      </c>
      <c r="G34" s="11">
        <v>683748</v>
      </c>
      <c r="H34" s="11">
        <v>688918</v>
      </c>
      <c r="I34" s="5">
        <f t="shared" si="0"/>
        <v>0</v>
      </c>
      <c r="J34" s="5">
        <f t="shared" si="0"/>
        <v>-17</v>
      </c>
    </row>
    <row r="35" spans="1:10" ht="15">
      <c r="A35" s="48" t="s">
        <v>67</v>
      </c>
      <c r="B35" s="49">
        <v>19</v>
      </c>
      <c r="C35" s="11">
        <v>309366</v>
      </c>
      <c r="D35" s="50">
        <v>303046</v>
      </c>
      <c r="F35" s="11">
        <v>309366469.28</v>
      </c>
      <c r="G35" s="11">
        <v>509540</v>
      </c>
      <c r="H35" s="11">
        <v>503109</v>
      </c>
      <c r="I35" s="5">
        <f t="shared" si="0"/>
        <v>-200174</v>
      </c>
      <c r="J35" s="5">
        <f t="shared" si="0"/>
        <v>-200063</v>
      </c>
    </row>
    <row r="36" spans="1:8" ht="15">
      <c r="A36" s="48" t="s">
        <v>68</v>
      </c>
      <c r="B36" s="49">
        <v>20</v>
      </c>
      <c r="C36" s="11"/>
      <c r="D36" s="50"/>
      <c r="F36" s="11"/>
      <c r="G36" s="11"/>
      <c r="H36" s="11"/>
    </row>
    <row r="37" spans="1:10" ht="15">
      <c r="A37" s="48" t="s">
        <v>4</v>
      </c>
      <c r="B37" s="49">
        <v>21</v>
      </c>
      <c r="C37" s="11">
        <v>1561121</v>
      </c>
      <c r="D37" s="50">
        <v>1464482</v>
      </c>
      <c r="F37" s="11">
        <v>1561120869.3600001</v>
      </c>
      <c r="G37" s="11">
        <v>1561121</v>
      </c>
      <c r="H37" s="11">
        <v>1464482</v>
      </c>
      <c r="I37" s="5">
        <f>C37-G37</f>
        <v>0</v>
      </c>
      <c r="J37" s="5">
        <f>D37-H37</f>
        <v>0</v>
      </c>
    </row>
    <row r="38" spans="1:10" ht="14.25">
      <c r="A38" s="48" t="s">
        <v>82</v>
      </c>
      <c r="B38" s="49">
        <v>22</v>
      </c>
      <c r="C38" s="13">
        <v>63428496</v>
      </c>
      <c r="D38" s="51">
        <v>57616886</v>
      </c>
      <c r="F38" s="13">
        <v>63428497021.21001</v>
      </c>
      <c r="G38" s="13">
        <f>G11+G15+G16+G17+G18+G19+G20+G24+G25+G26+G27+G28+G29+G30+G31+G32+G33+G34+G35+G36+G37</f>
        <v>63430664</v>
      </c>
      <c r="H38" s="13">
        <f>H11+H15+H16+H17+H18+H19+H20+H24+H25+H26+H27+H28+H29+H30+H31+H32+H33+H34+H35+H36+H37</f>
        <v>57639350</v>
      </c>
      <c r="I38" s="5">
        <f>C38-G38</f>
        <v>-2168</v>
      </c>
      <c r="J38" s="5">
        <f>D38-H38</f>
        <v>-22464</v>
      </c>
    </row>
    <row r="39" spans="1:8" ht="15">
      <c r="A39" s="48"/>
      <c r="B39" s="49"/>
      <c r="C39" s="11"/>
      <c r="D39" s="41"/>
      <c r="F39" s="11"/>
      <c r="G39" s="11"/>
      <c r="H39" s="11"/>
    </row>
    <row r="40" spans="1:8" ht="15">
      <c r="A40" s="48" t="s">
        <v>40</v>
      </c>
      <c r="B40" s="49"/>
      <c r="C40" s="11"/>
      <c r="D40" s="41"/>
      <c r="F40" s="11"/>
      <c r="G40" s="11"/>
      <c r="H40" s="11"/>
    </row>
    <row r="41" spans="1:8" ht="15">
      <c r="A41" s="48" t="s">
        <v>83</v>
      </c>
      <c r="B41" s="49">
        <v>23</v>
      </c>
      <c r="C41" s="11"/>
      <c r="D41" s="41"/>
      <c r="F41" s="11"/>
      <c r="G41" s="11"/>
      <c r="H41" s="11"/>
    </row>
    <row r="42" spans="1:8" ht="15">
      <c r="A42" s="48" t="s">
        <v>28</v>
      </c>
      <c r="B42" s="49">
        <v>24</v>
      </c>
      <c r="C42" s="11"/>
      <c r="D42" s="41"/>
      <c r="F42" s="11"/>
      <c r="G42" s="11"/>
      <c r="H42" s="11"/>
    </row>
    <row r="43" spans="1:10" ht="15">
      <c r="A43" s="48" t="s">
        <v>12</v>
      </c>
      <c r="B43" s="49">
        <v>25</v>
      </c>
      <c r="C43" s="11">
        <v>5014532</v>
      </c>
      <c r="D43" s="41"/>
      <c r="F43" s="11">
        <v>5014531996.22</v>
      </c>
      <c r="G43" s="11">
        <v>5014532</v>
      </c>
      <c r="H43" s="11"/>
      <c r="I43" s="5">
        <f>C43-G43</f>
        <v>0</v>
      </c>
      <c r="J43" s="5">
        <f>D43-H43</f>
        <v>0</v>
      </c>
    </row>
    <row r="44" spans="1:8" ht="15">
      <c r="A44" s="48" t="s">
        <v>41</v>
      </c>
      <c r="B44" s="49">
        <v>26</v>
      </c>
      <c r="C44" s="11"/>
      <c r="D44" s="41"/>
      <c r="F44" s="11"/>
      <c r="G44" s="11"/>
      <c r="H44" s="11"/>
    </row>
    <row r="45" spans="1:10" ht="15">
      <c r="A45" s="48" t="s">
        <v>21</v>
      </c>
      <c r="B45" s="49">
        <v>27</v>
      </c>
      <c r="C45" s="11">
        <v>27127025</v>
      </c>
      <c r="D45" s="50">
        <v>26770797</v>
      </c>
      <c r="F45" s="11">
        <v>27127025123.69</v>
      </c>
      <c r="G45" s="11">
        <v>27127025</v>
      </c>
      <c r="H45" s="11">
        <v>27004331</v>
      </c>
      <c r="I45" s="5">
        <f aca="true" t="shared" si="1" ref="I45:J47">C45-G45</f>
        <v>0</v>
      </c>
      <c r="J45" s="5">
        <f t="shared" si="1"/>
        <v>-233534</v>
      </c>
    </row>
    <row r="46" spans="1:10" ht="15">
      <c r="A46" s="48" t="s">
        <v>56</v>
      </c>
      <c r="B46" s="49">
        <v>28</v>
      </c>
      <c r="C46" s="11">
        <v>46292</v>
      </c>
      <c r="D46" s="50">
        <v>47094</v>
      </c>
      <c r="F46" s="11">
        <v>46291935.879999995</v>
      </c>
      <c r="G46" s="11">
        <v>46292</v>
      </c>
      <c r="H46" s="11">
        <v>61564</v>
      </c>
      <c r="I46" s="5">
        <f t="shared" si="1"/>
        <v>0</v>
      </c>
      <c r="J46" s="5">
        <f t="shared" si="1"/>
        <v>-14470</v>
      </c>
    </row>
    <row r="47" spans="1:10" ht="15">
      <c r="A47" s="48" t="s">
        <v>69</v>
      </c>
      <c r="B47" s="49">
        <v>29</v>
      </c>
      <c r="C47" s="11">
        <v>33229</v>
      </c>
      <c r="D47" s="50">
        <v>43629</v>
      </c>
      <c r="F47" s="11">
        <v>33229196.9</v>
      </c>
      <c r="G47" s="11">
        <v>33229</v>
      </c>
      <c r="H47" s="11">
        <v>43629</v>
      </c>
      <c r="I47" s="5">
        <f t="shared" si="1"/>
        <v>0</v>
      </c>
      <c r="J47" s="5">
        <f t="shared" si="1"/>
        <v>0</v>
      </c>
    </row>
    <row r="48" spans="1:8" ht="15">
      <c r="A48" s="48" t="s">
        <v>42</v>
      </c>
      <c r="B48" s="49">
        <v>30</v>
      </c>
      <c r="C48" s="11"/>
      <c r="D48" s="50"/>
      <c r="F48" s="11"/>
      <c r="G48" s="11"/>
      <c r="H48" s="11"/>
    </row>
    <row r="49" spans="1:8" ht="15">
      <c r="A49" s="48" t="s">
        <v>55</v>
      </c>
      <c r="B49" s="49">
        <v>31</v>
      </c>
      <c r="C49" s="11"/>
      <c r="D49" s="50"/>
      <c r="F49" s="11"/>
      <c r="G49" s="11"/>
      <c r="H49" s="11"/>
    </row>
    <row r="50" spans="1:10" ht="15">
      <c r="A50" s="48" t="s">
        <v>76</v>
      </c>
      <c r="B50" s="49">
        <v>32</v>
      </c>
      <c r="C50" s="11">
        <v>45635</v>
      </c>
      <c r="D50" s="50">
        <v>66403</v>
      </c>
      <c r="F50" s="11">
        <v>45635360.18</v>
      </c>
      <c r="G50" s="11">
        <v>39928</v>
      </c>
      <c r="H50" s="11">
        <v>60694</v>
      </c>
      <c r="I50" s="5">
        <f aca="true" t="shared" si="2" ref="I50:J53">C50-G50</f>
        <v>5707</v>
      </c>
      <c r="J50" s="5">
        <f t="shared" si="2"/>
        <v>5709</v>
      </c>
    </row>
    <row r="51" spans="1:10" ht="15">
      <c r="A51" s="48" t="s">
        <v>70</v>
      </c>
      <c r="B51" s="49">
        <v>33</v>
      </c>
      <c r="C51" s="11">
        <v>1098990</v>
      </c>
      <c r="D51" s="50">
        <v>1098978</v>
      </c>
      <c r="F51" s="11">
        <v>1098990292</v>
      </c>
      <c r="G51" s="11">
        <v>1342883</v>
      </c>
      <c r="H51" s="11">
        <v>1342871</v>
      </c>
      <c r="I51" s="5">
        <f t="shared" si="2"/>
        <v>-243893</v>
      </c>
      <c r="J51" s="5">
        <f t="shared" si="2"/>
        <v>-243893</v>
      </c>
    </row>
    <row r="52" spans="1:10" ht="15">
      <c r="A52" s="48" t="s">
        <v>13</v>
      </c>
      <c r="B52" s="49">
        <v>34</v>
      </c>
      <c r="C52" s="11">
        <v>26634</v>
      </c>
      <c r="D52" s="50">
        <v>27761</v>
      </c>
      <c r="F52" s="11">
        <v>26633622.03</v>
      </c>
      <c r="G52" s="11">
        <v>26634</v>
      </c>
      <c r="H52" s="11">
        <v>34174</v>
      </c>
      <c r="I52" s="5">
        <f t="shared" si="2"/>
        <v>0</v>
      </c>
      <c r="J52" s="5">
        <f t="shared" si="2"/>
        <v>-6413</v>
      </c>
    </row>
    <row r="53" spans="1:10" ht="14.25">
      <c r="A53" s="48" t="s">
        <v>84</v>
      </c>
      <c r="B53" s="49">
        <v>35</v>
      </c>
      <c r="C53" s="13">
        <v>33392337</v>
      </c>
      <c r="D53" s="51">
        <v>28054662</v>
      </c>
      <c r="F53" s="13">
        <v>33392337526.9</v>
      </c>
      <c r="G53" s="13">
        <f>SUM(G41:G52)</f>
        <v>33630523</v>
      </c>
      <c r="H53" s="13">
        <f>SUM(H41:H52)</f>
        <v>28547263</v>
      </c>
      <c r="I53" s="5">
        <f t="shared" si="2"/>
        <v>-238186</v>
      </c>
      <c r="J53" s="5">
        <f t="shared" si="2"/>
        <v>-492601</v>
      </c>
    </row>
    <row r="54" spans="1:8" ht="15">
      <c r="A54" s="48"/>
      <c r="B54" s="49"/>
      <c r="C54" s="11"/>
      <c r="D54" s="41"/>
      <c r="F54" s="11"/>
      <c r="G54" s="11"/>
      <c r="H54" s="11"/>
    </row>
    <row r="55" spans="1:8" ht="15">
      <c r="A55" s="48" t="s">
        <v>43</v>
      </c>
      <c r="B55" s="49"/>
      <c r="C55" s="11"/>
      <c r="D55" s="41"/>
      <c r="F55" s="11"/>
      <c r="G55" s="11"/>
      <c r="H55" s="11"/>
    </row>
    <row r="56" spans="1:10" ht="15">
      <c r="A56" s="48" t="s">
        <v>6</v>
      </c>
      <c r="B56" s="49">
        <v>36</v>
      </c>
      <c r="C56" s="11">
        <v>25692450</v>
      </c>
      <c r="D56" s="41">
        <v>25692450</v>
      </c>
      <c r="F56" s="11">
        <v>25692450000</v>
      </c>
      <c r="G56" s="11">
        <f>G58</f>
        <v>25692450</v>
      </c>
      <c r="H56" s="11">
        <v>25692450</v>
      </c>
      <c r="I56" s="5">
        <f>C56-G56</f>
        <v>0</v>
      </c>
      <c r="J56" s="5">
        <f>D56-H56</f>
        <v>0</v>
      </c>
    </row>
    <row r="57" spans="1:8" ht="15">
      <c r="A57" s="48" t="s">
        <v>66</v>
      </c>
      <c r="B57" s="49"/>
      <c r="C57" s="11"/>
      <c r="D57" s="41"/>
      <c r="F57" s="11"/>
      <c r="G57" s="11"/>
      <c r="H57" s="11"/>
    </row>
    <row r="58" spans="1:10" ht="15">
      <c r="A58" s="48" t="s">
        <v>85</v>
      </c>
      <c r="B58" s="49">
        <v>36.1</v>
      </c>
      <c r="C58" s="11">
        <v>25692450</v>
      </c>
      <c r="D58" s="41">
        <v>25692450</v>
      </c>
      <c r="F58" s="11">
        <v>25692450000</v>
      </c>
      <c r="G58" s="11">
        <v>25692450</v>
      </c>
      <c r="H58" s="11">
        <v>25692450</v>
      </c>
      <c r="I58" s="5">
        <f>C58-G58</f>
        <v>0</v>
      </c>
      <c r="J58" s="5">
        <f>D58-H58</f>
        <v>0</v>
      </c>
    </row>
    <row r="59" spans="1:8" ht="15">
      <c r="A59" s="48" t="s">
        <v>86</v>
      </c>
      <c r="B59" s="49">
        <v>36.2</v>
      </c>
      <c r="C59" s="11"/>
      <c r="D59" s="41"/>
      <c r="F59" s="11"/>
      <c r="G59" s="11"/>
      <c r="H59" s="11"/>
    </row>
    <row r="60" spans="1:10" ht="15">
      <c r="A60" s="48" t="s">
        <v>7</v>
      </c>
      <c r="B60" s="49">
        <v>37</v>
      </c>
      <c r="C60" s="11">
        <v>7309493</v>
      </c>
      <c r="D60" s="41">
        <v>7022808</v>
      </c>
      <c r="F60" s="11">
        <v>7309492758.179999</v>
      </c>
      <c r="G60" s="11">
        <v>7472629</v>
      </c>
      <c r="H60" s="11">
        <v>6952410</v>
      </c>
      <c r="I60" s="5">
        <f>C60-G60</f>
        <v>-163136</v>
      </c>
      <c r="J60" s="5">
        <f>D60-H60</f>
        <v>70398</v>
      </c>
    </row>
    <row r="61" spans="1:8" ht="15">
      <c r="A61" s="48" t="s">
        <v>8</v>
      </c>
      <c r="B61" s="49">
        <v>38</v>
      </c>
      <c r="C61" s="11"/>
      <c r="D61" s="41"/>
      <c r="F61" s="11"/>
      <c r="G61" s="11"/>
      <c r="H61" s="11"/>
    </row>
    <row r="62" spans="1:10" ht="15">
      <c r="A62" s="48" t="s">
        <v>9</v>
      </c>
      <c r="B62" s="49">
        <v>39</v>
      </c>
      <c r="C62" s="11">
        <v>14832</v>
      </c>
      <c r="D62" s="41">
        <v>14832</v>
      </c>
      <c r="F62" s="11">
        <v>14832200</v>
      </c>
      <c r="G62" s="11">
        <v>14832</v>
      </c>
      <c r="H62" s="11">
        <v>14832</v>
      </c>
      <c r="I62" s="5">
        <f aca="true" t="shared" si="3" ref="I62:J64">C62-G62</f>
        <v>0</v>
      </c>
      <c r="J62" s="5">
        <f t="shared" si="3"/>
        <v>0</v>
      </c>
    </row>
    <row r="63" spans="1:10" ht="15">
      <c r="A63" s="48" t="s">
        <v>10</v>
      </c>
      <c r="B63" s="49">
        <v>40</v>
      </c>
      <c r="C63" s="11">
        <v>-4236492</v>
      </c>
      <c r="D63" s="41">
        <v>-4215884</v>
      </c>
      <c r="F63" s="11">
        <v>-4236492025.08</v>
      </c>
      <c r="G63" s="11">
        <v>-5260198</v>
      </c>
      <c r="H63" s="11">
        <v>-5239589</v>
      </c>
      <c r="I63" s="5">
        <f t="shared" si="3"/>
        <v>1023706</v>
      </c>
      <c r="J63" s="5">
        <f t="shared" si="3"/>
        <v>1023705</v>
      </c>
    </row>
    <row r="64" spans="1:10" ht="15">
      <c r="A64" s="48" t="s">
        <v>87</v>
      </c>
      <c r="B64" s="49">
        <v>41</v>
      </c>
      <c r="C64" s="11">
        <v>1255876</v>
      </c>
      <c r="D64" s="41">
        <v>1048018</v>
      </c>
      <c r="F64" s="11">
        <v>1255876427.02</v>
      </c>
      <c r="G64" s="11">
        <f>G66+G67</f>
        <v>1880428</v>
      </c>
      <c r="H64" s="11">
        <v>1671984</v>
      </c>
      <c r="I64" s="5">
        <f t="shared" si="3"/>
        <v>-624552</v>
      </c>
      <c r="J64" s="5">
        <f t="shared" si="3"/>
        <v>-623966</v>
      </c>
    </row>
    <row r="65" spans="1:8" ht="15">
      <c r="A65" s="48" t="s">
        <v>23</v>
      </c>
      <c r="B65" s="49"/>
      <c r="C65" s="11"/>
      <c r="D65" s="41"/>
      <c r="F65" s="11"/>
      <c r="G65" s="11"/>
      <c r="H65" s="11"/>
    </row>
    <row r="66" spans="1:10" ht="15">
      <c r="A66" s="48" t="s">
        <v>88</v>
      </c>
      <c r="B66" s="49">
        <v>41.1</v>
      </c>
      <c r="C66" s="11">
        <v>1048018</v>
      </c>
      <c r="D66" s="41">
        <v>732568</v>
      </c>
      <c r="F66" s="11">
        <v>1048018006.9599999</v>
      </c>
      <c r="G66" s="11">
        <v>1671984</v>
      </c>
      <c r="H66" s="11">
        <v>732568</v>
      </c>
      <c r="I66" s="5">
        <f>C66-G66</f>
        <v>-623966</v>
      </c>
      <c r="J66" s="5">
        <f>D66-H66</f>
        <v>0</v>
      </c>
    </row>
    <row r="67" spans="1:10" ht="15">
      <c r="A67" s="48" t="s">
        <v>89</v>
      </c>
      <c r="B67" s="49">
        <v>41.2</v>
      </c>
      <c r="C67" s="11">
        <v>207858</v>
      </c>
      <c r="D67" s="41">
        <v>315450</v>
      </c>
      <c r="F67" s="11">
        <v>207858420.06</v>
      </c>
      <c r="G67" s="11">
        <f>208444</f>
        <v>208444</v>
      </c>
      <c r="H67" s="11">
        <v>939416</v>
      </c>
      <c r="I67" s="5">
        <f>C67-G67</f>
        <v>-586</v>
      </c>
      <c r="J67" s="5">
        <f>D67-H67</f>
        <v>-623966</v>
      </c>
    </row>
    <row r="68" spans="1:8" ht="15">
      <c r="A68" s="48" t="s">
        <v>11</v>
      </c>
      <c r="B68" s="49">
        <v>42</v>
      </c>
      <c r="C68" s="11"/>
      <c r="D68" s="41"/>
      <c r="F68" s="11"/>
      <c r="G68" s="11"/>
      <c r="H68" s="11"/>
    </row>
    <row r="69" spans="1:10" ht="14.25">
      <c r="A69" s="48" t="s">
        <v>2</v>
      </c>
      <c r="B69" s="49">
        <v>43</v>
      </c>
      <c r="C69" s="13">
        <v>30036159</v>
      </c>
      <c r="D69" s="51">
        <v>29562224</v>
      </c>
      <c r="F69" s="13">
        <v>30036159360.12</v>
      </c>
      <c r="G69" s="13">
        <f>G56+G60+G61+G62+G63+G64+G68</f>
        <v>29800141</v>
      </c>
      <c r="H69" s="13">
        <f>H56+H60+H61+H62+H63+H64+H68</f>
        <v>29092087</v>
      </c>
      <c r="I69" s="5">
        <f>C69-G69</f>
        <v>236018</v>
      </c>
      <c r="J69" s="5">
        <f>D69-H69</f>
        <v>470137</v>
      </c>
    </row>
    <row r="70" spans="1:8" ht="15">
      <c r="A70" s="48"/>
      <c r="B70" s="49"/>
      <c r="C70" s="12"/>
      <c r="D70" s="41"/>
      <c r="F70" s="12"/>
      <c r="G70" s="12"/>
      <c r="H70" s="12"/>
    </row>
    <row r="71" spans="1:10" ht="14.25">
      <c r="A71" s="48" t="s">
        <v>90</v>
      </c>
      <c r="B71" s="49">
        <v>44</v>
      </c>
      <c r="C71" s="13">
        <v>63428496</v>
      </c>
      <c r="D71" s="51">
        <v>57616886</v>
      </c>
      <c r="F71" s="13">
        <v>63428496887.020004</v>
      </c>
      <c r="G71" s="13">
        <f>G53+G69</f>
        <v>63430664</v>
      </c>
      <c r="H71" s="13">
        <f>H53+H69</f>
        <v>57639350</v>
      </c>
      <c r="I71" s="5">
        <f>C71-G71</f>
        <v>-2168</v>
      </c>
      <c r="J71" s="5">
        <f>D71-H71</f>
        <v>-22464</v>
      </c>
    </row>
    <row r="72" spans="3:8" ht="12.75">
      <c r="C72" s="52">
        <f>C38-C71</f>
        <v>0</v>
      </c>
      <c r="D72" s="53">
        <f>D38-D71</f>
        <v>0</v>
      </c>
      <c r="F72" s="6">
        <v>134.19000244140625</v>
      </c>
      <c r="G72" s="6">
        <f>G38-G71</f>
        <v>0</v>
      </c>
      <c r="H72" s="6">
        <f>H38-H71</f>
        <v>0</v>
      </c>
    </row>
    <row r="73" spans="1:4" ht="12.75" hidden="1">
      <c r="A73" s="59"/>
      <c r="B73" s="59"/>
      <c r="C73" s="59"/>
      <c r="D73" s="59"/>
    </row>
    <row r="74" spans="1:4" ht="12.75" hidden="1">
      <c r="A74" s="59" t="s">
        <v>176</v>
      </c>
      <c r="B74" s="59"/>
      <c r="C74" s="59"/>
      <c r="D74" s="59"/>
    </row>
    <row r="75" spans="1:7" ht="12.75">
      <c r="A75" s="1"/>
      <c r="C75" s="5"/>
      <c r="F75" s="5"/>
      <c r="G75" s="5"/>
    </row>
    <row r="76" spans="1:2" ht="12.75">
      <c r="A76" s="1" t="s">
        <v>177</v>
      </c>
      <c r="B76" s="38" t="s">
        <v>186</v>
      </c>
    </row>
    <row r="77" spans="1:7" ht="12.75">
      <c r="A77" s="1"/>
      <c r="C77" s="5"/>
      <c r="F77" s="5"/>
      <c r="G77" s="5"/>
    </row>
    <row r="78" spans="1:2" ht="12.75">
      <c r="A78" s="39" t="s">
        <v>178</v>
      </c>
      <c r="B78" s="38" t="s">
        <v>186</v>
      </c>
    </row>
    <row r="79" ht="12.75">
      <c r="A79" s="1"/>
    </row>
    <row r="80" ht="12.75">
      <c r="A80" s="1" t="s">
        <v>179</v>
      </c>
    </row>
    <row r="81" ht="12.75">
      <c r="A81" s="1"/>
    </row>
    <row r="82" ht="12.75">
      <c r="A82" s="2" t="s">
        <v>180</v>
      </c>
    </row>
    <row r="83" ht="12.75">
      <c r="A83" s="1" t="s">
        <v>54</v>
      </c>
    </row>
    <row r="84" ht="12.75">
      <c r="A84" s="1"/>
    </row>
    <row r="85" ht="12.75">
      <c r="A85" s="1"/>
    </row>
  </sheetData>
  <sheetProtection/>
  <mergeCells count="9">
    <mergeCell ref="G1:H1"/>
    <mergeCell ref="G8:H8"/>
    <mergeCell ref="A73:D73"/>
    <mergeCell ref="A74:D74"/>
    <mergeCell ref="C1:D1"/>
    <mergeCell ref="A3:D3"/>
    <mergeCell ref="A4:D4"/>
    <mergeCell ref="A5:D5"/>
    <mergeCell ref="A6:D6"/>
  </mergeCells>
  <printOptions/>
  <pageMargins left="0.7086614173228347" right="0.5118110236220472" top="0.3937007874015748" bottom="0" header="0" footer="0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02"/>
  <sheetViews>
    <sheetView tabSelected="1" zoomScale="70" zoomScaleNormal="70" zoomScalePageLayoutView="0" workbookViewId="0" topLeftCell="A1">
      <selection activeCell="F23" sqref="F23"/>
    </sheetView>
  </sheetViews>
  <sheetFormatPr defaultColWidth="9.00390625" defaultRowHeight="12.75"/>
  <cols>
    <col min="1" max="1" width="83.25390625" style="2" customWidth="1"/>
    <col min="2" max="2" width="10.875" style="2" customWidth="1"/>
    <col min="3" max="3" width="15.25390625" style="42" customWidth="1"/>
    <col min="4" max="4" width="15.375" style="2" customWidth="1"/>
    <col min="5" max="5" width="16.00390625" style="2" customWidth="1"/>
    <col min="6" max="6" width="17.25390625" style="2" customWidth="1"/>
    <col min="7" max="7" width="11.375" style="2" customWidth="1"/>
    <col min="8" max="16384" width="9.125" style="2" customWidth="1"/>
  </cols>
  <sheetData>
    <row r="1" spans="5:6" ht="30.75" customHeight="1">
      <c r="E1" s="55" t="s">
        <v>164</v>
      </c>
      <c r="F1" s="56"/>
    </row>
    <row r="2" spans="5:6" ht="12.75">
      <c r="E2" s="7"/>
      <c r="F2" s="8" t="s">
        <v>165</v>
      </c>
    </row>
    <row r="3" spans="1:6" ht="12.75">
      <c r="A3" s="60" t="s">
        <v>45</v>
      </c>
      <c r="B3" s="60"/>
      <c r="C3" s="60"/>
      <c r="D3" s="60"/>
      <c r="E3" s="60"/>
      <c r="F3" s="60"/>
    </row>
    <row r="4" spans="1:6" ht="12.75">
      <c r="A4" s="61" t="s">
        <v>58</v>
      </c>
      <c r="B4" s="61"/>
      <c r="C4" s="61"/>
      <c r="D4" s="61"/>
      <c r="E4" s="61"/>
      <c r="F4" s="61"/>
    </row>
    <row r="5" spans="1:6" ht="12.75">
      <c r="A5" s="62" t="s">
        <v>20</v>
      </c>
      <c r="B5" s="62"/>
      <c r="C5" s="62"/>
      <c r="D5" s="62"/>
      <c r="E5" s="62"/>
      <c r="F5" s="62"/>
    </row>
    <row r="6" spans="1:6" ht="12.75">
      <c r="A6" s="61" t="s">
        <v>182</v>
      </c>
      <c r="B6" s="61"/>
      <c r="C6" s="61"/>
      <c r="D6" s="61"/>
      <c r="E6" s="61"/>
      <c r="F6" s="61"/>
    </row>
    <row r="7" spans="1:6" s="15" customFormat="1" ht="12.75">
      <c r="A7" s="9"/>
      <c r="B7" s="9"/>
      <c r="C7" s="43"/>
      <c r="D7" s="9"/>
      <c r="E7" s="9"/>
      <c r="F7" s="9"/>
    </row>
    <row r="8" spans="3:6" s="15" customFormat="1" ht="12.75">
      <c r="C8" s="44"/>
      <c r="F8" s="10" t="s">
        <v>166</v>
      </c>
    </row>
    <row r="9" spans="1:8" ht="63.75">
      <c r="A9" s="3" t="s">
        <v>51</v>
      </c>
      <c r="B9" s="3" t="s">
        <v>22</v>
      </c>
      <c r="C9" s="45" t="s">
        <v>15</v>
      </c>
      <c r="D9" s="3" t="s">
        <v>16</v>
      </c>
      <c r="E9" s="3" t="s">
        <v>71</v>
      </c>
      <c r="F9" s="3" t="s">
        <v>17</v>
      </c>
      <c r="G9" s="16"/>
      <c r="H9" s="14"/>
    </row>
    <row r="10" spans="1:6" ht="12.75">
      <c r="A10" s="4">
        <v>1</v>
      </c>
      <c r="B10" s="4">
        <v>2</v>
      </c>
      <c r="C10" s="46">
        <v>3</v>
      </c>
      <c r="D10" s="4">
        <v>4</v>
      </c>
      <c r="E10" s="4">
        <v>5</v>
      </c>
      <c r="F10" s="4">
        <v>6</v>
      </c>
    </row>
    <row r="11" spans="1:10" ht="12.75">
      <c r="A11" s="17" t="s">
        <v>91</v>
      </c>
      <c r="B11" s="18">
        <v>1</v>
      </c>
      <c r="C11" s="19">
        <v>1060798</v>
      </c>
      <c r="D11" s="19">
        <v>1060798</v>
      </c>
      <c r="E11" s="19">
        <v>576271</v>
      </c>
      <c r="F11" s="19">
        <v>576271</v>
      </c>
      <c r="G11" s="2" t="b">
        <f>C11&gt;=C13+C14+C15+C16+C17+C18</f>
        <v>1</v>
      </c>
      <c r="H11" s="2" t="b">
        <f>D11&gt;=D13+D14+D15+D16+D17+D18</f>
        <v>1</v>
      </c>
      <c r="I11" s="2" t="b">
        <f>E11&gt;=E13+E14+E15+E16+E17+E18</f>
        <v>1</v>
      </c>
      <c r="J11" s="2" t="b">
        <f>F11&gt;=F13+F14+F15+F16+F17+F18</f>
        <v>1</v>
      </c>
    </row>
    <row r="12" spans="1:8" ht="12.75">
      <c r="A12" s="20" t="s">
        <v>23</v>
      </c>
      <c r="B12" s="21"/>
      <c r="C12" s="22"/>
      <c r="D12" s="22"/>
      <c r="E12" s="22"/>
      <c r="F12" s="22"/>
      <c r="G12" s="23"/>
      <c r="H12" s="5"/>
    </row>
    <row r="13" spans="1:6" ht="12.75">
      <c r="A13" s="20" t="s">
        <v>92</v>
      </c>
      <c r="B13" s="24" t="s">
        <v>93</v>
      </c>
      <c r="C13" s="22">
        <v>60528</v>
      </c>
      <c r="D13" s="22">
        <v>60528</v>
      </c>
      <c r="E13" s="22">
        <v>36270</v>
      </c>
      <c r="F13" s="22">
        <v>36270</v>
      </c>
    </row>
    <row r="14" spans="1:6" ht="12.75">
      <c r="A14" s="20" t="s">
        <v>94</v>
      </c>
      <c r="B14" s="24" t="s">
        <v>95</v>
      </c>
      <c r="C14" s="22">
        <v>36228</v>
      </c>
      <c r="D14" s="22">
        <v>36228</v>
      </c>
      <c r="E14" s="22"/>
      <c r="F14" s="22"/>
    </row>
    <row r="15" spans="1:6" ht="12.75">
      <c r="A15" s="20" t="s">
        <v>96</v>
      </c>
      <c r="B15" s="24" t="s">
        <v>97</v>
      </c>
      <c r="C15" s="22">
        <v>935106</v>
      </c>
      <c r="D15" s="22">
        <v>935106</v>
      </c>
      <c r="E15" s="22">
        <v>549571</v>
      </c>
      <c r="F15" s="22">
        <v>549571</v>
      </c>
    </row>
    <row r="16" spans="1:6" ht="12.75">
      <c r="A16" s="20" t="s">
        <v>98</v>
      </c>
      <c r="B16" s="24" t="s">
        <v>99</v>
      </c>
      <c r="C16" s="22">
        <v>28936</v>
      </c>
      <c r="D16" s="22">
        <v>28936</v>
      </c>
      <c r="E16" s="22">
        <v>-9570</v>
      </c>
      <c r="F16" s="22">
        <v>-9570</v>
      </c>
    </row>
    <row r="17" spans="1:8" ht="12.75">
      <c r="A17" s="20" t="s">
        <v>100</v>
      </c>
      <c r="B17" s="24" t="s">
        <v>101</v>
      </c>
      <c r="C17" s="22"/>
      <c r="D17" s="22"/>
      <c r="E17" s="22"/>
      <c r="F17" s="22"/>
      <c r="G17" s="23"/>
      <c r="H17" s="5"/>
    </row>
    <row r="18" spans="1:6" ht="12.75">
      <c r="A18" s="20" t="s">
        <v>102</v>
      </c>
      <c r="B18" s="24" t="s">
        <v>103</v>
      </c>
      <c r="C18" s="22"/>
      <c r="D18" s="22"/>
      <c r="E18" s="22"/>
      <c r="F18" s="22"/>
    </row>
    <row r="19" spans="1:6" ht="12.75">
      <c r="A19" s="20" t="s">
        <v>104</v>
      </c>
      <c r="B19" s="24" t="s">
        <v>105</v>
      </c>
      <c r="C19" s="22"/>
      <c r="D19" s="22"/>
      <c r="E19" s="22"/>
      <c r="F19" s="22"/>
    </row>
    <row r="20" spans="1:10" ht="12.75">
      <c r="A20" s="20" t="s">
        <v>46</v>
      </c>
      <c r="B20" s="25">
        <v>2</v>
      </c>
      <c r="C20" s="19"/>
      <c r="D20" s="19"/>
      <c r="E20" s="19"/>
      <c r="F20" s="19"/>
      <c r="G20" s="2" t="b">
        <f>C20&gt;=C22+C23</f>
        <v>1</v>
      </c>
      <c r="H20" s="2" t="b">
        <f>D20&gt;=D22+D23</f>
        <v>1</v>
      </c>
      <c r="I20" s="2" t="b">
        <f>E20&gt;=E22+E23</f>
        <v>1</v>
      </c>
      <c r="J20" s="2" t="b">
        <f>F20&gt;=F22+F23</f>
        <v>1</v>
      </c>
    </row>
    <row r="21" spans="1:6" ht="12.75">
      <c r="A21" s="20" t="s">
        <v>66</v>
      </c>
      <c r="B21" s="21"/>
      <c r="C21" s="22"/>
      <c r="D21" s="22"/>
      <c r="E21" s="22"/>
      <c r="F21" s="22"/>
    </row>
    <row r="22" spans="1:6" ht="12.75">
      <c r="A22" s="20" t="s">
        <v>106</v>
      </c>
      <c r="B22" s="24" t="s">
        <v>107</v>
      </c>
      <c r="C22" s="22"/>
      <c r="D22" s="22"/>
      <c r="E22" s="22"/>
      <c r="F22" s="22"/>
    </row>
    <row r="23" spans="1:6" ht="12.75">
      <c r="A23" s="20" t="s">
        <v>108</v>
      </c>
      <c r="B23" s="24" t="s">
        <v>109</v>
      </c>
      <c r="C23" s="22"/>
      <c r="D23" s="22"/>
      <c r="E23" s="22"/>
      <c r="F23" s="22"/>
    </row>
    <row r="24" spans="1:10" ht="25.5">
      <c r="A24" s="20" t="s">
        <v>47</v>
      </c>
      <c r="B24" s="26">
        <v>3</v>
      </c>
      <c r="C24" s="19">
        <v>35592</v>
      </c>
      <c r="D24" s="19">
        <v>35592</v>
      </c>
      <c r="E24" s="19">
        <v>17191</v>
      </c>
      <c r="F24" s="19">
        <v>17191</v>
      </c>
      <c r="G24" s="2" t="b">
        <f>C24&gt;=C26+C27+C28+C29+C30</f>
        <v>1</v>
      </c>
      <c r="H24" s="2" t="b">
        <f>D24&gt;=D26+D27+D28+D29+D30</f>
        <v>1</v>
      </c>
      <c r="I24" s="2" t="b">
        <f>E24&gt;=E26+E27+E28+E29+E30</f>
        <v>1</v>
      </c>
      <c r="J24" s="2" t="b">
        <f>F24&gt;=F26+F27+F28+F29+F30</f>
        <v>1</v>
      </c>
    </row>
    <row r="25" spans="1:6" ht="12.75">
      <c r="A25" s="20" t="s">
        <v>23</v>
      </c>
      <c r="B25" s="24"/>
      <c r="C25" s="22"/>
      <c r="D25" s="22"/>
      <c r="E25" s="22"/>
      <c r="F25" s="22"/>
    </row>
    <row r="26" spans="1:6" ht="12.75">
      <c r="A26" s="20" t="s">
        <v>110</v>
      </c>
      <c r="B26" s="24" t="s">
        <v>59</v>
      </c>
      <c r="C26" s="22"/>
      <c r="D26" s="22"/>
      <c r="E26" s="22"/>
      <c r="F26" s="22"/>
    </row>
    <row r="27" spans="1:6" ht="12.75">
      <c r="A27" s="20" t="s">
        <v>111</v>
      </c>
      <c r="B27" s="24" t="s">
        <v>60</v>
      </c>
      <c r="C27" s="22"/>
      <c r="D27" s="22"/>
      <c r="E27" s="22"/>
      <c r="F27" s="22"/>
    </row>
    <row r="28" spans="1:6" ht="12.75">
      <c r="A28" s="27" t="s">
        <v>112</v>
      </c>
      <c r="B28" s="24" t="s">
        <v>61</v>
      </c>
      <c r="C28" s="22"/>
      <c r="D28" s="22"/>
      <c r="E28" s="22"/>
      <c r="F28" s="22"/>
    </row>
    <row r="29" spans="1:6" ht="12.75">
      <c r="A29" s="20" t="s">
        <v>113</v>
      </c>
      <c r="B29" s="24" t="s">
        <v>62</v>
      </c>
      <c r="C29" s="22"/>
      <c r="D29" s="22"/>
      <c r="E29" s="22"/>
      <c r="F29" s="22"/>
    </row>
    <row r="30" spans="1:6" ht="12.75">
      <c r="A30" s="20" t="s">
        <v>114</v>
      </c>
      <c r="B30" s="24" t="s">
        <v>63</v>
      </c>
      <c r="C30" s="22"/>
      <c r="D30" s="22"/>
      <c r="E30" s="22"/>
      <c r="F30" s="22"/>
    </row>
    <row r="31" spans="1:6" ht="12.75">
      <c r="A31" s="20" t="s">
        <v>115</v>
      </c>
      <c r="B31" s="24" t="s">
        <v>64</v>
      </c>
      <c r="C31" s="22">
        <v>35592</v>
      </c>
      <c r="D31" s="22">
        <v>35592</v>
      </c>
      <c r="E31" s="22">
        <v>17191</v>
      </c>
      <c r="F31" s="22">
        <v>17191</v>
      </c>
    </row>
    <row r="32" spans="1:10" ht="12.75">
      <c r="A32" s="20" t="s">
        <v>24</v>
      </c>
      <c r="B32" s="21">
        <v>4</v>
      </c>
      <c r="C32" s="19">
        <v>0</v>
      </c>
      <c r="D32" s="19">
        <v>0</v>
      </c>
      <c r="E32" s="19">
        <v>0</v>
      </c>
      <c r="F32" s="19">
        <v>0</v>
      </c>
      <c r="G32" s="2" t="b">
        <f>C32&gt;=C34+C35</f>
        <v>1</v>
      </c>
      <c r="H32" s="2" t="b">
        <f>D32&gt;=D34+D35</f>
        <v>1</v>
      </c>
      <c r="I32" s="2" t="b">
        <f>E32&gt;=E34+E35</f>
        <v>1</v>
      </c>
      <c r="J32" s="2" t="b">
        <f>F32&gt;=F34+F35</f>
        <v>1</v>
      </c>
    </row>
    <row r="33" spans="1:6" ht="12.75">
      <c r="A33" s="20" t="s">
        <v>116</v>
      </c>
      <c r="B33" s="21"/>
      <c r="C33" s="22"/>
      <c r="D33" s="22"/>
      <c r="E33" s="22"/>
      <c r="F33" s="22"/>
    </row>
    <row r="34" spans="1:6" ht="12.75">
      <c r="A34" s="20" t="s">
        <v>117</v>
      </c>
      <c r="B34" s="24" t="s">
        <v>118</v>
      </c>
      <c r="C34" s="22">
        <v>0</v>
      </c>
      <c r="D34" s="22"/>
      <c r="E34" s="22"/>
      <c r="F34" s="22"/>
    </row>
    <row r="35" spans="1:6" ht="25.5">
      <c r="A35" s="20" t="s">
        <v>119</v>
      </c>
      <c r="B35" s="24" t="s">
        <v>120</v>
      </c>
      <c r="C35" s="22"/>
      <c r="D35" s="22"/>
      <c r="E35" s="22"/>
      <c r="F35" s="22"/>
    </row>
    <row r="36" spans="1:6" ht="12.75">
      <c r="A36" s="27" t="s">
        <v>25</v>
      </c>
      <c r="B36" s="21">
        <v>5</v>
      </c>
      <c r="C36" s="22">
        <v>64201</v>
      </c>
      <c r="D36" s="22">
        <v>64201</v>
      </c>
      <c r="E36" s="22">
        <v>-315038</v>
      </c>
      <c r="F36" s="22">
        <v>-315038</v>
      </c>
    </row>
    <row r="37" spans="1:6" ht="12.75">
      <c r="A37" s="27" t="s">
        <v>48</v>
      </c>
      <c r="B37" s="21">
        <v>6</v>
      </c>
      <c r="C37" s="19"/>
      <c r="D37" s="19"/>
      <c r="E37" s="19"/>
      <c r="F37" s="22"/>
    </row>
    <row r="38" spans="1:7" ht="12.75">
      <c r="A38" s="27" t="s">
        <v>49</v>
      </c>
      <c r="B38" s="21">
        <v>7</v>
      </c>
      <c r="C38" s="22">
        <v>-4739</v>
      </c>
      <c r="D38" s="22">
        <v>-4739</v>
      </c>
      <c r="E38" s="22">
        <v>-4169</v>
      </c>
      <c r="F38" s="22">
        <v>-4169</v>
      </c>
      <c r="G38" s="28"/>
    </row>
    <row r="39" spans="1:6" ht="12.75">
      <c r="A39" s="27" t="s">
        <v>26</v>
      </c>
      <c r="B39" s="21">
        <v>8</v>
      </c>
      <c r="C39" s="22"/>
      <c r="D39" s="22"/>
      <c r="E39" s="22">
        <v>1797</v>
      </c>
      <c r="F39" s="22">
        <v>1797</v>
      </c>
    </row>
    <row r="40" spans="1:6" ht="12.75">
      <c r="A40" s="20" t="s">
        <v>18</v>
      </c>
      <c r="B40" s="21">
        <v>9</v>
      </c>
      <c r="C40" s="22">
        <v>530813</v>
      </c>
      <c r="D40" s="22">
        <v>530813</v>
      </c>
      <c r="E40" s="22">
        <v>303709</v>
      </c>
      <c r="F40" s="22">
        <v>303709</v>
      </c>
    </row>
    <row r="41" spans="1:6" ht="12.75">
      <c r="A41" s="29" t="s">
        <v>72</v>
      </c>
      <c r="B41" s="21">
        <v>10</v>
      </c>
      <c r="C41" s="19">
        <v>1686665</v>
      </c>
      <c r="D41" s="19">
        <v>1686665</v>
      </c>
      <c r="E41" s="19">
        <v>579761</v>
      </c>
      <c r="F41" s="19">
        <v>579761</v>
      </c>
    </row>
    <row r="42" spans="1:6" ht="12.75">
      <c r="A42" s="29"/>
      <c r="B42" s="21"/>
      <c r="C42" s="22"/>
      <c r="D42" s="22"/>
      <c r="E42" s="22"/>
      <c r="F42" s="22"/>
    </row>
    <row r="43" spans="1:10" ht="12.75">
      <c r="A43" s="20" t="s">
        <v>53</v>
      </c>
      <c r="B43" s="21">
        <v>11</v>
      </c>
      <c r="C43" s="19">
        <v>38161</v>
      </c>
      <c r="D43" s="19">
        <v>38161</v>
      </c>
      <c r="E43" s="19">
        <v>1750</v>
      </c>
      <c r="F43" s="19">
        <v>1750</v>
      </c>
      <c r="G43" s="2" t="b">
        <f>C43&gt;=C45+C46+C47+C48+C49</f>
        <v>1</v>
      </c>
      <c r="H43" s="2" t="b">
        <f>D43&gt;=D45+D46+D47+D48+D49</f>
        <v>1</v>
      </c>
      <c r="I43" s="2" t="b">
        <f>E43&gt;=E45+E46+E47+E48+E49</f>
        <v>1</v>
      </c>
      <c r="J43" s="2" t="b">
        <f>F43&gt;=F45+F46+F47+F48+F49</f>
        <v>1</v>
      </c>
    </row>
    <row r="44" spans="1:6" ht="12.75">
      <c r="A44" s="20" t="s">
        <v>23</v>
      </c>
      <c r="B44" s="21"/>
      <c r="C44" s="22"/>
      <c r="D44" s="22"/>
      <c r="E44" s="22"/>
      <c r="F44" s="22"/>
    </row>
    <row r="45" spans="1:6" ht="12.75">
      <c r="A45" s="20" t="s">
        <v>121</v>
      </c>
      <c r="B45" s="24" t="s">
        <v>122</v>
      </c>
      <c r="C45" s="22"/>
      <c r="D45" s="22"/>
      <c r="E45" s="22"/>
      <c r="F45" s="22"/>
    </row>
    <row r="46" spans="1:6" ht="12.75">
      <c r="A46" s="20" t="s">
        <v>123</v>
      </c>
      <c r="B46" s="24" t="s">
        <v>124</v>
      </c>
      <c r="C46" s="22">
        <v>38161</v>
      </c>
      <c r="D46" s="22">
        <v>38161</v>
      </c>
      <c r="E46" s="22">
        <v>1750</v>
      </c>
      <c r="F46" s="22">
        <v>1750</v>
      </c>
    </row>
    <row r="47" spans="1:6" ht="12.75">
      <c r="A47" s="17" t="s">
        <v>125</v>
      </c>
      <c r="B47" s="24" t="s">
        <v>126</v>
      </c>
      <c r="C47" s="22"/>
      <c r="D47" s="22"/>
      <c r="E47" s="22"/>
      <c r="F47" s="22"/>
    </row>
    <row r="48" spans="1:6" ht="12.75">
      <c r="A48" s="20" t="s">
        <v>127</v>
      </c>
      <c r="B48" s="24" t="s">
        <v>128</v>
      </c>
      <c r="C48" s="22"/>
      <c r="D48" s="22"/>
      <c r="E48" s="22"/>
      <c r="F48" s="22"/>
    </row>
    <row r="49" spans="1:6" ht="12.75">
      <c r="A49" s="20" t="s">
        <v>129</v>
      </c>
      <c r="B49" s="24" t="s">
        <v>130</v>
      </c>
      <c r="C49" s="22"/>
      <c r="D49" s="22"/>
      <c r="E49" s="22"/>
      <c r="F49" s="22"/>
    </row>
    <row r="50" spans="1:6" ht="12.75">
      <c r="A50" s="17" t="s">
        <v>131</v>
      </c>
      <c r="B50" s="24" t="s">
        <v>132</v>
      </c>
      <c r="C50" s="19"/>
      <c r="D50" s="19"/>
      <c r="E50" s="19"/>
      <c r="F50" s="19"/>
    </row>
    <row r="51" spans="1:10" ht="12.75">
      <c r="A51" s="17" t="s">
        <v>50</v>
      </c>
      <c r="B51" s="4">
        <v>12</v>
      </c>
      <c r="C51" s="19"/>
      <c r="D51" s="19"/>
      <c r="E51" s="19"/>
      <c r="F51" s="19"/>
      <c r="G51" s="2" t="b">
        <f>C51&gt;=C53+C54</f>
        <v>1</v>
      </c>
      <c r="H51" s="2" t="b">
        <f>D51&gt;=D53+D54</f>
        <v>1</v>
      </c>
      <c r="I51" s="2" t="b">
        <f>E51&gt;=E53+E54</f>
        <v>1</v>
      </c>
      <c r="J51" s="2" t="b">
        <f>F51&gt;=F53+F54</f>
        <v>1</v>
      </c>
    </row>
    <row r="52" spans="1:6" ht="12.75">
      <c r="A52" s="17" t="s">
        <v>23</v>
      </c>
      <c r="B52" s="4"/>
      <c r="C52" s="22"/>
      <c r="D52" s="22"/>
      <c r="E52" s="22"/>
      <c r="F52" s="22"/>
    </row>
    <row r="53" spans="1:6" ht="12.75">
      <c r="A53" s="17" t="s">
        <v>133</v>
      </c>
      <c r="B53" s="30" t="s">
        <v>134</v>
      </c>
      <c r="C53" s="22"/>
      <c r="D53" s="22"/>
      <c r="E53" s="22"/>
      <c r="F53" s="22"/>
    </row>
    <row r="54" spans="1:6" ht="12.75">
      <c r="A54" s="17" t="s">
        <v>135</v>
      </c>
      <c r="B54" s="30" t="s">
        <v>136</v>
      </c>
      <c r="C54" s="22"/>
      <c r="D54" s="22"/>
      <c r="E54" s="22"/>
      <c r="F54" s="22"/>
    </row>
    <row r="55" spans="1:10" ht="12.75">
      <c r="A55" s="17" t="s">
        <v>137</v>
      </c>
      <c r="B55" s="4">
        <v>13</v>
      </c>
      <c r="C55" s="19"/>
      <c r="D55" s="19"/>
      <c r="E55" s="19"/>
      <c r="F55" s="19"/>
      <c r="G55" s="2" t="b">
        <f>C55&gt;=C57+C58+C59+C60+C61</f>
        <v>1</v>
      </c>
      <c r="H55" s="2" t="b">
        <f>D55&gt;=D57+D58+D59+D60+D61</f>
        <v>1</v>
      </c>
      <c r="I55" s="2" t="b">
        <f>E55&gt;=E57+E58+E59+E60+E61</f>
        <v>1</v>
      </c>
      <c r="J55" s="2" t="b">
        <f>F55&gt;=F57+F58+F59+F60+F61</f>
        <v>1</v>
      </c>
    </row>
    <row r="56" spans="1:6" ht="12.75">
      <c r="A56" s="17" t="s">
        <v>66</v>
      </c>
      <c r="B56" s="14"/>
      <c r="C56" s="22"/>
      <c r="D56" s="22"/>
      <c r="E56" s="22"/>
      <c r="F56" s="22"/>
    </row>
    <row r="57" spans="1:6" ht="12.75">
      <c r="A57" s="17" t="s">
        <v>138</v>
      </c>
      <c r="B57" s="30" t="s">
        <v>139</v>
      </c>
      <c r="C57" s="22"/>
      <c r="D57" s="22"/>
      <c r="E57" s="22"/>
      <c r="F57" s="22"/>
    </row>
    <row r="58" spans="1:6" ht="12.75">
      <c r="A58" s="17" t="s">
        <v>140</v>
      </c>
      <c r="B58" s="30" t="s">
        <v>141</v>
      </c>
      <c r="C58" s="22"/>
      <c r="D58" s="22"/>
      <c r="E58" s="22"/>
      <c r="F58" s="22"/>
    </row>
    <row r="59" spans="1:6" ht="12.75">
      <c r="A59" s="17" t="s">
        <v>142</v>
      </c>
      <c r="B59" s="30" t="s">
        <v>143</v>
      </c>
      <c r="C59" s="22"/>
      <c r="D59" s="22"/>
      <c r="E59" s="22"/>
      <c r="F59" s="22"/>
    </row>
    <row r="60" spans="1:6" ht="12.75">
      <c r="A60" s="17" t="s">
        <v>144</v>
      </c>
      <c r="B60" s="30" t="s">
        <v>145</v>
      </c>
      <c r="C60" s="22"/>
      <c r="D60" s="22"/>
      <c r="E60" s="22"/>
      <c r="F60" s="22"/>
    </row>
    <row r="61" spans="1:6" ht="12.75">
      <c r="A61" s="17" t="s">
        <v>146</v>
      </c>
      <c r="B61" s="30" t="s">
        <v>147</v>
      </c>
      <c r="C61" s="22"/>
      <c r="D61" s="22"/>
      <c r="E61" s="22"/>
      <c r="F61" s="22"/>
    </row>
    <row r="62" spans="1:10" ht="12.75">
      <c r="A62" s="17" t="s">
        <v>19</v>
      </c>
      <c r="B62" s="4">
        <v>14</v>
      </c>
      <c r="C62" s="19">
        <v>337192</v>
      </c>
      <c r="D62" s="19">
        <v>337192</v>
      </c>
      <c r="E62" s="19">
        <v>289296</v>
      </c>
      <c r="F62" s="19">
        <v>289296</v>
      </c>
      <c r="G62" s="2" t="b">
        <f>C62&gt;=C64+C65+C66+C67</f>
        <v>1</v>
      </c>
      <c r="H62" s="2" t="b">
        <f>D62&gt;=D64+D65+D66+D67</f>
        <v>1</v>
      </c>
      <c r="I62" s="2" t="b">
        <f>E62&gt;=E64+E65+E66+E67</f>
        <v>1</v>
      </c>
      <c r="J62" s="2" t="b">
        <f>F62&gt;=F64+F65+F66+F67</f>
        <v>1</v>
      </c>
    </row>
    <row r="63" spans="1:6" ht="12.75">
      <c r="A63" s="17" t="s">
        <v>66</v>
      </c>
      <c r="B63" s="4"/>
      <c r="C63" s="22"/>
      <c r="D63" s="22"/>
      <c r="E63" s="22"/>
      <c r="F63" s="22"/>
    </row>
    <row r="64" spans="1:6" ht="12.75">
      <c r="A64" s="17" t="s">
        <v>148</v>
      </c>
      <c r="B64" s="30" t="s">
        <v>149</v>
      </c>
      <c r="C64" s="22">
        <v>272630</v>
      </c>
      <c r="D64" s="22">
        <v>272630</v>
      </c>
      <c r="E64" s="22">
        <v>231834</v>
      </c>
      <c r="F64" s="22">
        <v>231834</v>
      </c>
    </row>
    <row r="65" spans="1:6" ht="12.75">
      <c r="A65" s="17" t="s">
        <v>150</v>
      </c>
      <c r="B65" s="30" t="s">
        <v>151</v>
      </c>
      <c r="C65" s="22">
        <v>19892</v>
      </c>
      <c r="D65" s="22">
        <v>19892</v>
      </c>
      <c r="E65" s="22">
        <v>15218</v>
      </c>
      <c r="F65" s="22">
        <v>15218</v>
      </c>
    </row>
    <row r="66" spans="1:6" ht="12.75">
      <c r="A66" s="17" t="s">
        <v>152</v>
      </c>
      <c r="B66" s="30" t="s">
        <v>153</v>
      </c>
      <c r="C66" s="22">
        <v>12068</v>
      </c>
      <c r="D66" s="22">
        <v>12068</v>
      </c>
      <c r="E66" s="22">
        <v>9401</v>
      </c>
      <c r="F66" s="22">
        <v>9401</v>
      </c>
    </row>
    <row r="67" spans="1:6" ht="25.5">
      <c r="A67" s="17" t="s">
        <v>154</v>
      </c>
      <c r="B67" s="30" t="s">
        <v>155</v>
      </c>
      <c r="C67" s="22">
        <v>32602</v>
      </c>
      <c r="D67" s="22">
        <v>32602</v>
      </c>
      <c r="E67" s="22">
        <v>32843</v>
      </c>
      <c r="F67" s="22">
        <v>32843</v>
      </c>
    </row>
    <row r="68" spans="1:6" ht="12.75">
      <c r="A68" s="17" t="s">
        <v>0</v>
      </c>
      <c r="B68" s="4">
        <v>15</v>
      </c>
      <c r="C68" s="22"/>
      <c r="D68" s="22"/>
      <c r="E68" s="22">
        <v>1216</v>
      </c>
      <c r="F68" s="22">
        <v>1216</v>
      </c>
    </row>
    <row r="69" spans="1:6" ht="12.75">
      <c r="A69" s="17" t="s">
        <v>1</v>
      </c>
      <c r="B69" s="4">
        <v>16</v>
      </c>
      <c r="C69" s="22">
        <v>570230</v>
      </c>
      <c r="D69" s="22">
        <v>570230</v>
      </c>
      <c r="E69" s="22">
        <v>274010</v>
      </c>
      <c r="F69" s="22">
        <v>274010</v>
      </c>
    </row>
    <row r="70" spans="1:7" ht="12.75">
      <c r="A70" s="31" t="s">
        <v>73</v>
      </c>
      <c r="B70" s="4">
        <v>17</v>
      </c>
      <c r="C70" s="19">
        <v>945583</v>
      </c>
      <c r="D70" s="19">
        <v>945583</v>
      </c>
      <c r="E70" s="19">
        <v>566272</v>
      </c>
      <c r="F70" s="19">
        <v>566272</v>
      </c>
      <c r="G70" s="32"/>
    </row>
    <row r="71" spans="1:6" s="47" customFormat="1" ht="12.75">
      <c r="A71" s="31" t="s">
        <v>156</v>
      </c>
      <c r="B71" s="33" t="s">
        <v>157</v>
      </c>
      <c r="C71" s="19">
        <v>741082</v>
      </c>
      <c r="D71" s="19">
        <v>741082</v>
      </c>
      <c r="E71" s="19">
        <v>13489</v>
      </c>
      <c r="F71" s="19">
        <v>13489</v>
      </c>
    </row>
    <row r="72" spans="1:6" ht="12.75">
      <c r="A72" s="34" t="s">
        <v>158</v>
      </c>
      <c r="B72" s="30" t="s">
        <v>159</v>
      </c>
      <c r="C72" s="22">
        <v>520787</v>
      </c>
      <c r="D72" s="22">
        <v>520787</v>
      </c>
      <c r="E72" s="22">
        <v>54536</v>
      </c>
      <c r="F72" s="22">
        <v>54536</v>
      </c>
    </row>
    <row r="73" spans="1:6" ht="12.75">
      <c r="A73" s="34" t="s">
        <v>66</v>
      </c>
      <c r="B73" s="30"/>
      <c r="C73" s="22"/>
      <c r="D73" s="22"/>
      <c r="E73" s="22"/>
      <c r="F73" s="22"/>
    </row>
    <row r="74" spans="1:6" ht="25.5">
      <c r="A74" s="34" t="s">
        <v>160</v>
      </c>
      <c r="B74" s="30" t="s">
        <v>161</v>
      </c>
      <c r="C74" s="22"/>
      <c r="D74" s="22"/>
      <c r="E74" s="22"/>
      <c r="F74" s="22"/>
    </row>
    <row r="75" spans="1:6" ht="12.75">
      <c r="A75" s="17"/>
      <c r="B75" s="4"/>
      <c r="C75" s="22"/>
      <c r="D75" s="22"/>
      <c r="E75" s="22"/>
      <c r="F75" s="22"/>
    </row>
    <row r="76" spans="1:6" ht="12.75">
      <c r="A76" s="35" t="s">
        <v>162</v>
      </c>
      <c r="B76" s="4">
        <v>20</v>
      </c>
      <c r="C76" s="19">
        <v>220295</v>
      </c>
      <c r="D76" s="19">
        <v>220295</v>
      </c>
      <c r="E76" s="19">
        <v>-41047</v>
      </c>
      <c r="F76" s="19">
        <v>-41047</v>
      </c>
    </row>
    <row r="77" spans="1:6" ht="12.75">
      <c r="A77" s="17"/>
      <c r="B77" s="4"/>
      <c r="C77" s="22"/>
      <c r="D77" s="22"/>
      <c r="E77" s="22"/>
      <c r="F77" s="22"/>
    </row>
    <row r="78" spans="1:6" ht="12.75">
      <c r="A78" s="17" t="s">
        <v>74</v>
      </c>
      <c r="B78" s="4">
        <v>21</v>
      </c>
      <c r="C78" s="19">
        <v>12437</v>
      </c>
      <c r="D78" s="19">
        <v>12437</v>
      </c>
      <c r="E78" s="19"/>
      <c r="F78" s="19"/>
    </row>
    <row r="79" spans="1:6" ht="12.75">
      <c r="A79" s="17"/>
      <c r="B79" s="4"/>
      <c r="C79" s="22"/>
      <c r="D79" s="22"/>
      <c r="E79" s="22"/>
      <c r="F79" s="22"/>
    </row>
    <row r="80" spans="1:6" ht="12.75">
      <c r="A80" s="31" t="s">
        <v>75</v>
      </c>
      <c r="B80" s="36">
        <v>22</v>
      </c>
      <c r="C80" s="19">
        <v>207858</v>
      </c>
      <c r="D80" s="19">
        <v>207858</v>
      </c>
      <c r="E80" s="19">
        <v>-41047</v>
      </c>
      <c r="F80" s="19">
        <v>-41047</v>
      </c>
    </row>
    <row r="81" spans="1:6" ht="12.75">
      <c r="A81" s="17" t="s">
        <v>44</v>
      </c>
      <c r="B81" s="4">
        <v>23</v>
      </c>
      <c r="C81" s="19"/>
      <c r="D81" s="19"/>
      <c r="E81" s="19"/>
      <c r="F81" s="19"/>
    </row>
    <row r="82" spans="1:6" ht="12.75">
      <c r="A82" s="17"/>
      <c r="B82" s="4"/>
      <c r="C82" s="22"/>
      <c r="D82" s="22"/>
      <c r="E82" s="22"/>
      <c r="F82" s="22"/>
    </row>
    <row r="83" spans="1:6" ht="12.75">
      <c r="A83" s="17" t="s">
        <v>11</v>
      </c>
      <c r="B83" s="4">
        <v>24</v>
      </c>
      <c r="C83" s="19"/>
      <c r="D83" s="19"/>
      <c r="E83" s="19"/>
      <c r="F83" s="19"/>
    </row>
    <row r="84" spans="1:6" ht="12.75">
      <c r="A84" s="17"/>
      <c r="B84" s="4"/>
      <c r="C84" s="22"/>
      <c r="D84" s="22"/>
      <c r="E84" s="22"/>
      <c r="F84" s="22"/>
    </row>
    <row r="85" spans="1:6" ht="12.75">
      <c r="A85" s="31" t="s">
        <v>163</v>
      </c>
      <c r="B85" s="36">
        <v>25</v>
      </c>
      <c r="C85" s="19">
        <v>207858</v>
      </c>
      <c r="D85" s="19">
        <v>207858</v>
      </c>
      <c r="E85" s="19">
        <v>-41047</v>
      </c>
      <c r="F85" s="19">
        <v>-41047</v>
      </c>
    </row>
    <row r="86" spans="4:6" ht="12.75">
      <c r="D86" s="40">
        <f>'ф.1'!C67</f>
        <v>207858</v>
      </c>
      <c r="E86" s="28"/>
      <c r="F86" s="28"/>
    </row>
    <row r="87" spans="1:6" ht="12.75">
      <c r="A87" s="63" t="s">
        <v>167</v>
      </c>
      <c r="B87" s="63"/>
      <c r="C87" s="63"/>
      <c r="D87" s="63"/>
      <c r="E87" s="63"/>
      <c r="F87" s="63"/>
    </row>
    <row r="88" spans="4:6" ht="12.75">
      <c r="D88" s="54">
        <f>D85-D86</f>
        <v>0</v>
      </c>
      <c r="E88" s="37"/>
      <c r="F88" s="28"/>
    </row>
    <row r="90" spans="1:2" ht="12.75">
      <c r="A90" s="1" t="s">
        <v>168</v>
      </c>
      <c r="B90" s="38" t="s">
        <v>186</v>
      </c>
    </row>
    <row r="91" spans="1:4" ht="12.75">
      <c r="A91" s="1"/>
      <c r="D91" s="28"/>
    </row>
    <row r="92" spans="1:4" ht="12.75">
      <c r="A92" s="1"/>
      <c r="D92" s="28"/>
    </row>
    <row r="93" spans="1:4" ht="12.75">
      <c r="A93" s="39" t="s">
        <v>169</v>
      </c>
      <c r="B93" s="38" t="s">
        <v>186</v>
      </c>
      <c r="D93" s="28"/>
    </row>
    <row r="94" ht="12.75">
      <c r="A94" s="1"/>
    </row>
    <row r="95" spans="1:2" ht="12.75">
      <c r="A95" s="1" t="s">
        <v>170</v>
      </c>
      <c r="B95" s="38" t="s">
        <v>186</v>
      </c>
    </row>
    <row r="96" ht="12.75">
      <c r="A96" s="1"/>
    </row>
    <row r="97" ht="12.75">
      <c r="A97" s="2" t="s">
        <v>171</v>
      </c>
    </row>
    <row r="98" ht="12.75">
      <c r="A98" s="1" t="s">
        <v>54</v>
      </c>
    </row>
    <row r="99" ht="12.75">
      <c r="A99" s="1"/>
    </row>
    <row r="100" ht="12.75">
      <c r="A100" s="1"/>
    </row>
    <row r="101" ht="12.75">
      <c r="A101" s="1"/>
    </row>
    <row r="102" ht="12.75">
      <c r="A102" s="1"/>
    </row>
  </sheetData>
  <sheetProtection/>
  <mergeCells count="6">
    <mergeCell ref="A87:F87"/>
    <mergeCell ref="A6:F6"/>
    <mergeCell ref="E1:F1"/>
    <mergeCell ref="A3:F3"/>
    <mergeCell ref="A4:F4"/>
    <mergeCell ref="A5:F5"/>
  </mergeCells>
  <printOptions/>
  <pageMargins left="0.7086614173228347" right="0.5118110236220472" top="0.3937007874015748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НБ РК</dc:creator>
  <cp:keywords/>
  <dc:description/>
  <cp:lastModifiedBy>Имангазин Алишер</cp:lastModifiedBy>
  <cp:lastPrinted>2015-04-28T04:46:42Z</cp:lastPrinted>
  <dcterms:created xsi:type="dcterms:W3CDTF">2004-02-28T04:58:05Z</dcterms:created>
  <dcterms:modified xsi:type="dcterms:W3CDTF">2015-04-29T06:00:02Z</dcterms:modified>
  <cp:category/>
  <cp:version/>
  <cp:contentType/>
  <cp:contentStatus/>
</cp:coreProperties>
</file>