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hmetov\Desktop\"/>
    </mc:Choice>
  </mc:AlternateContent>
  <bookViews>
    <workbookView xWindow="0" yWindow="0" windowWidth="28800" windowHeight="11835"/>
  </bookViews>
  <sheets>
    <sheet name="ББ" sheetId="1" r:id="rId1"/>
    <sheet name="ОПиУ" sheetId="2" r:id="rId2"/>
    <sheet name="Капитал" sheetId="3" r:id="rId3"/>
    <sheet name="ДДС" sheetId="4" r:id="rId4"/>
  </sheets>
  <definedNames>
    <definedName name="Changes" localSheetId="2">Капитал!$A$6</definedName>
    <definedName name="OLE_LINK20" localSheetId="0">ББ!$B$13</definedName>
    <definedName name="OLE_LINK27" localSheetId="1">ОПиУ!#REF!</definedName>
    <definedName name="OLE_LINK28" localSheetId="1">ОПиУ!#REF!</definedName>
    <definedName name="OLE_LINK29" localSheetId="1">ОПиУ!#REF!</definedName>
    <definedName name="OLE_LINK31" localSheetId="1">ОПиУ!#REF!</definedName>
    <definedName name="OLE_LINK40" localSheetId="1">ОПиУ!#REF!</definedName>
    <definedName name="_xlnm.Print_Area" localSheetId="2">Капитал!$A$1:$I$34</definedName>
  </definedNames>
  <calcPr calcId="152511"/>
</workbook>
</file>

<file path=xl/calcChain.xml><?xml version="1.0" encoding="utf-8"?>
<calcChain xmlns="http://schemas.openxmlformats.org/spreadsheetml/2006/main">
  <c r="G17" i="3" l="1"/>
  <c r="C35" i="4"/>
  <c r="C40" i="4" s="1"/>
  <c r="B61" i="4"/>
  <c r="B58" i="4"/>
  <c r="C55" i="4"/>
  <c r="B55" i="4"/>
  <c r="C47" i="4"/>
  <c r="B47" i="4"/>
  <c r="B40" i="4"/>
  <c r="B35" i="4"/>
  <c r="C21" i="4"/>
  <c r="B21" i="4"/>
  <c r="I13" i="3"/>
  <c r="C28" i="3"/>
  <c r="D28" i="3"/>
  <c r="E28" i="3"/>
  <c r="F28" i="3"/>
  <c r="G28" i="3"/>
  <c r="H28" i="3"/>
  <c r="I28" i="3"/>
  <c r="B28" i="3"/>
  <c r="C22" i="3"/>
  <c r="D22" i="3"/>
  <c r="E22" i="3"/>
  <c r="F22" i="3"/>
  <c r="H22" i="3"/>
  <c r="B22" i="3"/>
  <c r="G21" i="3"/>
  <c r="I21" i="3" s="1"/>
  <c r="G20" i="3"/>
  <c r="I20" i="3" s="1"/>
  <c r="I22" i="3" s="1"/>
  <c r="I24" i="3"/>
  <c r="I25" i="3"/>
  <c r="G23" i="3"/>
  <c r="I23" i="3" s="1"/>
  <c r="G24" i="3"/>
  <c r="G25" i="3"/>
  <c r="G26" i="3"/>
  <c r="I26" i="3" s="1"/>
  <c r="G27" i="3"/>
  <c r="I27" i="3" s="1"/>
  <c r="I19" i="3"/>
  <c r="G19" i="3"/>
  <c r="C17" i="3"/>
  <c r="D17" i="3"/>
  <c r="E17" i="3"/>
  <c r="H17" i="3"/>
  <c r="B17" i="3"/>
  <c r="C12" i="3"/>
  <c r="D12" i="3"/>
  <c r="E12" i="3"/>
  <c r="F12" i="3"/>
  <c r="F17" i="3" s="1"/>
  <c r="H12" i="3"/>
  <c r="B12" i="3"/>
  <c r="I14" i="3"/>
  <c r="I15" i="3"/>
  <c r="I9" i="3"/>
  <c r="G10" i="3"/>
  <c r="G12" i="3" s="1"/>
  <c r="G11" i="3"/>
  <c r="I11" i="3" s="1"/>
  <c r="G14" i="3"/>
  <c r="G15" i="3"/>
  <c r="G16" i="3"/>
  <c r="I16" i="3" s="1"/>
  <c r="G9" i="3"/>
  <c r="C50" i="2"/>
  <c r="B50" i="2"/>
  <c r="C45" i="2"/>
  <c r="B45" i="2"/>
  <c r="C42" i="2"/>
  <c r="B42" i="2"/>
  <c r="C39" i="2"/>
  <c r="B39" i="2"/>
  <c r="C38" i="2"/>
  <c r="B38" i="2"/>
  <c r="C28" i="2"/>
  <c r="B28" i="2"/>
  <c r="B19" i="2"/>
  <c r="C19" i="2"/>
  <c r="C13" i="2"/>
  <c r="C20" i="2" s="1"/>
  <c r="C23" i="2" s="1"/>
  <c r="B13" i="2"/>
  <c r="B20" i="2" s="1"/>
  <c r="B23" i="2" s="1"/>
  <c r="C43" i="1"/>
  <c r="B43" i="1"/>
  <c r="C42" i="1"/>
  <c r="B42" i="1"/>
  <c r="C39" i="1"/>
  <c r="B39" i="1"/>
  <c r="C31" i="1"/>
  <c r="B31" i="1"/>
  <c r="B20" i="1"/>
  <c r="C20" i="1"/>
  <c r="C58" i="4" l="1"/>
  <c r="C61" i="4" s="1"/>
  <c r="G22" i="3"/>
  <c r="I10" i="3"/>
  <c r="I12" i="3" s="1"/>
  <c r="I17" i="3" s="1"/>
</calcChain>
</file>

<file path=xl/sharedStrings.xml><?xml version="1.0" encoding="utf-8"?>
<sst xmlns="http://schemas.openxmlformats.org/spreadsheetml/2006/main" count="215" uniqueCount="153">
  <si>
    <t>Процентные доходы</t>
  </si>
  <si>
    <t>Кредиты, предоставленные клиентам</t>
  </si>
  <si>
    <t>Денежные средства и их эквиваленты</t>
  </si>
  <si>
    <t>Средства в кредитных организациях</t>
  </si>
  <si>
    <t xml:space="preserve"> </t>
  </si>
  <si>
    <t>Процентные расходы</t>
  </si>
  <si>
    <t>Итого процентные расходы</t>
  </si>
  <si>
    <t>Чистый процентный доход</t>
  </si>
  <si>
    <t>Агентское вознаграждение по сельской ипотеке</t>
  </si>
  <si>
    <t>Прочие доходы</t>
  </si>
  <si>
    <t>Непроцентные доходы</t>
  </si>
  <si>
    <t>Расходы на персонал</t>
  </si>
  <si>
    <t>Командировочные и сопутствующие расходы</t>
  </si>
  <si>
    <t>Расходы по налогам, кроме корпоративного подоходного налога</t>
  </si>
  <si>
    <t>Итого</t>
  </si>
  <si>
    <t>Активы</t>
  </si>
  <si>
    <t xml:space="preserve">Средства в кредитных организациях </t>
  </si>
  <si>
    <t xml:space="preserve">Кредиты, предоставленные клиентам </t>
  </si>
  <si>
    <t>Дебиторская задолженность по финансовой аренде</t>
  </si>
  <si>
    <t>Инвестиции в ассоциированные компании</t>
  </si>
  <si>
    <t>Основные средства</t>
  </si>
  <si>
    <t>Нематериальные активы</t>
  </si>
  <si>
    <t>Авансы выданные</t>
  </si>
  <si>
    <t>Текущие активы по корпоративному подоходному налогу</t>
  </si>
  <si>
    <t>Прочие активы</t>
  </si>
  <si>
    <t>Итого активы</t>
  </si>
  <si>
    <t>Обязательства</t>
  </si>
  <si>
    <t xml:space="preserve">Займы, полученные от Исламского Банка Развития </t>
  </si>
  <si>
    <t xml:space="preserve">Займы, полученные от Организации Объединенных Наций </t>
  </si>
  <si>
    <t>Текущие обязательства по корпоративному подоходному налогу</t>
  </si>
  <si>
    <t>Прочие обязательства</t>
  </si>
  <si>
    <t>Итого обязательства</t>
  </si>
  <si>
    <t>Капитал</t>
  </si>
  <si>
    <t>Уставный капитал</t>
  </si>
  <si>
    <t>Дополнительный оплаченный капитал</t>
  </si>
  <si>
    <t>Резервный капитал</t>
  </si>
  <si>
    <t>Резерв по условному распределению</t>
  </si>
  <si>
    <t>Нераспределенная прибыль</t>
  </si>
  <si>
    <t>Итого капитал</t>
  </si>
  <si>
    <t xml:space="preserve">Итого обязательства и капитал </t>
  </si>
  <si>
    <t>Активы, предназначенные для продажи</t>
  </si>
  <si>
    <t>Активы, предназначенные для финансовой аренды</t>
  </si>
  <si>
    <t>Займы, полученные от местных исполнительных органов</t>
  </si>
  <si>
    <t>Выпущенные долговые ценные бумаги</t>
  </si>
  <si>
    <t>–</t>
  </si>
  <si>
    <t xml:space="preserve">Отложенное обязательство по корпоративному подоходному налогу </t>
  </si>
  <si>
    <t>Итого капитал, приходящийся на акционера Фонда</t>
  </si>
  <si>
    <t>Неконтрольные доли участия</t>
  </si>
  <si>
    <t>Балансовая стоимость одной простой акции (в тенге)</t>
  </si>
  <si>
    <t>2017 года (неаудировано)</t>
  </si>
  <si>
    <t>Итого процентные доходы</t>
  </si>
  <si>
    <t>Займы, полученные от Исламского Банка Развития</t>
  </si>
  <si>
    <t>Резерв под обесценение кредитов, предоставленных клиентам, и дебиторской задолженности по финансовой аренде</t>
  </si>
  <si>
    <t>Чистый процентный доход за вычетом резерва под обесценение кредитов, предоставленных клиентам и дебиторской задолженности по финансовой аренде</t>
  </si>
  <si>
    <t>-</t>
  </si>
  <si>
    <t>Прочие операционные расходы</t>
  </si>
  <si>
    <t>Прочие расходы от обесценения и создания резервов</t>
  </si>
  <si>
    <t>Непроцентные расходы</t>
  </si>
  <si>
    <t>Прибыль до расходов по корпоративному подоходному налогу</t>
  </si>
  <si>
    <t xml:space="preserve">Расходы по корпоративному подоходному налогу </t>
  </si>
  <si>
    <t>Приходящийся на:</t>
  </si>
  <si>
    <t>- акционера Фонда</t>
  </si>
  <si>
    <t>- неконтрольные доли участия</t>
  </si>
  <si>
    <t>Базовая и разводнённая прибыль на простую акцию (в тенге)</t>
  </si>
  <si>
    <t>Капитал, приходящийся на акционера Фонда</t>
  </si>
  <si>
    <t>Дополни-тельный оплаченный капитал</t>
  </si>
  <si>
    <t>Нераспре-делённая прибыль</t>
  </si>
  <si>
    <t xml:space="preserve">Неконтрольные доли участия </t>
  </si>
  <si>
    <t>Подписано и утверждено к выпуску от имени Правления Фонда:</t>
  </si>
  <si>
    <t>Исатаева Гульмира</t>
  </si>
  <si>
    <t>Главный бухгалтер</t>
  </si>
  <si>
    <t>КОНСОЛИДИРОВАННЫЙ ОТЧЁТ ОБ ИЗМЕНЕНИЯХ В КАПИТАЛЕ</t>
  </si>
  <si>
    <t>Движение денежных средств от операционной деятельности</t>
  </si>
  <si>
    <t xml:space="preserve">Прибыль до расходов по корпоративному подоходному налогу </t>
  </si>
  <si>
    <t>Корректировки на:</t>
  </si>
  <si>
    <t xml:space="preserve">Износ и амортизацию </t>
  </si>
  <si>
    <t>Резерв по неиспользованным отпускам</t>
  </si>
  <si>
    <t xml:space="preserve">Начисленные процентные доходы </t>
  </si>
  <si>
    <t>Начисленные процентные расходы</t>
  </si>
  <si>
    <t>Денежные потоки, использованные в операционной деятельности до изменений в операционных активах и обязательствах</t>
  </si>
  <si>
    <t xml:space="preserve">Активы, предназначенные для финансовой аренды </t>
  </si>
  <si>
    <t>Обязательства по налогу на добавленную стоимость</t>
  </si>
  <si>
    <t xml:space="preserve">Корпоративный подоходный налог уплаченный </t>
  </si>
  <si>
    <t>Проценты полученные</t>
  </si>
  <si>
    <t>Проценты уплаченные</t>
  </si>
  <si>
    <t>Денежные средства от инвестиционной деятельности</t>
  </si>
  <si>
    <t>Приобретение основных средств</t>
  </si>
  <si>
    <t>Поступления от продажи основных средств</t>
  </si>
  <si>
    <t>Поступления от продажи ассоциированных компаний</t>
  </si>
  <si>
    <t>Чистое использование денежных средств в инвестиционной деятельности</t>
  </si>
  <si>
    <t>Денежные потоки от финансовой деятельности</t>
  </si>
  <si>
    <t>Поступление займов от местных исполнительных органов</t>
  </si>
  <si>
    <t>Погашение займов, полученных от местных исполнительных органов</t>
  </si>
  <si>
    <t>Погашение займов, полученных от Исламского Банка Развития</t>
  </si>
  <si>
    <t>Поступление от выпуска акций</t>
  </si>
  <si>
    <t>Выплата дивидендов Акционеру</t>
  </si>
  <si>
    <t>Чистое поступление денежных средств от финансовой деятельности</t>
  </si>
  <si>
    <t>Влияние изменений обменных курсов на денежные средства и их эквиваленты</t>
  </si>
  <si>
    <t>Изменение денежных средств и их эквивалентов за год</t>
  </si>
  <si>
    <t>Денежные средства и их эквиваленты, на начало года</t>
  </si>
  <si>
    <t>Денежные средства и их эквиваленты, на конец периода</t>
  </si>
  <si>
    <t xml:space="preserve">                      КОНСОЛИДИРОВАННЫЙ ОТЧЁТ О ДВИЖЕНИИ ДЕНЕЖНЫХ СРЕДСТВ                                                
</t>
  </si>
  <si>
    <t>КОНСОЛИДИРОВАННЫЙ ОТЧЁТ О СОВОКУПНОМ ДОХОДЕ</t>
  </si>
  <si>
    <t xml:space="preserve">КОНСОЛИДИРОВАННЫЙ ОТЧЁТ О ФИНАНСОВОМ ПОЛОЖЕНИИ
</t>
  </si>
  <si>
    <t xml:space="preserve">Ценные бумаги, удерживаемые до погашения </t>
  </si>
  <si>
    <r>
      <rPr>
        <i/>
        <sz val="12"/>
        <color theme="1"/>
        <rFont val="Garamond"/>
        <family val="1"/>
        <charset val="204"/>
      </rPr>
      <t xml:space="preserve">                                                                  </t>
    </r>
    <r>
      <rPr>
        <i/>
        <sz val="9"/>
        <color theme="1"/>
        <rFont val="Garamond"/>
        <family val="1"/>
        <charset val="204"/>
      </rPr>
      <t xml:space="preserve"> (в тысячах тенге)</t>
    </r>
  </si>
  <si>
    <r>
      <rPr>
        <i/>
        <sz val="12"/>
        <color theme="1"/>
        <rFont val="Garamond"/>
        <family val="1"/>
        <charset val="204"/>
      </rPr>
      <t xml:space="preserve">                                                                  </t>
    </r>
    <r>
      <rPr>
        <i/>
        <sz val="9"/>
        <color theme="1"/>
        <rFont val="Garamond"/>
        <family val="1"/>
        <charset val="204"/>
      </rPr>
      <t xml:space="preserve">     (в тысячах тенге)</t>
    </r>
  </si>
  <si>
    <r>
      <rPr>
        <i/>
        <sz val="12"/>
        <color theme="1"/>
        <rFont val="Garamond"/>
        <family val="1"/>
        <charset val="204"/>
      </rPr>
      <t xml:space="preserve">                                                                                                                    </t>
    </r>
    <r>
      <rPr>
        <i/>
        <sz val="9"/>
        <color theme="1"/>
        <rFont val="Garamond"/>
        <family val="1"/>
        <charset val="204"/>
      </rPr>
      <t xml:space="preserve">   (в тысячах тенге)</t>
    </r>
  </si>
  <si>
    <r>
      <rPr>
        <i/>
        <sz val="12"/>
        <color theme="1"/>
        <rFont val="Garamond"/>
        <family val="1"/>
        <charset val="204"/>
      </rPr>
      <t xml:space="preserve">                                                                                    </t>
    </r>
    <r>
      <rPr>
        <i/>
        <sz val="9"/>
        <color theme="1"/>
        <rFont val="Garamond"/>
        <family val="1"/>
        <charset val="204"/>
      </rPr>
      <t xml:space="preserve">            (в тысячах тенге)</t>
    </r>
  </si>
  <si>
    <t xml:space="preserve">  </t>
  </si>
  <si>
    <t>Прибыль за отчетный период</t>
  </si>
  <si>
    <t>Прочий совокупный доход за отчетный период</t>
  </si>
  <si>
    <t>Итого совокупный доход за отчетный период</t>
  </si>
  <si>
    <t>20 октября 2017 года</t>
  </si>
  <si>
    <t>Итого совокупный доход за отчетный период (неаудировано)</t>
  </si>
  <si>
    <t>Долю в убытке ассоциированных компаний</t>
  </si>
  <si>
    <t>Нереализованный (расход)/доход от курсовой разницы</t>
  </si>
  <si>
    <t>Чистое уменьшение/(увеличение) операционных активов</t>
  </si>
  <si>
    <t>Чистое увеличение операционных обязательств</t>
  </si>
  <si>
    <t>Чистое поступление денежных средств от операционной деятельности до корпоративного подоходного налога</t>
  </si>
  <si>
    <t>Чистое поступление денежных средств от операционной деятельности</t>
  </si>
  <si>
    <t>Приобретение государственных ценных бумаг, удерживаемых до погашения</t>
  </si>
  <si>
    <r>
      <t xml:space="preserve">Дивиденды объявленные </t>
    </r>
    <r>
      <rPr>
        <i/>
        <sz val="8"/>
        <color theme="1"/>
        <rFont val="Garamond"/>
        <family val="1"/>
        <charset val="204"/>
      </rPr>
      <t xml:space="preserve"> </t>
    </r>
    <r>
      <rPr>
        <sz val="8"/>
        <color theme="1"/>
        <rFont val="Garamond"/>
        <family val="1"/>
        <charset val="204"/>
      </rPr>
      <t>(неаудировано)</t>
    </r>
  </si>
  <si>
    <r>
      <t>Увеличение уставного капитала</t>
    </r>
    <r>
      <rPr>
        <i/>
        <sz val="8"/>
        <color theme="1"/>
        <rFont val="Garamond"/>
        <family val="1"/>
        <charset val="204"/>
      </rPr>
      <t xml:space="preserve"> </t>
    </r>
    <r>
      <rPr>
        <sz val="8"/>
        <color theme="1"/>
        <rFont val="Garamond"/>
        <family val="1"/>
        <charset val="204"/>
      </rPr>
      <t>(неаудировано)</t>
    </r>
  </si>
  <si>
    <r>
      <t xml:space="preserve">Доход от первоначального признания займов, полученных от местных исполнительных органов, по справедливой стоимости, за вычетом налога </t>
    </r>
    <r>
      <rPr>
        <i/>
        <sz val="8"/>
        <color theme="1"/>
        <rFont val="Garamond"/>
        <family val="1"/>
        <charset val="204"/>
      </rPr>
      <t xml:space="preserve"> </t>
    </r>
    <r>
      <rPr>
        <sz val="8"/>
        <color theme="1"/>
        <rFont val="Garamond"/>
        <family val="1"/>
        <charset val="204"/>
      </rPr>
      <t>(неаудировано)</t>
    </r>
  </si>
  <si>
    <r>
      <t xml:space="preserve">Резерв по условному распределению за год, за вычетом налога </t>
    </r>
    <r>
      <rPr>
        <i/>
        <sz val="8"/>
        <color theme="1"/>
        <rFont val="Garamond"/>
        <family val="1"/>
        <charset val="204"/>
      </rPr>
      <t xml:space="preserve"> </t>
    </r>
    <r>
      <rPr>
        <sz val="8"/>
        <color theme="1"/>
        <rFont val="Garamond"/>
        <family val="1"/>
        <charset val="204"/>
      </rPr>
      <t>(неаудировано)</t>
    </r>
  </si>
  <si>
    <t>Дивиденды объявленные (неаудировано)</t>
  </si>
  <si>
    <r>
      <t xml:space="preserve">Увеличение уставного капитала </t>
    </r>
    <r>
      <rPr>
        <i/>
        <sz val="8"/>
        <color theme="1"/>
        <rFont val="Garamond"/>
        <family val="1"/>
        <charset val="204"/>
      </rPr>
      <t xml:space="preserve"> </t>
    </r>
    <r>
      <rPr>
        <sz val="8"/>
        <color theme="1"/>
        <rFont val="Garamond"/>
        <family val="1"/>
        <charset val="204"/>
      </rPr>
      <t>(неаудировано)</t>
    </r>
  </si>
  <si>
    <r>
      <t xml:space="preserve">Резерв по условному распределению за год, за вычетом налога </t>
    </r>
    <r>
      <rPr>
        <sz val="8"/>
        <color theme="1"/>
        <rFont val="Garamond"/>
        <family val="1"/>
        <charset val="204"/>
      </rPr>
      <t xml:space="preserve"> (неаудировано)</t>
    </r>
  </si>
  <si>
    <t>Акционерное общество «Фонд финансовой поддержки сельского хозяйства» Консолидированная финансовая отчётность за период, закончившийся 31 марта  2018 года, неаудировано</t>
  </si>
  <si>
    <t>На 31 марта 2018 года (неаудировано)</t>
  </si>
  <si>
    <t>2017 год</t>
  </si>
  <si>
    <t>Оспанов Думан</t>
  </si>
  <si>
    <t>И.о. Председателя Правления</t>
  </si>
  <si>
    <t>20 апреля 2018 года</t>
  </si>
  <si>
    <t>За шестимесячный период, закончившийся  31 марта</t>
  </si>
  <si>
    <t>2018 года (неаудировано)</t>
  </si>
  <si>
    <t>Инвестиционные ценные бумаги</t>
  </si>
  <si>
    <t>Чистый убыток от реконструктуризации кредитов клиентам и дебиторской задолженности по финансовой аренде</t>
  </si>
  <si>
    <t>Расход/доход от курсовой разницы</t>
  </si>
  <si>
    <t>Доля в прибыли ассоциированных компаний</t>
  </si>
  <si>
    <t>Износ и амортизация</t>
  </si>
  <si>
    <t>Акционерное общество «Фонд финансовой поддержки сельского хозяйства» Консолидированная финансовая отчётность за период, закончившийся 31 марта 2018 года, неаудировано</t>
  </si>
  <si>
    <t>Прочий совокупный доход</t>
  </si>
  <si>
    <t xml:space="preserve">Прибыль </t>
  </si>
  <si>
    <t>На 31 марта 2017 года (неаудировано)</t>
  </si>
  <si>
    <t>Изменение в учетной политике</t>
  </si>
  <si>
    <t>За девятимесячный период, закончившийся  31 марта</t>
  </si>
  <si>
    <t>2018 год</t>
  </si>
  <si>
    <t>Приобретение нематериальных активов</t>
  </si>
  <si>
    <t>На 31 декабря 2016 года</t>
  </si>
  <si>
    <t>На 31 декабря 2017 года</t>
  </si>
  <si>
    <t>Отложенное обязательство по налогу на добавленную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</si>
</sst>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Garamond"/>
      <family val="1"/>
      <charset val="204"/>
    </font>
    <font>
      <sz val="10"/>
      <color theme="1"/>
      <name val="Garamond"/>
      <family val="1"/>
      <charset val="204"/>
    </font>
    <font>
      <b/>
      <i/>
      <sz val="10"/>
      <color theme="1"/>
      <name val="Garamond"/>
      <family val="1"/>
      <charset val="204"/>
    </font>
    <font>
      <b/>
      <i/>
      <sz val="9.5"/>
      <color theme="1"/>
      <name val="Garamond"/>
      <family val="1"/>
      <charset val="204"/>
    </font>
    <font>
      <i/>
      <sz val="10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i/>
      <sz val="12"/>
      <color theme="1"/>
      <name val="Garamond"/>
      <family val="1"/>
      <charset val="204"/>
    </font>
    <font>
      <i/>
      <sz val="8"/>
      <color theme="1"/>
      <name val="Garamond"/>
      <family val="1"/>
      <charset val="204"/>
    </font>
    <font>
      <b/>
      <i/>
      <sz val="8"/>
      <color theme="1"/>
      <name val="Garamond"/>
      <family val="1"/>
      <charset val="204"/>
    </font>
    <font>
      <b/>
      <sz val="8"/>
      <color theme="1"/>
      <name val="Garamond"/>
      <family val="1"/>
      <charset val="204"/>
    </font>
    <font>
      <sz val="8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i/>
      <sz val="9"/>
      <color theme="1"/>
      <name val="Garamond"/>
      <family val="1"/>
      <charset val="204"/>
    </font>
    <font>
      <b/>
      <sz val="10"/>
      <color rgb="FF000000"/>
      <name val="Garamond"/>
      <family val="1"/>
      <charset val="204"/>
    </font>
    <font>
      <sz val="10"/>
      <color rgb="FF000000"/>
      <name val="Garamond"/>
      <family val="1"/>
      <charset val="204"/>
    </font>
    <font>
      <b/>
      <sz val="9"/>
      <color theme="1"/>
      <name val="Garamond"/>
      <family val="1"/>
      <charset val="204"/>
    </font>
    <font>
      <b/>
      <sz val="5"/>
      <color theme="1"/>
      <name val="Garamond"/>
      <family val="1"/>
      <charset val="204"/>
    </font>
    <font>
      <sz val="10"/>
      <name val="Garamond"/>
      <family val="1"/>
      <charset val="204"/>
    </font>
    <font>
      <b/>
      <sz val="10"/>
      <name val="Garamond"/>
      <family val="1"/>
      <charset val="204"/>
    </font>
    <font>
      <sz val="8"/>
      <name val="Garamond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164" fontId="2" fillId="0" borderId="0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" fontId="17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17" fillId="0" borderId="3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9" fillId="0" borderId="4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3" fontId="19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3" fontId="14" fillId="0" borderId="6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22" fillId="0" borderId="7" xfId="0" applyNumberFormat="1" applyFont="1" applyBorder="1" applyAlignment="1">
      <alignment horizontal="right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topLeftCell="A4" workbookViewId="0">
      <selection activeCell="A12" sqref="A12"/>
    </sheetView>
  </sheetViews>
  <sheetFormatPr defaultRowHeight="15" x14ac:dyDescent="0.25"/>
  <cols>
    <col min="1" max="1" width="56.28515625" customWidth="1"/>
    <col min="2" max="2" width="15.5703125" customWidth="1"/>
    <col min="3" max="3" width="16.7109375" customWidth="1"/>
    <col min="249" max="249" width="56.28515625" customWidth="1"/>
    <col min="250" max="250" width="6.5703125" customWidth="1"/>
    <col min="251" max="251" width="15.5703125" customWidth="1"/>
    <col min="252" max="252" width="16.7109375" customWidth="1"/>
    <col min="505" max="505" width="56.28515625" customWidth="1"/>
    <col min="506" max="506" width="6.5703125" customWidth="1"/>
    <col min="507" max="507" width="15.5703125" customWidth="1"/>
    <col min="508" max="508" width="16.7109375" customWidth="1"/>
    <col min="761" max="761" width="56.28515625" customWidth="1"/>
    <col min="762" max="762" width="6.5703125" customWidth="1"/>
    <col min="763" max="763" width="15.5703125" customWidth="1"/>
    <col min="764" max="764" width="16.7109375" customWidth="1"/>
    <col min="1017" max="1017" width="56.28515625" customWidth="1"/>
    <col min="1018" max="1018" width="6.5703125" customWidth="1"/>
    <col min="1019" max="1019" width="15.5703125" customWidth="1"/>
    <col min="1020" max="1020" width="16.7109375" customWidth="1"/>
    <col min="1273" max="1273" width="56.28515625" customWidth="1"/>
    <col min="1274" max="1274" width="6.5703125" customWidth="1"/>
    <col min="1275" max="1275" width="15.5703125" customWidth="1"/>
    <col min="1276" max="1276" width="16.7109375" customWidth="1"/>
    <col min="1529" max="1529" width="56.28515625" customWidth="1"/>
    <col min="1530" max="1530" width="6.5703125" customWidth="1"/>
    <col min="1531" max="1531" width="15.5703125" customWidth="1"/>
    <col min="1532" max="1532" width="16.7109375" customWidth="1"/>
    <col min="1785" max="1785" width="56.28515625" customWidth="1"/>
    <col min="1786" max="1786" width="6.5703125" customWidth="1"/>
    <col min="1787" max="1787" width="15.5703125" customWidth="1"/>
    <col min="1788" max="1788" width="16.7109375" customWidth="1"/>
    <col min="2041" max="2041" width="56.28515625" customWidth="1"/>
    <col min="2042" max="2042" width="6.5703125" customWidth="1"/>
    <col min="2043" max="2043" width="15.5703125" customWidth="1"/>
    <col min="2044" max="2044" width="16.7109375" customWidth="1"/>
    <col min="2297" max="2297" width="56.28515625" customWidth="1"/>
    <col min="2298" max="2298" width="6.5703125" customWidth="1"/>
    <col min="2299" max="2299" width="15.5703125" customWidth="1"/>
    <col min="2300" max="2300" width="16.7109375" customWidth="1"/>
    <col min="2553" max="2553" width="56.28515625" customWidth="1"/>
    <col min="2554" max="2554" width="6.5703125" customWidth="1"/>
    <col min="2555" max="2555" width="15.5703125" customWidth="1"/>
    <col min="2556" max="2556" width="16.7109375" customWidth="1"/>
    <col min="2809" max="2809" width="56.28515625" customWidth="1"/>
    <col min="2810" max="2810" width="6.5703125" customWidth="1"/>
    <col min="2811" max="2811" width="15.5703125" customWidth="1"/>
    <col min="2812" max="2812" width="16.7109375" customWidth="1"/>
    <col min="3065" max="3065" width="56.28515625" customWidth="1"/>
    <col min="3066" max="3066" width="6.5703125" customWidth="1"/>
    <col min="3067" max="3067" width="15.5703125" customWidth="1"/>
    <col min="3068" max="3068" width="16.7109375" customWidth="1"/>
    <col min="3321" max="3321" width="56.28515625" customWidth="1"/>
    <col min="3322" max="3322" width="6.5703125" customWidth="1"/>
    <col min="3323" max="3323" width="15.5703125" customWidth="1"/>
    <col min="3324" max="3324" width="16.7109375" customWidth="1"/>
    <col min="3577" max="3577" width="56.28515625" customWidth="1"/>
    <col min="3578" max="3578" width="6.5703125" customWidth="1"/>
    <col min="3579" max="3579" width="15.5703125" customWidth="1"/>
    <col min="3580" max="3580" width="16.7109375" customWidth="1"/>
    <col min="3833" max="3833" width="56.28515625" customWidth="1"/>
    <col min="3834" max="3834" width="6.5703125" customWidth="1"/>
    <col min="3835" max="3835" width="15.5703125" customWidth="1"/>
    <col min="3836" max="3836" width="16.7109375" customWidth="1"/>
    <col min="4089" max="4089" width="56.28515625" customWidth="1"/>
    <col min="4090" max="4090" width="6.5703125" customWidth="1"/>
    <col min="4091" max="4091" width="15.5703125" customWidth="1"/>
    <col min="4092" max="4092" width="16.7109375" customWidth="1"/>
    <col min="4345" max="4345" width="56.28515625" customWidth="1"/>
    <col min="4346" max="4346" width="6.5703125" customWidth="1"/>
    <col min="4347" max="4347" width="15.5703125" customWidth="1"/>
    <col min="4348" max="4348" width="16.7109375" customWidth="1"/>
    <col min="4601" max="4601" width="56.28515625" customWidth="1"/>
    <col min="4602" max="4602" width="6.5703125" customWidth="1"/>
    <col min="4603" max="4603" width="15.5703125" customWidth="1"/>
    <col min="4604" max="4604" width="16.7109375" customWidth="1"/>
    <col min="4857" max="4857" width="56.28515625" customWidth="1"/>
    <col min="4858" max="4858" width="6.5703125" customWidth="1"/>
    <col min="4859" max="4859" width="15.5703125" customWidth="1"/>
    <col min="4860" max="4860" width="16.7109375" customWidth="1"/>
    <col min="5113" max="5113" width="56.28515625" customWidth="1"/>
    <col min="5114" max="5114" width="6.5703125" customWidth="1"/>
    <col min="5115" max="5115" width="15.5703125" customWidth="1"/>
    <col min="5116" max="5116" width="16.7109375" customWidth="1"/>
    <col min="5369" max="5369" width="56.28515625" customWidth="1"/>
    <col min="5370" max="5370" width="6.5703125" customWidth="1"/>
    <col min="5371" max="5371" width="15.5703125" customWidth="1"/>
    <col min="5372" max="5372" width="16.7109375" customWidth="1"/>
    <col min="5625" max="5625" width="56.28515625" customWidth="1"/>
    <col min="5626" max="5626" width="6.5703125" customWidth="1"/>
    <col min="5627" max="5627" width="15.5703125" customWidth="1"/>
    <col min="5628" max="5628" width="16.7109375" customWidth="1"/>
    <col min="5881" max="5881" width="56.28515625" customWidth="1"/>
    <col min="5882" max="5882" width="6.5703125" customWidth="1"/>
    <col min="5883" max="5883" width="15.5703125" customWidth="1"/>
    <col min="5884" max="5884" width="16.7109375" customWidth="1"/>
    <col min="6137" max="6137" width="56.28515625" customWidth="1"/>
    <col min="6138" max="6138" width="6.5703125" customWidth="1"/>
    <col min="6139" max="6139" width="15.5703125" customWidth="1"/>
    <col min="6140" max="6140" width="16.7109375" customWidth="1"/>
    <col min="6393" max="6393" width="56.28515625" customWidth="1"/>
    <col min="6394" max="6394" width="6.5703125" customWidth="1"/>
    <col min="6395" max="6395" width="15.5703125" customWidth="1"/>
    <col min="6396" max="6396" width="16.7109375" customWidth="1"/>
    <col min="6649" max="6649" width="56.28515625" customWidth="1"/>
    <col min="6650" max="6650" width="6.5703125" customWidth="1"/>
    <col min="6651" max="6651" width="15.5703125" customWidth="1"/>
    <col min="6652" max="6652" width="16.7109375" customWidth="1"/>
    <col min="6905" max="6905" width="56.28515625" customWidth="1"/>
    <col min="6906" max="6906" width="6.5703125" customWidth="1"/>
    <col min="6907" max="6907" width="15.5703125" customWidth="1"/>
    <col min="6908" max="6908" width="16.7109375" customWidth="1"/>
    <col min="7161" max="7161" width="56.28515625" customWidth="1"/>
    <col min="7162" max="7162" width="6.5703125" customWidth="1"/>
    <col min="7163" max="7163" width="15.5703125" customWidth="1"/>
    <col min="7164" max="7164" width="16.7109375" customWidth="1"/>
    <col min="7417" max="7417" width="56.28515625" customWidth="1"/>
    <col min="7418" max="7418" width="6.5703125" customWidth="1"/>
    <col min="7419" max="7419" width="15.5703125" customWidth="1"/>
    <col min="7420" max="7420" width="16.7109375" customWidth="1"/>
    <col min="7673" max="7673" width="56.28515625" customWidth="1"/>
    <col min="7674" max="7674" width="6.5703125" customWidth="1"/>
    <col min="7675" max="7675" width="15.5703125" customWidth="1"/>
    <col min="7676" max="7676" width="16.7109375" customWidth="1"/>
    <col min="7929" max="7929" width="56.28515625" customWidth="1"/>
    <col min="7930" max="7930" width="6.5703125" customWidth="1"/>
    <col min="7931" max="7931" width="15.5703125" customWidth="1"/>
    <col min="7932" max="7932" width="16.7109375" customWidth="1"/>
    <col min="8185" max="8185" width="56.28515625" customWidth="1"/>
    <col min="8186" max="8186" width="6.5703125" customWidth="1"/>
    <col min="8187" max="8187" width="15.5703125" customWidth="1"/>
    <col min="8188" max="8188" width="16.7109375" customWidth="1"/>
    <col min="8441" max="8441" width="56.28515625" customWidth="1"/>
    <col min="8442" max="8442" width="6.5703125" customWidth="1"/>
    <col min="8443" max="8443" width="15.5703125" customWidth="1"/>
    <col min="8444" max="8444" width="16.7109375" customWidth="1"/>
    <col min="8697" max="8697" width="56.28515625" customWidth="1"/>
    <col min="8698" max="8698" width="6.5703125" customWidth="1"/>
    <col min="8699" max="8699" width="15.5703125" customWidth="1"/>
    <col min="8700" max="8700" width="16.7109375" customWidth="1"/>
    <col min="8953" max="8953" width="56.28515625" customWidth="1"/>
    <col min="8954" max="8954" width="6.5703125" customWidth="1"/>
    <col min="8955" max="8955" width="15.5703125" customWidth="1"/>
    <col min="8956" max="8956" width="16.7109375" customWidth="1"/>
    <col min="9209" max="9209" width="56.28515625" customWidth="1"/>
    <col min="9210" max="9210" width="6.5703125" customWidth="1"/>
    <col min="9211" max="9211" width="15.5703125" customWidth="1"/>
    <col min="9212" max="9212" width="16.7109375" customWidth="1"/>
    <col min="9465" max="9465" width="56.28515625" customWidth="1"/>
    <col min="9466" max="9466" width="6.5703125" customWidth="1"/>
    <col min="9467" max="9467" width="15.5703125" customWidth="1"/>
    <col min="9468" max="9468" width="16.7109375" customWidth="1"/>
    <col min="9721" max="9721" width="56.28515625" customWidth="1"/>
    <col min="9722" max="9722" width="6.5703125" customWidth="1"/>
    <col min="9723" max="9723" width="15.5703125" customWidth="1"/>
    <col min="9724" max="9724" width="16.7109375" customWidth="1"/>
    <col min="9977" max="9977" width="56.28515625" customWidth="1"/>
    <col min="9978" max="9978" width="6.5703125" customWidth="1"/>
    <col min="9979" max="9979" width="15.5703125" customWidth="1"/>
    <col min="9980" max="9980" width="16.7109375" customWidth="1"/>
    <col min="10233" max="10233" width="56.28515625" customWidth="1"/>
    <col min="10234" max="10234" width="6.5703125" customWidth="1"/>
    <col min="10235" max="10235" width="15.5703125" customWidth="1"/>
    <col min="10236" max="10236" width="16.7109375" customWidth="1"/>
    <col min="10489" max="10489" width="56.28515625" customWidth="1"/>
    <col min="10490" max="10490" width="6.5703125" customWidth="1"/>
    <col min="10491" max="10491" width="15.5703125" customWidth="1"/>
    <col min="10492" max="10492" width="16.7109375" customWidth="1"/>
    <col min="10745" max="10745" width="56.28515625" customWidth="1"/>
    <col min="10746" max="10746" width="6.5703125" customWidth="1"/>
    <col min="10747" max="10747" width="15.5703125" customWidth="1"/>
    <col min="10748" max="10748" width="16.7109375" customWidth="1"/>
    <col min="11001" max="11001" width="56.28515625" customWidth="1"/>
    <col min="11002" max="11002" width="6.5703125" customWidth="1"/>
    <col min="11003" max="11003" width="15.5703125" customWidth="1"/>
    <col min="11004" max="11004" width="16.7109375" customWidth="1"/>
    <col min="11257" max="11257" width="56.28515625" customWidth="1"/>
    <col min="11258" max="11258" width="6.5703125" customWidth="1"/>
    <col min="11259" max="11259" width="15.5703125" customWidth="1"/>
    <col min="11260" max="11260" width="16.7109375" customWidth="1"/>
    <col min="11513" max="11513" width="56.28515625" customWidth="1"/>
    <col min="11514" max="11514" width="6.5703125" customWidth="1"/>
    <col min="11515" max="11515" width="15.5703125" customWidth="1"/>
    <col min="11516" max="11516" width="16.7109375" customWidth="1"/>
    <col min="11769" max="11769" width="56.28515625" customWidth="1"/>
    <col min="11770" max="11770" width="6.5703125" customWidth="1"/>
    <col min="11771" max="11771" width="15.5703125" customWidth="1"/>
    <col min="11772" max="11772" width="16.7109375" customWidth="1"/>
    <col min="12025" max="12025" width="56.28515625" customWidth="1"/>
    <col min="12026" max="12026" width="6.5703125" customWidth="1"/>
    <col min="12027" max="12027" width="15.5703125" customWidth="1"/>
    <col min="12028" max="12028" width="16.7109375" customWidth="1"/>
    <col min="12281" max="12281" width="56.28515625" customWidth="1"/>
    <col min="12282" max="12282" width="6.5703125" customWidth="1"/>
    <col min="12283" max="12283" width="15.5703125" customWidth="1"/>
    <col min="12284" max="12284" width="16.7109375" customWidth="1"/>
    <col min="12537" max="12537" width="56.28515625" customWidth="1"/>
    <col min="12538" max="12538" width="6.5703125" customWidth="1"/>
    <col min="12539" max="12539" width="15.5703125" customWidth="1"/>
    <col min="12540" max="12540" width="16.7109375" customWidth="1"/>
    <col min="12793" max="12793" width="56.28515625" customWidth="1"/>
    <col min="12794" max="12794" width="6.5703125" customWidth="1"/>
    <col min="12795" max="12795" width="15.5703125" customWidth="1"/>
    <col min="12796" max="12796" width="16.7109375" customWidth="1"/>
    <col min="13049" max="13049" width="56.28515625" customWidth="1"/>
    <col min="13050" max="13050" width="6.5703125" customWidth="1"/>
    <col min="13051" max="13051" width="15.5703125" customWidth="1"/>
    <col min="13052" max="13052" width="16.7109375" customWidth="1"/>
    <col min="13305" max="13305" width="56.28515625" customWidth="1"/>
    <col min="13306" max="13306" width="6.5703125" customWidth="1"/>
    <col min="13307" max="13307" width="15.5703125" customWidth="1"/>
    <col min="13308" max="13308" width="16.7109375" customWidth="1"/>
    <col min="13561" max="13561" width="56.28515625" customWidth="1"/>
    <col min="13562" max="13562" width="6.5703125" customWidth="1"/>
    <col min="13563" max="13563" width="15.5703125" customWidth="1"/>
    <col min="13564" max="13564" width="16.7109375" customWidth="1"/>
    <col min="13817" max="13817" width="56.28515625" customWidth="1"/>
    <col min="13818" max="13818" width="6.5703125" customWidth="1"/>
    <col min="13819" max="13819" width="15.5703125" customWidth="1"/>
    <col min="13820" max="13820" width="16.7109375" customWidth="1"/>
    <col min="14073" max="14073" width="56.28515625" customWidth="1"/>
    <col min="14074" max="14074" width="6.5703125" customWidth="1"/>
    <col min="14075" max="14075" width="15.5703125" customWidth="1"/>
    <col min="14076" max="14076" width="16.7109375" customWidth="1"/>
    <col min="14329" max="14329" width="56.28515625" customWidth="1"/>
    <col min="14330" max="14330" width="6.5703125" customWidth="1"/>
    <col min="14331" max="14331" width="15.5703125" customWidth="1"/>
    <col min="14332" max="14332" width="16.7109375" customWidth="1"/>
    <col min="14585" max="14585" width="56.28515625" customWidth="1"/>
    <col min="14586" max="14586" width="6.5703125" customWidth="1"/>
    <col min="14587" max="14587" width="15.5703125" customWidth="1"/>
    <col min="14588" max="14588" width="16.7109375" customWidth="1"/>
    <col min="14841" max="14841" width="56.28515625" customWidth="1"/>
    <col min="14842" max="14842" width="6.5703125" customWidth="1"/>
    <col min="14843" max="14843" width="15.5703125" customWidth="1"/>
    <col min="14844" max="14844" width="16.7109375" customWidth="1"/>
    <col min="15097" max="15097" width="56.28515625" customWidth="1"/>
    <col min="15098" max="15098" width="6.5703125" customWidth="1"/>
    <col min="15099" max="15099" width="15.5703125" customWidth="1"/>
    <col min="15100" max="15100" width="16.7109375" customWidth="1"/>
    <col min="15353" max="15353" width="56.28515625" customWidth="1"/>
    <col min="15354" max="15354" width="6.5703125" customWidth="1"/>
    <col min="15355" max="15355" width="15.5703125" customWidth="1"/>
    <col min="15356" max="15356" width="16.7109375" customWidth="1"/>
    <col min="15609" max="15609" width="56.28515625" customWidth="1"/>
    <col min="15610" max="15610" width="6.5703125" customWidth="1"/>
    <col min="15611" max="15611" width="15.5703125" customWidth="1"/>
    <col min="15612" max="15612" width="16.7109375" customWidth="1"/>
    <col min="15865" max="15865" width="56.28515625" customWidth="1"/>
    <col min="15866" max="15866" width="6.5703125" customWidth="1"/>
    <col min="15867" max="15867" width="15.5703125" customWidth="1"/>
    <col min="15868" max="15868" width="16.7109375" customWidth="1"/>
    <col min="16121" max="16121" width="56.28515625" customWidth="1"/>
    <col min="16122" max="16122" width="6.5703125" customWidth="1"/>
    <col min="16123" max="16123" width="15.5703125" customWidth="1"/>
    <col min="16124" max="16124" width="16.7109375" customWidth="1"/>
  </cols>
  <sheetData>
    <row r="1" spans="1:3" ht="51.75" customHeight="1" x14ac:dyDescent="0.25">
      <c r="A1" s="84" t="s">
        <v>129</v>
      </c>
      <c r="B1" s="84"/>
      <c r="C1" s="84"/>
    </row>
    <row r="2" spans="1:3" ht="32.25" customHeight="1" x14ac:dyDescent="0.25">
      <c r="A2" s="85" t="s">
        <v>103</v>
      </c>
      <c r="B2" s="85"/>
      <c r="C2" s="85"/>
    </row>
    <row r="3" spans="1:3" ht="15.75" x14ac:dyDescent="0.25">
      <c r="A3" s="86" t="s">
        <v>105</v>
      </c>
      <c r="B3" s="87"/>
      <c r="C3" s="87"/>
    </row>
    <row r="4" spans="1:3" x14ac:dyDescent="0.25">
      <c r="A4" s="35"/>
      <c r="B4" s="35"/>
      <c r="C4" s="35"/>
    </row>
    <row r="5" spans="1:3" ht="44.25" customHeight="1" thickBot="1" x14ac:dyDescent="0.3">
      <c r="A5" s="3"/>
      <c r="B5" s="4" t="s">
        <v>130</v>
      </c>
      <c r="C5" s="5" t="s">
        <v>131</v>
      </c>
    </row>
    <row r="6" spans="1:3" x14ac:dyDescent="0.25">
      <c r="A6" s="6" t="s">
        <v>15</v>
      </c>
      <c r="B6" s="7"/>
      <c r="C6" s="7"/>
    </row>
    <row r="7" spans="1:3" x14ac:dyDescent="0.25">
      <c r="A7" s="7" t="s">
        <v>2</v>
      </c>
      <c r="B7" s="13">
        <v>41796808</v>
      </c>
      <c r="C7" s="12">
        <v>23163131</v>
      </c>
    </row>
    <row r="8" spans="1:3" x14ac:dyDescent="0.25">
      <c r="A8" s="7" t="s">
        <v>16</v>
      </c>
      <c r="B8" s="13">
        <v>2917909</v>
      </c>
      <c r="C8" s="12">
        <v>5723057</v>
      </c>
    </row>
    <row r="9" spans="1:3" x14ac:dyDescent="0.25">
      <c r="A9" s="8" t="s">
        <v>104</v>
      </c>
      <c r="B9" s="13">
        <v>10475454</v>
      </c>
      <c r="C9" s="14">
        <v>7339998</v>
      </c>
    </row>
    <row r="10" spans="1:3" x14ac:dyDescent="0.25">
      <c r="A10" s="7" t="s">
        <v>17</v>
      </c>
      <c r="B10" s="13">
        <v>75708635</v>
      </c>
      <c r="C10" s="12">
        <v>81406492</v>
      </c>
    </row>
    <row r="11" spans="1:3" x14ac:dyDescent="0.25">
      <c r="A11" s="7" t="s">
        <v>18</v>
      </c>
      <c r="B11" s="13">
        <v>5168469</v>
      </c>
      <c r="C11" s="12">
        <v>2906433</v>
      </c>
    </row>
    <row r="12" spans="1:3" x14ac:dyDescent="0.25">
      <c r="A12" s="7" t="s">
        <v>40</v>
      </c>
      <c r="B12" s="13">
        <v>91940</v>
      </c>
      <c r="C12" s="12">
        <v>91940</v>
      </c>
    </row>
    <row r="13" spans="1:3" x14ac:dyDescent="0.25">
      <c r="A13" s="7" t="s">
        <v>41</v>
      </c>
      <c r="B13" s="13">
        <v>847481</v>
      </c>
      <c r="C13" s="12">
        <v>847481</v>
      </c>
    </row>
    <row r="14" spans="1:3" x14ac:dyDescent="0.25">
      <c r="A14" s="7" t="s">
        <v>22</v>
      </c>
      <c r="B14" s="13">
        <v>2881255</v>
      </c>
      <c r="C14" s="12">
        <v>2781941</v>
      </c>
    </row>
    <row r="15" spans="1:3" x14ac:dyDescent="0.25">
      <c r="A15" s="7" t="s">
        <v>19</v>
      </c>
      <c r="B15" s="13">
        <v>39351</v>
      </c>
      <c r="C15" s="12">
        <v>40090</v>
      </c>
    </row>
    <row r="16" spans="1:3" x14ac:dyDescent="0.25">
      <c r="A16" s="7" t="s">
        <v>20</v>
      </c>
      <c r="B16" s="13">
        <v>618895</v>
      </c>
      <c r="C16" s="12">
        <v>634816</v>
      </c>
    </row>
    <row r="17" spans="1:3" x14ac:dyDescent="0.25">
      <c r="A17" s="7" t="s">
        <v>21</v>
      </c>
      <c r="B17" s="13">
        <v>210552</v>
      </c>
      <c r="C17" s="12">
        <v>222120</v>
      </c>
    </row>
    <row r="18" spans="1:3" x14ac:dyDescent="0.25">
      <c r="A18" s="7" t="s">
        <v>23</v>
      </c>
      <c r="B18" s="13">
        <v>70165</v>
      </c>
      <c r="C18" s="12">
        <v>38868</v>
      </c>
    </row>
    <row r="19" spans="1:3" x14ac:dyDescent="0.25">
      <c r="A19" s="8" t="s">
        <v>24</v>
      </c>
      <c r="B19" s="51">
        <v>858205</v>
      </c>
      <c r="C19" s="52">
        <v>666992</v>
      </c>
    </row>
    <row r="20" spans="1:3" ht="15.75" thickBot="1" x14ac:dyDescent="0.3">
      <c r="A20" s="6" t="s">
        <v>25</v>
      </c>
      <c r="B20" s="15">
        <f>SUM(B7:B19)</f>
        <v>141685119</v>
      </c>
      <c r="C20" s="16">
        <f>SUM(C7:C19)</f>
        <v>125863359</v>
      </c>
    </row>
    <row r="21" spans="1:3" ht="15.75" thickTop="1" x14ac:dyDescent="0.25">
      <c r="A21" s="3" t="s">
        <v>4</v>
      </c>
      <c r="B21" s="11"/>
      <c r="C21" s="12"/>
    </row>
    <row r="22" spans="1:3" x14ac:dyDescent="0.25">
      <c r="A22" s="3" t="s">
        <v>26</v>
      </c>
      <c r="B22" s="11"/>
      <c r="C22" s="12"/>
    </row>
    <row r="23" spans="1:3" x14ac:dyDescent="0.25">
      <c r="A23" s="7" t="s">
        <v>42</v>
      </c>
      <c r="B23" s="49">
        <v>67910550</v>
      </c>
      <c r="C23" s="12">
        <v>57749703</v>
      </c>
    </row>
    <row r="24" spans="1:3" x14ac:dyDescent="0.25">
      <c r="A24" s="7" t="s">
        <v>27</v>
      </c>
      <c r="B24" s="49">
        <v>1382515</v>
      </c>
      <c r="C24" s="12">
        <v>1393173</v>
      </c>
    </row>
    <row r="25" spans="1:3" x14ac:dyDescent="0.25">
      <c r="A25" s="7" t="s">
        <v>28</v>
      </c>
      <c r="B25" s="49">
        <v>112048</v>
      </c>
      <c r="C25" s="12">
        <v>117683</v>
      </c>
    </row>
    <row r="26" spans="1:3" x14ac:dyDescent="0.25">
      <c r="A26" s="7" t="s">
        <v>43</v>
      </c>
      <c r="B26" s="49">
        <v>7693585</v>
      </c>
      <c r="C26" s="12">
        <v>7760078</v>
      </c>
    </row>
    <row r="27" spans="1:3" x14ac:dyDescent="0.25">
      <c r="A27" s="8" t="s">
        <v>29</v>
      </c>
      <c r="B27" s="45" t="s">
        <v>54</v>
      </c>
      <c r="C27" s="13" t="s">
        <v>44</v>
      </c>
    </row>
    <row r="28" spans="1:3" x14ac:dyDescent="0.25">
      <c r="A28" s="8" t="s">
        <v>45</v>
      </c>
      <c r="B28" s="49">
        <v>670266</v>
      </c>
      <c r="C28" s="12">
        <v>18063</v>
      </c>
    </row>
    <row r="29" spans="1:3" x14ac:dyDescent="0.25">
      <c r="A29" s="7" t="s">
        <v>152</v>
      </c>
      <c r="B29" s="49">
        <v>698605</v>
      </c>
      <c r="C29" s="12">
        <v>665866</v>
      </c>
    </row>
    <row r="30" spans="1:3" ht="15.75" thickBot="1" x14ac:dyDescent="0.3">
      <c r="A30" s="7" t="s">
        <v>30</v>
      </c>
      <c r="B30" s="50">
        <v>1266768</v>
      </c>
      <c r="C30" s="18">
        <v>1218120</v>
      </c>
    </row>
    <row r="31" spans="1:3" ht="15.75" thickBot="1" x14ac:dyDescent="0.3">
      <c r="A31" s="6" t="s">
        <v>31</v>
      </c>
      <c r="B31" s="50">
        <f>SUM(B23:B30)</f>
        <v>79734337</v>
      </c>
      <c r="C31" s="18">
        <f>SUM(C23:C30)</f>
        <v>68922686</v>
      </c>
    </row>
    <row r="32" spans="1:3" x14ac:dyDescent="0.25">
      <c r="A32" s="6" t="s">
        <v>4</v>
      </c>
      <c r="B32" s="11"/>
      <c r="C32" s="12"/>
    </row>
    <row r="33" spans="1:3" x14ac:dyDescent="0.25">
      <c r="A33" s="3" t="s">
        <v>32</v>
      </c>
      <c r="B33" s="11"/>
      <c r="C33" s="12"/>
    </row>
    <row r="34" spans="1:3" x14ac:dyDescent="0.25">
      <c r="A34" s="7" t="s">
        <v>33</v>
      </c>
      <c r="B34" s="49">
        <v>51541838</v>
      </c>
      <c r="C34" s="12">
        <v>51541838</v>
      </c>
    </row>
    <row r="35" spans="1:3" x14ac:dyDescent="0.25">
      <c r="A35" s="7" t="s">
        <v>34</v>
      </c>
      <c r="B35" s="49">
        <v>20595370</v>
      </c>
      <c r="C35" s="12">
        <v>17995811</v>
      </c>
    </row>
    <row r="36" spans="1:3" x14ac:dyDescent="0.25">
      <c r="A36" s="7" t="s">
        <v>35</v>
      </c>
      <c r="B36" s="49">
        <v>14832</v>
      </c>
      <c r="C36" s="12">
        <v>14832</v>
      </c>
    </row>
    <row r="37" spans="1:3" x14ac:dyDescent="0.25">
      <c r="A37" s="7" t="s">
        <v>36</v>
      </c>
      <c r="B37" s="49">
        <v>-17889796</v>
      </c>
      <c r="C37" s="12">
        <v>-17609147</v>
      </c>
    </row>
    <row r="38" spans="1:3" ht="15.75" thickBot="1" x14ac:dyDescent="0.3">
      <c r="A38" s="7" t="s">
        <v>37</v>
      </c>
      <c r="B38" s="50">
        <v>7688538</v>
      </c>
      <c r="C38" s="18">
        <v>4997339</v>
      </c>
    </row>
    <row r="39" spans="1:3" x14ac:dyDescent="0.25">
      <c r="A39" s="6" t="s">
        <v>46</v>
      </c>
      <c r="B39" s="49">
        <f>SUM(B34:B38)</f>
        <v>61950782</v>
      </c>
      <c r="C39" s="12">
        <f>SUM(C34:C38)</f>
        <v>56940673</v>
      </c>
    </row>
    <row r="40" spans="1:3" x14ac:dyDescent="0.25">
      <c r="A40" s="7" t="s">
        <v>4</v>
      </c>
      <c r="B40" s="11"/>
      <c r="C40" s="12"/>
    </row>
    <row r="41" spans="1:3" ht="15.75" thickBot="1" x14ac:dyDescent="0.3">
      <c r="A41" s="7" t="s">
        <v>47</v>
      </c>
      <c r="B41" s="17"/>
      <c r="C41" s="18"/>
    </row>
    <row r="42" spans="1:3" ht="15.75" thickBot="1" x14ac:dyDescent="0.3">
      <c r="A42" s="6" t="s">
        <v>38</v>
      </c>
      <c r="B42" s="17">
        <f>B39+B41</f>
        <v>61950782</v>
      </c>
      <c r="C42" s="71">
        <f>C39+C41</f>
        <v>56940673</v>
      </c>
    </row>
    <row r="43" spans="1:3" ht="15.75" thickBot="1" x14ac:dyDescent="0.3">
      <c r="A43" s="6" t="s">
        <v>39</v>
      </c>
      <c r="B43" s="15">
        <f>B31+B42</f>
        <v>141685119</v>
      </c>
      <c r="C43" s="15">
        <f>C31+C42</f>
        <v>125863359</v>
      </c>
    </row>
    <row r="44" spans="1:3" ht="15.75" thickTop="1" x14ac:dyDescent="0.25">
      <c r="A44" s="6" t="s">
        <v>4</v>
      </c>
      <c r="B44" s="11"/>
      <c r="C44" s="11"/>
    </row>
    <row r="45" spans="1:3" x14ac:dyDescent="0.25">
      <c r="A45" s="6" t="s">
        <v>48</v>
      </c>
      <c r="B45" s="53">
        <v>1197.8699999999999</v>
      </c>
      <c r="C45" s="10">
        <v>1100.44</v>
      </c>
    </row>
    <row r="46" spans="1:3" x14ac:dyDescent="0.25">
      <c r="A46" s="1"/>
      <c r="B46" s="2"/>
      <c r="C46" s="2"/>
    </row>
    <row r="47" spans="1:3" x14ac:dyDescent="0.25">
      <c r="A47" s="29" t="s">
        <v>68</v>
      </c>
    </row>
    <row r="48" spans="1:3" x14ac:dyDescent="0.25">
      <c r="A48" s="27" t="s">
        <v>132</v>
      </c>
      <c r="B48" s="73" t="s">
        <v>133</v>
      </c>
    </row>
    <row r="49" spans="1:2" x14ac:dyDescent="0.25">
      <c r="A49" s="28"/>
    </row>
    <row r="50" spans="1:2" x14ac:dyDescent="0.25">
      <c r="A50" s="27" t="s">
        <v>69</v>
      </c>
      <c r="B50" s="27" t="s">
        <v>70</v>
      </c>
    </row>
    <row r="51" spans="1:2" x14ac:dyDescent="0.25">
      <c r="A51" s="27" t="s">
        <v>134</v>
      </c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selection activeCell="B33" sqref="B33"/>
    </sheetView>
  </sheetViews>
  <sheetFormatPr defaultRowHeight="15" x14ac:dyDescent="0.25"/>
  <cols>
    <col min="1" max="1" width="55.85546875" customWidth="1"/>
    <col min="2" max="3" width="16.42578125" customWidth="1"/>
    <col min="254" max="254" width="55.85546875" customWidth="1"/>
    <col min="255" max="255" width="6.140625" customWidth="1"/>
    <col min="256" max="257" width="16.42578125" customWidth="1"/>
    <col min="510" max="510" width="55.85546875" customWidth="1"/>
    <col min="511" max="511" width="6.140625" customWidth="1"/>
    <col min="512" max="513" width="16.42578125" customWidth="1"/>
    <col min="766" max="766" width="55.85546875" customWidth="1"/>
    <col min="767" max="767" width="6.140625" customWidth="1"/>
    <col min="768" max="769" width="16.42578125" customWidth="1"/>
    <col min="1022" max="1022" width="55.85546875" customWidth="1"/>
    <col min="1023" max="1023" width="6.140625" customWidth="1"/>
    <col min="1024" max="1025" width="16.42578125" customWidth="1"/>
    <col min="1278" max="1278" width="55.85546875" customWidth="1"/>
    <col min="1279" max="1279" width="6.140625" customWidth="1"/>
    <col min="1280" max="1281" width="16.42578125" customWidth="1"/>
    <col min="1534" max="1534" width="55.85546875" customWidth="1"/>
    <col min="1535" max="1535" width="6.140625" customWidth="1"/>
    <col min="1536" max="1537" width="16.42578125" customWidth="1"/>
    <col min="1790" max="1790" width="55.85546875" customWidth="1"/>
    <col min="1791" max="1791" width="6.140625" customWidth="1"/>
    <col min="1792" max="1793" width="16.42578125" customWidth="1"/>
    <col min="2046" max="2046" width="55.85546875" customWidth="1"/>
    <col min="2047" max="2047" width="6.140625" customWidth="1"/>
    <col min="2048" max="2049" width="16.42578125" customWidth="1"/>
    <col min="2302" max="2302" width="55.85546875" customWidth="1"/>
    <col min="2303" max="2303" width="6.140625" customWidth="1"/>
    <col min="2304" max="2305" width="16.42578125" customWidth="1"/>
    <col min="2558" max="2558" width="55.85546875" customWidth="1"/>
    <col min="2559" max="2559" width="6.140625" customWidth="1"/>
    <col min="2560" max="2561" width="16.42578125" customWidth="1"/>
    <col min="2814" max="2814" width="55.85546875" customWidth="1"/>
    <col min="2815" max="2815" width="6.140625" customWidth="1"/>
    <col min="2816" max="2817" width="16.42578125" customWidth="1"/>
    <col min="3070" max="3070" width="55.85546875" customWidth="1"/>
    <col min="3071" max="3071" width="6.140625" customWidth="1"/>
    <col min="3072" max="3073" width="16.42578125" customWidth="1"/>
    <col min="3326" max="3326" width="55.85546875" customWidth="1"/>
    <col min="3327" max="3327" width="6.140625" customWidth="1"/>
    <col min="3328" max="3329" width="16.42578125" customWidth="1"/>
    <col min="3582" max="3582" width="55.85546875" customWidth="1"/>
    <col min="3583" max="3583" width="6.140625" customWidth="1"/>
    <col min="3584" max="3585" width="16.42578125" customWidth="1"/>
    <col min="3838" max="3838" width="55.85546875" customWidth="1"/>
    <col min="3839" max="3839" width="6.140625" customWidth="1"/>
    <col min="3840" max="3841" width="16.42578125" customWidth="1"/>
    <col min="4094" max="4094" width="55.85546875" customWidth="1"/>
    <col min="4095" max="4095" width="6.140625" customWidth="1"/>
    <col min="4096" max="4097" width="16.42578125" customWidth="1"/>
    <col min="4350" max="4350" width="55.85546875" customWidth="1"/>
    <col min="4351" max="4351" width="6.140625" customWidth="1"/>
    <col min="4352" max="4353" width="16.42578125" customWidth="1"/>
    <col min="4606" max="4606" width="55.85546875" customWidth="1"/>
    <col min="4607" max="4607" width="6.140625" customWidth="1"/>
    <col min="4608" max="4609" width="16.42578125" customWidth="1"/>
    <col min="4862" max="4862" width="55.85546875" customWidth="1"/>
    <col min="4863" max="4863" width="6.140625" customWidth="1"/>
    <col min="4864" max="4865" width="16.42578125" customWidth="1"/>
    <col min="5118" max="5118" width="55.85546875" customWidth="1"/>
    <col min="5119" max="5119" width="6.140625" customWidth="1"/>
    <col min="5120" max="5121" width="16.42578125" customWidth="1"/>
    <col min="5374" max="5374" width="55.85546875" customWidth="1"/>
    <col min="5375" max="5375" width="6.140625" customWidth="1"/>
    <col min="5376" max="5377" width="16.42578125" customWidth="1"/>
    <col min="5630" max="5630" width="55.85546875" customWidth="1"/>
    <col min="5631" max="5631" width="6.140625" customWidth="1"/>
    <col min="5632" max="5633" width="16.42578125" customWidth="1"/>
    <col min="5886" max="5886" width="55.85546875" customWidth="1"/>
    <col min="5887" max="5887" width="6.140625" customWidth="1"/>
    <col min="5888" max="5889" width="16.42578125" customWidth="1"/>
    <col min="6142" max="6142" width="55.85546875" customWidth="1"/>
    <col min="6143" max="6143" width="6.140625" customWidth="1"/>
    <col min="6144" max="6145" width="16.42578125" customWidth="1"/>
    <col min="6398" max="6398" width="55.85546875" customWidth="1"/>
    <col min="6399" max="6399" width="6.140625" customWidth="1"/>
    <col min="6400" max="6401" width="16.42578125" customWidth="1"/>
    <col min="6654" max="6654" width="55.85546875" customWidth="1"/>
    <col min="6655" max="6655" width="6.140625" customWidth="1"/>
    <col min="6656" max="6657" width="16.42578125" customWidth="1"/>
    <col min="6910" max="6910" width="55.85546875" customWidth="1"/>
    <col min="6911" max="6911" width="6.140625" customWidth="1"/>
    <col min="6912" max="6913" width="16.42578125" customWidth="1"/>
    <col min="7166" max="7166" width="55.85546875" customWidth="1"/>
    <col min="7167" max="7167" width="6.140625" customWidth="1"/>
    <col min="7168" max="7169" width="16.42578125" customWidth="1"/>
    <col min="7422" max="7422" width="55.85546875" customWidth="1"/>
    <col min="7423" max="7423" width="6.140625" customWidth="1"/>
    <col min="7424" max="7425" width="16.42578125" customWidth="1"/>
    <col min="7678" max="7678" width="55.85546875" customWidth="1"/>
    <col min="7679" max="7679" width="6.140625" customWidth="1"/>
    <col min="7680" max="7681" width="16.42578125" customWidth="1"/>
    <col min="7934" max="7934" width="55.85546875" customWidth="1"/>
    <col min="7935" max="7935" width="6.140625" customWidth="1"/>
    <col min="7936" max="7937" width="16.42578125" customWidth="1"/>
    <col min="8190" max="8190" width="55.85546875" customWidth="1"/>
    <col min="8191" max="8191" width="6.140625" customWidth="1"/>
    <col min="8192" max="8193" width="16.42578125" customWidth="1"/>
    <col min="8446" max="8446" width="55.85546875" customWidth="1"/>
    <col min="8447" max="8447" width="6.140625" customWidth="1"/>
    <col min="8448" max="8449" width="16.42578125" customWidth="1"/>
    <col min="8702" max="8702" width="55.85546875" customWidth="1"/>
    <col min="8703" max="8703" width="6.140625" customWidth="1"/>
    <col min="8704" max="8705" width="16.42578125" customWidth="1"/>
    <col min="8958" max="8958" width="55.85546875" customWidth="1"/>
    <col min="8959" max="8959" width="6.140625" customWidth="1"/>
    <col min="8960" max="8961" width="16.42578125" customWidth="1"/>
    <col min="9214" max="9214" width="55.85546875" customWidth="1"/>
    <col min="9215" max="9215" width="6.140625" customWidth="1"/>
    <col min="9216" max="9217" width="16.42578125" customWidth="1"/>
    <col min="9470" max="9470" width="55.85546875" customWidth="1"/>
    <col min="9471" max="9471" width="6.140625" customWidth="1"/>
    <col min="9472" max="9473" width="16.42578125" customWidth="1"/>
    <col min="9726" max="9726" width="55.85546875" customWidth="1"/>
    <col min="9727" max="9727" width="6.140625" customWidth="1"/>
    <col min="9728" max="9729" width="16.42578125" customWidth="1"/>
    <col min="9982" max="9982" width="55.85546875" customWidth="1"/>
    <col min="9983" max="9983" width="6.140625" customWidth="1"/>
    <col min="9984" max="9985" width="16.42578125" customWidth="1"/>
    <col min="10238" max="10238" width="55.85546875" customWidth="1"/>
    <col min="10239" max="10239" width="6.140625" customWidth="1"/>
    <col min="10240" max="10241" width="16.42578125" customWidth="1"/>
    <col min="10494" max="10494" width="55.85546875" customWidth="1"/>
    <col min="10495" max="10495" width="6.140625" customWidth="1"/>
    <col min="10496" max="10497" width="16.42578125" customWidth="1"/>
    <col min="10750" max="10750" width="55.85546875" customWidth="1"/>
    <col min="10751" max="10751" width="6.140625" customWidth="1"/>
    <col min="10752" max="10753" width="16.42578125" customWidth="1"/>
    <col min="11006" max="11006" width="55.85546875" customWidth="1"/>
    <col min="11007" max="11007" width="6.140625" customWidth="1"/>
    <col min="11008" max="11009" width="16.42578125" customWidth="1"/>
    <col min="11262" max="11262" width="55.85546875" customWidth="1"/>
    <col min="11263" max="11263" width="6.140625" customWidth="1"/>
    <col min="11264" max="11265" width="16.42578125" customWidth="1"/>
    <col min="11518" max="11518" width="55.85546875" customWidth="1"/>
    <col min="11519" max="11519" width="6.140625" customWidth="1"/>
    <col min="11520" max="11521" width="16.42578125" customWidth="1"/>
    <col min="11774" max="11774" width="55.85546875" customWidth="1"/>
    <col min="11775" max="11775" width="6.140625" customWidth="1"/>
    <col min="11776" max="11777" width="16.42578125" customWidth="1"/>
    <col min="12030" max="12030" width="55.85546875" customWidth="1"/>
    <col min="12031" max="12031" width="6.140625" customWidth="1"/>
    <col min="12032" max="12033" width="16.42578125" customWidth="1"/>
    <col min="12286" max="12286" width="55.85546875" customWidth="1"/>
    <col min="12287" max="12287" width="6.140625" customWidth="1"/>
    <col min="12288" max="12289" width="16.42578125" customWidth="1"/>
    <col min="12542" max="12542" width="55.85546875" customWidth="1"/>
    <col min="12543" max="12543" width="6.140625" customWidth="1"/>
    <col min="12544" max="12545" width="16.42578125" customWidth="1"/>
    <col min="12798" max="12798" width="55.85546875" customWidth="1"/>
    <col min="12799" max="12799" width="6.140625" customWidth="1"/>
    <col min="12800" max="12801" width="16.42578125" customWidth="1"/>
    <col min="13054" max="13054" width="55.85546875" customWidth="1"/>
    <col min="13055" max="13055" width="6.140625" customWidth="1"/>
    <col min="13056" max="13057" width="16.42578125" customWidth="1"/>
    <col min="13310" max="13310" width="55.85546875" customWidth="1"/>
    <col min="13311" max="13311" width="6.140625" customWidth="1"/>
    <col min="13312" max="13313" width="16.42578125" customWidth="1"/>
    <col min="13566" max="13566" width="55.85546875" customWidth="1"/>
    <col min="13567" max="13567" width="6.140625" customWidth="1"/>
    <col min="13568" max="13569" width="16.42578125" customWidth="1"/>
    <col min="13822" max="13822" width="55.85546875" customWidth="1"/>
    <col min="13823" max="13823" width="6.140625" customWidth="1"/>
    <col min="13824" max="13825" width="16.42578125" customWidth="1"/>
    <col min="14078" max="14078" width="55.85546875" customWidth="1"/>
    <col min="14079" max="14079" width="6.140625" customWidth="1"/>
    <col min="14080" max="14081" width="16.42578125" customWidth="1"/>
    <col min="14334" max="14334" width="55.85546875" customWidth="1"/>
    <col min="14335" max="14335" width="6.140625" customWidth="1"/>
    <col min="14336" max="14337" width="16.42578125" customWidth="1"/>
    <col min="14590" max="14590" width="55.85546875" customWidth="1"/>
    <col min="14591" max="14591" width="6.140625" customWidth="1"/>
    <col min="14592" max="14593" width="16.42578125" customWidth="1"/>
    <col min="14846" max="14846" width="55.85546875" customWidth="1"/>
    <col min="14847" max="14847" width="6.140625" customWidth="1"/>
    <col min="14848" max="14849" width="16.42578125" customWidth="1"/>
    <col min="15102" max="15102" width="55.85546875" customWidth="1"/>
    <col min="15103" max="15103" width="6.140625" customWidth="1"/>
    <col min="15104" max="15105" width="16.42578125" customWidth="1"/>
    <col min="15358" max="15358" width="55.85546875" customWidth="1"/>
    <col min="15359" max="15359" width="6.140625" customWidth="1"/>
    <col min="15360" max="15361" width="16.42578125" customWidth="1"/>
    <col min="15614" max="15614" width="55.85546875" customWidth="1"/>
    <col min="15615" max="15615" width="6.140625" customWidth="1"/>
    <col min="15616" max="15617" width="16.42578125" customWidth="1"/>
    <col min="15870" max="15870" width="55.85546875" customWidth="1"/>
    <col min="15871" max="15871" width="6.140625" customWidth="1"/>
    <col min="15872" max="15873" width="16.42578125" customWidth="1"/>
    <col min="16126" max="16126" width="55.85546875" customWidth="1"/>
    <col min="16127" max="16127" width="6.140625" customWidth="1"/>
    <col min="16128" max="16129" width="16.42578125" customWidth="1"/>
  </cols>
  <sheetData>
    <row r="1" spans="1:6" ht="51" customHeight="1" x14ac:dyDescent="0.25">
      <c r="A1" s="84" t="s">
        <v>129</v>
      </c>
      <c r="B1" s="84"/>
      <c r="C1" s="84"/>
    </row>
    <row r="2" spans="1:6" ht="31.5" customHeight="1" x14ac:dyDescent="0.25">
      <c r="A2" s="85" t="s">
        <v>102</v>
      </c>
      <c r="B2" s="85"/>
      <c r="C2" s="85"/>
    </row>
    <row r="3" spans="1:6" ht="15.75" x14ac:dyDescent="0.25">
      <c r="A3" s="86" t="s">
        <v>106</v>
      </c>
      <c r="B3" s="87"/>
      <c r="C3" s="87"/>
      <c r="D3" s="29"/>
      <c r="E3" s="29"/>
      <c r="F3" s="29"/>
    </row>
    <row r="4" spans="1:6" x14ac:dyDescent="0.25">
      <c r="A4" s="35"/>
      <c r="B4" s="35"/>
      <c r="C4" s="35"/>
      <c r="D4" s="29"/>
      <c r="E4" s="29"/>
      <c r="F4" s="29"/>
    </row>
    <row r="5" spans="1:6" ht="38.25" customHeight="1" thickBot="1" x14ac:dyDescent="0.3">
      <c r="A5" s="7"/>
      <c r="B5" s="88" t="s">
        <v>135</v>
      </c>
      <c r="C5" s="88"/>
    </row>
    <row r="6" spans="1:6" ht="26.25" thickBot="1" x14ac:dyDescent="0.3">
      <c r="A6" s="7"/>
      <c r="B6" s="19" t="s">
        <v>136</v>
      </c>
      <c r="C6" s="19" t="s">
        <v>49</v>
      </c>
    </row>
    <row r="7" spans="1:6" x14ac:dyDescent="0.25">
      <c r="A7" s="6" t="s">
        <v>0</v>
      </c>
      <c r="B7" s="21"/>
      <c r="C7" s="22"/>
    </row>
    <row r="8" spans="1:6" x14ac:dyDescent="0.25">
      <c r="A8" s="7" t="s">
        <v>1</v>
      </c>
      <c r="B8" s="56">
        <v>2599065</v>
      </c>
      <c r="C8" s="57">
        <v>2007609</v>
      </c>
    </row>
    <row r="9" spans="1:6" x14ac:dyDescent="0.25">
      <c r="A9" s="7" t="s">
        <v>2</v>
      </c>
      <c r="B9" s="56">
        <v>585459</v>
      </c>
      <c r="C9" s="57">
        <v>949451</v>
      </c>
    </row>
    <row r="10" spans="1:6" x14ac:dyDescent="0.25">
      <c r="A10" s="7" t="s">
        <v>3</v>
      </c>
      <c r="B10" s="56">
        <v>97298</v>
      </c>
      <c r="C10" s="57">
        <v>144385</v>
      </c>
    </row>
    <row r="11" spans="1:6" x14ac:dyDescent="0.25">
      <c r="A11" s="7" t="s">
        <v>18</v>
      </c>
      <c r="B11" s="56">
        <v>163560</v>
      </c>
      <c r="C11" s="57">
        <v>102662</v>
      </c>
    </row>
    <row r="12" spans="1:6" ht="15.75" thickBot="1" x14ac:dyDescent="0.3">
      <c r="A12" s="44" t="s">
        <v>137</v>
      </c>
      <c r="B12" s="56">
        <v>175019</v>
      </c>
      <c r="C12" s="57" t="s">
        <v>54</v>
      </c>
    </row>
    <row r="13" spans="1:6" ht="15.75" thickBot="1" x14ac:dyDescent="0.3">
      <c r="A13" s="6" t="s">
        <v>50</v>
      </c>
      <c r="B13" s="58">
        <f>SUM(B8:B12)</f>
        <v>3620401</v>
      </c>
      <c r="C13" s="59">
        <f>SUM(C8:C12)</f>
        <v>3204107</v>
      </c>
    </row>
    <row r="14" spans="1:6" x14ac:dyDescent="0.25">
      <c r="A14" s="6" t="s">
        <v>4</v>
      </c>
      <c r="B14" s="11"/>
      <c r="C14" s="12"/>
    </row>
    <row r="15" spans="1:6" x14ac:dyDescent="0.25">
      <c r="A15" s="6" t="s">
        <v>5</v>
      </c>
      <c r="B15" s="11"/>
      <c r="C15" s="12"/>
    </row>
    <row r="16" spans="1:6" x14ac:dyDescent="0.25">
      <c r="A16" s="7" t="s">
        <v>42</v>
      </c>
      <c r="B16" s="56">
        <v>-809014</v>
      </c>
      <c r="C16" s="57">
        <v>-1198394</v>
      </c>
    </row>
    <row r="17" spans="1:3" x14ac:dyDescent="0.25">
      <c r="A17" s="7" t="s">
        <v>43</v>
      </c>
      <c r="B17" s="56">
        <v>-154420</v>
      </c>
      <c r="C17" s="57">
        <v>-154592</v>
      </c>
    </row>
    <row r="18" spans="1:3" ht="15.75" thickBot="1" x14ac:dyDescent="0.3">
      <c r="A18" s="7" t="s">
        <v>51</v>
      </c>
      <c r="B18" s="56">
        <v>-17186</v>
      </c>
      <c r="C18" s="57">
        <v>-19161</v>
      </c>
    </row>
    <row r="19" spans="1:3" ht="15.75" thickBot="1" x14ac:dyDescent="0.3">
      <c r="A19" s="6" t="s">
        <v>6</v>
      </c>
      <c r="B19" s="58">
        <f>SUM(B16:B18)</f>
        <v>-980620</v>
      </c>
      <c r="C19" s="59">
        <f>SUM(C16:C18)</f>
        <v>-1372147</v>
      </c>
    </row>
    <row r="20" spans="1:3" x14ac:dyDescent="0.25">
      <c r="A20" s="6" t="s">
        <v>7</v>
      </c>
      <c r="B20" s="56">
        <f>B13+B19</f>
        <v>2639781</v>
      </c>
      <c r="C20" s="57">
        <f>C13+C19</f>
        <v>1831960</v>
      </c>
    </row>
    <row r="21" spans="1:3" x14ac:dyDescent="0.25">
      <c r="A21" s="7" t="s">
        <v>4</v>
      </c>
      <c r="B21" s="56"/>
      <c r="C21" s="57"/>
    </row>
    <row r="22" spans="1:3" ht="26.25" thickBot="1" x14ac:dyDescent="0.3">
      <c r="A22" s="7" t="s">
        <v>52</v>
      </c>
      <c r="B22" s="60">
        <v>833626</v>
      </c>
      <c r="C22" s="61">
        <v>-114416</v>
      </c>
    </row>
    <row r="23" spans="1:3" ht="39" thickBot="1" x14ac:dyDescent="0.3">
      <c r="A23" s="6" t="s">
        <v>53</v>
      </c>
      <c r="B23" s="60">
        <f>B20+B22</f>
        <v>3473407</v>
      </c>
      <c r="C23" s="61">
        <f>C20+C22</f>
        <v>1717544</v>
      </c>
    </row>
    <row r="24" spans="1:3" x14ac:dyDescent="0.25">
      <c r="A24" s="6" t="s">
        <v>4</v>
      </c>
      <c r="B24" s="11"/>
      <c r="C24" s="12"/>
    </row>
    <row r="25" spans="1:3" x14ac:dyDescent="0.25">
      <c r="A25" s="64" t="s">
        <v>8</v>
      </c>
      <c r="B25" s="56">
        <v>383608</v>
      </c>
      <c r="C25" s="57">
        <v>283614</v>
      </c>
    </row>
    <row r="26" spans="1:3" ht="24" x14ac:dyDescent="0.25">
      <c r="A26" s="64" t="s">
        <v>138</v>
      </c>
      <c r="B26" s="56">
        <v>66094</v>
      </c>
      <c r="C26" s="57" t="s">
        <v>54</v>
      </c>
    </row>
    <row r="27" spans="1:3" ht="15.75" thickBot="1" x14ac:dyDescent="0.3">
      <c r="A27" s="64" t="s">
        <v>9</v>
      </c>
      <c r="B27" s="56">
        <v>7616</v>
      </c>
      <c r="C27" s="57">
        <v>-48474</v>
      </c>
    </row>
    <row r="28" spans="1:3" ht="15.75" thickBot="1" x14ac:dyDescent="0.3">
      <c r="A28" s="65" t="s">
        <v>10</v>
      </c>
      <c r="B28" s="58">
        <f>SUM(B25:B27)</f>
        <v>457318</v>
      </c>
      <c r="C28" s="58">
        <f>SUM(C25:C27)</f>
        <v>235140</v>
      </c>
    </row>
    <row r="29" spans="1:3" x14ac:dyDescent="0.25">
      <c r="A29" s="7" t="s">
        <v>4</v>
      </c>
      <c r="B29" s="11"/>
      <c r="C29" s="12"/>
    </row>
    <row r="30" spans="1:3" x14ac:dyDescent="0.25">
      <c r="A30" s="64" t="s">
        <v>11</v>
      </c>
      <c r="B30" s="56">
        <v>-338346</v>
      </c>
      <c r="C30" s="57">
        <v>-304952</v>
      </c>
    </row>
    <row r="31" spans="1:3" x14ac:dyDescent="0.25">
      <c r="A31" s="64" t="s">
        <v>55</v>
      </c>
      <c r="B31" s="56">
        <v>-161474</v>
      </c>
      <c r="C31" s="57">
        <v>-154182</v>
      </c>
    </row>
    <row r="32" spans="1:3" x14ac:dyDescent="0.25">
      <c r="A32" s="64" t="s">
        <v>56</v>
      </c>
      <c r="B32" s="56">
        <v>-217853</v>
      </c>
      <c r="C32" s="57">
        <v>-9594</v>
      </c>
    </row>
    <row r="33" spans="1:3" x14ac:dyDescent="0.25">
      <c r="A33" s="64" t="s">
        <v>139</v>
      </c>
      <c r="B33" s="56">
        <v>-41540</v>
      </c>
      <c r="C33" s="57">
        <v>-79890</v>
      </c>
    </row>
    <row r="34" spans="1:3" x14ac:dyDescent="0.25">
      <c r="A34" s="64" t="s">
        <v>140</v>
      </c>
      <c r="B34" s="56">
        <v>-739</v>
      </c>
      <c r="C34" s="57">
        <v>-2256</v>
      </c>
    </row>
    <row r="35" spans="1:3" x14ac:dyDescent="0.25">
      <c r="A35" s="64" t="s">
        <v>13</v>
      </c>
      <c r="B35" s="56">
        <v>-11381</v>
      </c>
      <c r="C35" s="57">
        <v>-11684</v>
      </c>
    </row>
    <row r="36" spans="1:3" x14ac:dyDescent="0.25">
      <c r="A36" s="27" t="s">
        <v>141</v>
      </c>
      <c r="B36" s="56">
        <v>-32074</v>
      </c>
      <c r="C36" s="57">
        <v>-24172</v>
      </c>
    </row>
    <row r="37" spans="1:3" ht="15.75" thickBot="1" x14ac:dyDescent="0.3">
      <c r="A37" s="64" t="s">
        <v>12</v>
      </c>
      <c r="B37" s="56">
        <v>-21359</v>
      </c>
      <c r="C37" s="57">
        <v>-16866</v>
      </c>
    </row>
    <row r="38" spans="1:3" ht="15.75" thickBot="1" x14ac:dyDescent="0.3">
      <c r="A38" s="65" t="s">
        <v>57</v>
      </c>
      <c r="B38" s="58">
        <f>SUM(B30:B37)</f>
        <v>-824766</v>
      </c>
      <c r="C38" s="58">
        <f>SUM(C30:C37)</f>
        <v>-603596</v>
      </c>
    </row>
    <row r="39" spans="1:3" x14ac:dyDescent="0.25">
      <c r="A39" s="54" t="s">
        <v>58</v>
      </c>
      <c r="B39" s="56">
        <f>B23+B28+B38</f>
        <v>3105959</v>
      </c>
      <c r="C39" s="56">
        <f>C23+C28+C38</f>
        <v>1349088</v>
      </c>
    </row>
    <row r="40" spans="1:3" x14ac:dyDescent="0.25">
      <c r="A40" s="54" t="s">
        <v>109</v>
      </c>
      <c r="B40" s="56"/>
      <c r="C40" s="57"/>
    </row>
    <row r="41" spans="1:3" ht="15.75" thickBot="1" x14ac:dyDescent="0.3">
      <c r="A41" s="64" t="s">
        <v>59</v>
      </c>
      <c r="B41" s="60">
        <v>-261168</v>
      </c>
      <c r="C41" s="61">
        <v>-150215</v>
      </c>
    </row>
    <row r="42" spans="1:3" x14ac:dyDescent="0.25">
      <c r="A42" s="65" t="s">
        <v>110</v>
      </c>
      <c r="B42" s="56">
        <f>B39+B41</f>
        <v>2844791</v>
      </c>
      <c r="C42" s="56">
        <f>C39+C41</f>
        <v>1198873</v>
      </c>
    </row>
    <row r="43" spans="1:3" x14ac:dyDescent="0.25">
      <c r="A43" s="65" t="s">
        <v>109</v>
      </c>
      <c r="B43" s="56"/>
      <c r="C43" s="57"/>
    </row>
    <row r="44" spans="1:3" ht="15.75" thickBot="1" x14ac:dyDescent="0.3">
      <c r="A44" s="55" t="s">
        <v>111</v>
      </c>
      <c r="B44" s="60"/>
      <c r="C44" s="61"/>
    </row>
    <row r="45" spans="1:3" ht="15.75" thickBot="1" x14ac:dyDescent="0.3">
      <c r="A45" s="54" t="s">
        <v>112</v>
      </c>
      <c r="B45" s="62">
        <f>B42+B44</f>
        <v>2844791</v>
      </c>
      <c r="C45" s="63">
        <f>C42+C44</f>
        <v>1198873</v>
      </c>
    </row>
    <row r="46" spans="1:3" ht="15.75" thickTop="1" x14ac:dyDescent="0.25">
      <c r="A46" s="66"/>
      <c r="B46" s="56"/>
      <c r="C46" s="57"/>
    </row>
    <row r="47" spans="1:3" x14ac:dyDescent="0.25">
      <c r="A47" s="54" t="s">
        <v>60</v>
      </c>
      <c r="B47" s="56"/>
      <c r="C47" s="57"/>
    </row>
    <row r="48" spans="1:3" x14ac:dyDescent="0.25">
      <c r="A48" s="55" t="s">
        <v>61</v>
      </c>
      <c r="B48" s="74"/>
      <c r="C48" s="57">
        <v>1198840</v>
      </c>
    </row>
    <row r="49" spans="1:3" ht="15.75" thickBot="1" x14ac:dyDescent="0.3">
      <c r="A49" s="55" t="s">
        <v>62</v>
      </c>
      <c r="B49" s="62"/>
      <c r="C49" s="62">
        <v>33</v>
      </c>
    </row>
    <row r="50" spans="1:3" ht="16.5" thickTop="1" thickBot="1" x14ac:dyDescent="0.3">
      <c r="A50" s="55"/>
      <c r="B50" s="62">
        <f>B45+B47</f>
        <v>2844791</v>
      </c>
      <c r="C50" s="62">
        <f>C45+C47</f>
        <v>1198873</v>
      </c>
    </row>
    <row r="51" spans="1:3" ht="15.75" thickTop="1" x14ac:dyDescent="0.25">
      <c r="A51" s="89" t="s">
        <v>63</v>
      </c>
      <c r="B51" s="90">
        <v>55.19</v>
      </c>
      <c r="C51" s="91">
        <v>32.78</v>
      </c>
    </row>
    <row r="52" spans="1:3" x14ac:dyDescent="0.25">
      <c r="A52" s="89"/>
      <c r="B52" s="90"/>
      <c r="C52" s="91"/>
    </row>
    <row r="53" spans="1:3" x14ac:dyDescent="0.25">
      <c r="A53" s="29" t="s">
        <v>68</v>
      </c>
    </row>
    <row r="54" spans="1:3" x14ac:dyDescent="0.25">
      <c r="A54" s="27" t="s">
        <v>132</v>
      </c>
      <c r="B54" s="73" t="s">
        <v>133</v>
      </c>
    </row>
    <row r="55" spans="1:3" x14ac:dyDescent="0.25">
      <c r="A55" s="28"/>
    </row>
    <row r="56" spans="1:3" x14ac:dyDescent="0.25">
      <c r="A56" s="27" t="s">
        <v>69</v>
      </c>
      <c r="B56" s="27" t="s">
        <v>70</v>
      </c>
    </row>
    <row r="57" spans="1:3" x14ac:dyDescent="0.25">
      <c r="A57" s="27" t="s">
        <v>134</v>
      </c>
    </row>
  </sheetData>
  <mergeCells count="7">
    <mergeCell ref="A1:C1"/>
    <mergeCell ref="A3:C3"/>
    <mergeCell ref="B5:C5"/>
    <mergeCell ref="A51:A52"/>
    <mergeCell ref="B51:B52"/>
    <mergeCell ref="C51:C52"/>
    <mergeCell ref="A2:C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22" zoomScale="130" zoomScaleNormal="130" workbookViewId="0">
      <selection activeCell="G6" sqref="G6:G7"/>
    </sheetView>
  </sheetViews>
  <sheetFormatPr defaultRowHeight="15" x14ac:dyDescent="0.25"/>
  <cols>
    <col min="1" max="1" width="35" customWidth="1"/>
    <col min="2" max="6" width="11" customWidth="1"/>
    <col min="7" max="7" width="10" customWidth="1"/>
    <col min="8" max="8" width="9.28515625" customWidth="1"/>
    <col min="9" max="9" width="11" customWidth="1"/>
  </cols>
  <sheetData>
    <row r="1" spans="1:9" ht="45.75" customHeight="1" x14ac:dyDescent="0.25">
      <c r="A1" s="84" t="s">
        <v>142</v>
      </c>
      <c r="B1" s="84"/>
      <c r="C1" s="84"/>
      <c r="D1" s="84"/>
      <c r="E1" s="84"/>
      <c r="F1" s="84"/>
      <c r="G1" s="84"/>
      <c r="H1" s="84"/>
      <c r="I1" s="84"/>
    </row>
    <row r="2" spans="1:9" ht="33" customHeight="1" x14ac:dyDescent="0.25">
      <c r="A2" s="85" t="s">
        <v>71</v>
      </c>
      <c r="B2" s="85"/>
      <c r="C2" s="85"/>
      <c r="D2" s="85"/>
      <c r="E2" s="85"/>
      <c r="F2" s="85"/>
      <c r="G2" s="85"/>
      <c r="H2" s="85"/>
      <c r="I2" s="85"/>
    </row>
    <row r="3" spans="1:9" ht="15.75" customHeight="1" x14ac:dyDescent="0.25">
      <c r="A3" s="86" t="s">
        <v>107</v>
      </c>
      <c r="B3" s="87"/>
      <c r="C3" s="87"/>
      <c r="D3" s="87"/>
      <c r="E3" s="87"/>
      <c r="F3" s="87"/>
      <c r="G3" s="87"/>
      <c r="H3" s="87"/>
      <c r="I3" s="87"/>
    </row>
    <row r="4" spans="1:9" ht="15.75" customHeight="1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9" ht="15.75" thickBot="1" x14ac:dyDescent="0.3">
      <c r="A5" s="23"/>
      <c r="B5" s="94" t="s">
        <v>64</v>
      </c>
      <c r="C5" s="94"/>
      <c r="D5" s="94"/>
      <c r="E5" s="94"/>
      <c r="F5" s="94"/>
      <c r="G5" s="94"/>
      <c r="H5" s="24"/>
      <c r="I5" s="24"/>
    </row>
    <row r="6" spans="1:9" ht="22.5" customHeight="1" x14ac:dyDescent="0.25">
      <c r="A6" s="95"/>
      <c r="B6" s="92" t="s">
        <v>33</v>
      </c>
      <c r="C6" s="92" t="s">
        <v>65</v>
      </c>
      <c r="D6" s="92" t="s">
        <v>35</v>
      </c>
      <c r="E6" s="92" t="s">
        <v>36</v>
      </c>
      <c r="F6" s="92" t="s">
        <v>66</v>
      </c>
      <c r="G6" s="92" t="s">
        <v>14</v>
      </c>
      <c r="H6" s="92" t="s">
        <v>67</v>
      </c>
      <c r="I6" s="96" t="s">
        <v>38</v>
      </c>
    </row>
    <row r="7" spans="1:9" ht="35.25" customHeight="1" thickBot="1" x14ac:dyDescent="0.3">
      <c r="A7" s="95"/>
      <c r="B7" s="93"/>
      <c r="C7" s="93"/>
      <c r="D7" s="93"/>
      <c r="E7" s="93"/>
      <c r="F7" s="93"/>
      <c r="G7" s="93"/>
      <c r="H7" s="93"/>
      <c r="I7" s="94"/>
    </row>
    <row r="8" spans="1:9" x14ac:dyDescent="0.25">
      <c r="A8" s="23" t="s">
        <v>4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5" t="s">
        <v>150</v>
      </c>
      <c r="B9" s="76">
        <v>36574838</v>
      </c>
      <c r="C9" s="76">
        <v>13628776</v>
      </c>
      <c r="D9" s="76">
        <v>14832</v>
      </c>
      <c r="E9" s="76">
        <v>-10204356</v>
      </c>
      <c r="F9" s="76">
        <v>4227777</v>
      </c>
      <c r="G9" s="76">
        <f>B9+C9+D9+E9+F9</f>
        <v>44241867</v>
      </c>
      <c r="H9" s="76">
        <v>34938</v>
      </c>
      <c r="I9" s="76">
        <f>G9+H9</f>
        <v>44276805</v>
      </c>
    </row>
    <row r="10" spans="1:9" s="75" customFormat="1" x14ac:dyDescent="0.25">
      <c r="A10" s="26" t="s">
        <v>144</v>
      </c>
      <c r="B10" s="31"/>
      <c r="C10" s="31"/>
      <c r="D10" s="31"/>
      <c r="E10" s="31"/>
      <c r="F10" s="31">
        <v>1198840</v>
      </c>
      <c r="G10" s="31">
        <f t="shared" ref="G10:G16" si="0">B10+C10+D10+E10+F10</f>
        <v>1198840</v>
      </c>
      <c r="H10" s="31">
        <v>33</v>
      </c>
      <c r="I10" s="31">
        <f t="shared" ref="I10:I16" si="1">G10+H10</f>
        <v>1198873</v>
      </c>
    </row>
    <row r="11" spans="1:9" s="75" customFormat="1" x14ac:dyDescent="0.25">
      <c r="A11" s="26" t="s">
        <v>143</v>
      </c>
      <c r="B11" s="31"/>
      <c r="C11" s="31"/>
      <c r="D11" s="31"/>
      <c r="E11" s="31"/>
      <c r="F11" s="31"/>
      <c r="G11" s="31">
        <f t="shared" si="0"/>
        <v>0</v>
      </c>
      <c r="H11" s="31"/>
      <c r="I11" s="31">
        <f t="shared" si="1"/>
        <v>0</v>
      </c>
    </row>
    <row r="12" spans="1:9" ht="22.5" x14ac:dyDescent="0.25">
      <c r="A12" s="25" t="s">
        <v>114</v>
      </c>
      <c r="B12" s="77">
        <f>SUM(B10:B11)</f>
        <v>0</v>
      </c>
      <c r="C12" s="77">
        <f t="shared" ref="C12:I12" si="2">SUM(C10:C11)</f>
        <v>0</v>
      </c>
      <c r="D12" s="77">
        <f t="shared" si="2"/>
        <v>0</v>
      </c>
      <c r="E12" s="77">
        <f t="shared" si="2"/>
        <v>0</v>
      </c>
      <c r="F12" s="77">
        <f t="shared" si="2"/>
        <v>1198840</v>
      </c>
      <c r="G12" s="77">
        <f t="shared" si="2"/>
        <v>1198840</v>
      </c>
      <c r="H12" s="77">
        <f t="shared" si="2"/>
        <v>33</v>
      </c>
      <c r="I12" s="77">
        <f t="shared" si="2"/>
        <v>1198873</v>
      </c>
    </row>
    <row r="13" spans="1:9" x14ac:dyDescent="0.25">
      <c r="A13" s="26" t="s">
        <v>122</v>
      </c>
      <c r="B13" s="31"/>
      <c r="C13" s="31"/>
      <c r="D13" s="31"/>
      <c r="E13" s="31"/>
      <c r="F13" s="31"/>
      <c r="G13" s="31"/>
      <c r="H13" s="31"/>
      <c r="I13" s="31">
        <f>G13+H13</f>
        <v>0</v>
      </c>
    </row>
    <row r="14" spans="1:9" x14ac:dyDescent="0.25">
      <c r="A14" s="26" t="s">
        <v>123</v>
      </c>
      <c r="B14" s="31"/>
      <c r="C14" s="31"/>
      <c r="D14" s="31"/>
      <c r="E14" s="31"/>
      <c r="F14" s="31"/>
      <c r="G14" s="31">
        <f t="shared" si="0"/>
        <v>0</v>
      </c>
      <c r="H14" s="31"/>
      <c r="I14" s="31">
        <f t="shared" si="1"/>
        <v>0</v>
      </c>
    </row>
    <row r="15" spans="1:9" ht="45" x14ac:dyDescent="0.25">
      <c r="A15" s="26" t="s">
        <v>124</v>
      </c>
      <c r="B15" s="31"/>
      <c r="C15" s="31"/>
      <c r="D15" s="31"/>
      <c r="E15" s="31"/>
      <c r="F15" s="31"/>
      <c r="G15" s="31">
        <f t="shared" si="0"/>
        <v>0</v>
      </c>
      <c r="H15" s="31"/>
      <c r="I15" s="31">
        <f t="shared" si="1"/>
        <v>0</v>
      </c>
    </row>
    <row r="16" spans="1:9" ht="23.25" thickBot="1" x14ac:dyDescent="0.3">
      <c r="A16" s="26" t="s">
        <v>125</v>
      </c>
      <c r="B16" s="30"/>
      <c r="C16" s="30"/>
      <c r="D16" s="30"/>
      <c r="E16" s="30">
        <v>-855237</v>
      </c>
      <c r="F16" s="30"/>
      <c r="G16" s="30">
        <f t="shared" si="0"/>
        <v>-855237</v>
      </c>
      <c r="H16" s="30"/>
      <c r="I16" s="30">
        <f t="shared" si="1"/>
        <v>-855237</v>
      </c>
    </row>
    <row r="17" spans="1:9" ht="15.75" thickBot="1" x14ac:dyDescent="0.3">
      <c r="A17" s="25" t="s">
        <v>145</v>
      </c>
      <c r="B17" s="67">
        <f>B9+B12+B13+B14+B15+B16</f>
        <v>36574838</v>
      </c>
      <c r="C17" s="67">
        <f t="shared" ref="C17:I17" si="3">C9+C12+C13+C14+C15+C16</f>
        <v>13628776</v>
      </c>
      <c r="D17" s="67">
        <f t="shared" si="3"/>
        <v>14832</v>
      </c>
      <c r="E17" s="67">
        <f t="shared" si="3"/>
        <v>-11059593</v>
      </c>
      <c r="F17" s="83">
        <f>F9+F12+F13+F14+F15+F16</f>
        <v>5426617</v>
      </c>
      <c r="G17" s="83">
        <f>G9+G12+G13+G14+G15+G16</f>
        <v>44585470</v>
      </c>
      <c r="H17" s="83">
        <f t="shared" si="3"/>
        <v>34971</v>
      </c>
      <c r="I17" s="83">
        <f t="shared" si="3"/>
        <v>44620441</v>
      </c>
    </row>
    <row r="18" spans="1:9" ht="15.75" thickTop="1" x14ac:dyDescent="0.25">
      <c r="A18" s="25" t="s">
        <v>109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25">
      <c r="A19" s="25" t="s">
        <v>151</v>
      </c>
      <c r="B19" s="77">
        <v>51541838</v>
      </c>
      <c r="C19" s="77">
        <v>17995811</v>
      </c>
      <c r="D19" s="77">
        <v>14832</v>
      </c>
      <c r="E19" s="77">
        <v>-17609147</v>
      </c>
      <c r="F19" s="77">
        <v>4997339</v>
      </c>
      <c r="G19" s="77">
        <f>SUM(B19:F19)</f>
        <v>56940673</v>
      </c>
      <c r="H19" s="77"/>
      <c r="I19" s="77">
        <f>G19+H19</f>
        <v>56940673</v>
      </c>
    </row>
    <row r="20" spans="1:9" s="75" customFormat="1" x14ac:dyDescent="0.25">
      <c r="A20" s="26" t="s">
        <v>144</v>
      </c>
      <c r="B20" s="31"/>
      <c r="C20" s="31"/>
      <c r="D20" s="31"/>
      <c r="E20" s="31"/>
      <c r="F20" s="31">
        <v>2844791</v>
      </c>
      <c r="G20" s="31">
        <f t="shared" ref="G20:G21" si="4">B20+C20+D20+E20+F20</f>
        <v>2844791</v>
      </c>
      <c r="H20" s="31"/>
      <c r="I20" s="31">
        <f t="shared" ref="I20:I21" si="5">G20+H20</f>
        <v>2844791</v>
      </c>
    </row>
    <row r="21" spans="1:9" s="75" customFormat="1" x14ac:dyDescent="0.25">
      <c r="A21" s="26" t="s">
        <v>143</v>
      </c>
      <c r="B21" s="31"/>
      <c r="C21" s="31"/>
      <c r="D21" s="31"/>
      <c r="E21" s="31"/>
      <c r="F21" s="31"/>
      <c r="G21" s="31">
        <f t="shared" si="4"/>
        <v>0</v>
      </c>
      <c r="H21" s="31"/>
      <c r="I21" s="31">
        <f t="shared" si="5"/>
        <v>0</v>
      </c>
    </row>
    <row r="22" spans="1:9" ht="22.5" x14ac:dyDescent="0.25">
      <c r="A22" s="25" t="s">
        <v>114</v>
      </c>
      <c r="B22" s="77">
        <f>SUM(B20:B21)</f>
        <v>0</v>
      </c>
      <c r="C22" s="77">
        <f t="shared" ref="C22:I22" si="6">SUM(C20:C21)</f>
        <v>0</v>
      </c>
      <c r="D22" s="77">
        <f t="shared" si="6"/>
        <v>0</v>
      </c>
      <c r="E22" s="77">
        <f t="shared" si="6"/>
        <v>0</v>
      </c>
      <c r="F22" s="77">
        <f t="shared" si="6"/>
        <v>2844791</v>
      </c>
      <c r="G22" s="77">
        <f t="shared" si="6"/>
        <v>2844791</v>
      </c>
      <c r="H22" s="77">
        <f t="shared" si="6"/>
        <v>0</v>
      </c>
      <c r="I22" s="77">
        <f t="shared" si="6"/>
        <v>2844791</v>
      </c>
    </row>
    <row r="23" spans="1:9" x14ac:dyDescent="0.25">
      <c r="A23" s="26" t="s">
        <v>146</v>
      </c>
      <c r="B23" s="32"/>
      <c r="C23" s="32"/>
      <c r="D23" s="32"/>
      <c r="E23" s="32"/>
      <c r="F23" s="32">
        <v>-153592</v>
      </c>
      <c r="G23" s="32">
        <f t="shared" ref="G23:G27" si="7">SUM(B23:F23)</f>
        <v>-153592</v>
      </c>
      <c r="H23" s="32"/>
      <c r="I23" s="32">
        <f t="shared" ref="I23:I27" si="8">G23+H23</f>
        <v>-153592</v>
      </c>
    </row>
    <row r="24" spans="1:9" x14ac:dyDescent="0.25">
      <c r="A24" s="26" t="s">
        <v>126</v>
      </c>
      <c r="B24" s="32"/>
      <c r="C24" s="32"/>
      <c r="D24" s="32"/>
      <c r="E24" s="32"/>
      <c r="F24" s="32"/>
      <c r="G24" s="32">
        <f t="shared" si="7"/>
        <v>0</v>
      </c>
      <c r="H24" s="32"/>
      <c r="I24" s="32">
        <f t="shared" si="8"/>
        <v>0</v>
      </c>
    </row>
    <row r="25" spans="1:9" x14ac:dyDescent="0.25">
      <c r="A25" s="26" t="s">
        <v>127</v>
      </c>
      <c r="B25" s="32"/>
      <c r="C25" s="32"/>
      <c r="D25" s="32"/>
      <c r="E25" s="32"/>
      <c r="F25" s="32"/>
      <c r="G25" s="32">
        <f t="shared" si="7"/>
        <v>0</v>
      </c>
      <c r="H25" s="32"/>
      <c r="I25" s="32">
        <f t="shared" si="8"/>
        <v>0</v>
      </c>
    </row>
    <row r="26" spans="1:9" ht="45" x14ac:dyDescent="0.25">
      <c r="A26" s="26" t="s">
        <v>124</v>
      </c>
      <c r="B26" s="32"/>
      <c r="C26" s="32">
        <v>2599559</v>
      </c>
      <c r="D26" s="32"/>
      <c r="E26" s="32"/>
      <c r="F26" s="32"/>
      <c r="G26" s="32">
        <f t="shared" si="7"/>
        <v>2599559</v>
      </c>
      <c r="H26" s="32"/>
      <c r="I26" s="32">
        <f t="shared" si="8"/>
        <v>2599559</v>
      </c>
    </row>
    <row r="27" spans="1:9" ht="23.25" thickBot="1" x14ac:dyDescent="0.3">
      <c r="A27" s="26" t="s">
        <v>128</v>
      </c>
      <c r="B27" s="33"/>
      <c r="C27" s="33"/>
      <c r="D27" s="33"/>
      <c r="E27" s="33">
        <v>-280649</v>
      </c>
      <c r="F27" s="33"/>
      <c r="G27" s="33">
        <f t="shared" si="7"/>
        <v>-280649</v>
      </c>
      <c r="H27" s="33"/>
      <c r="I27" s="33">
        <f t="shared" si="8"/>
        <v>-280649</v>
      </c>
    </row>
    <row r="28" spans="1:9" ht="15.75" thickBot="1" x14ac:dyDescent="0.3">
      <c r="A28" s="25" t="s">
        <v>130</v>
      </c>
      <c r="B28" s="34">
        <f>B19+B22+B23+B24+B25+B26+B27</f>
        <v>51541838</v>
      </c>
      <c r="C28" s="34">
        <f t="shared" ref="C28:I28" si="9">C19+C22+C23+C24+C25+C26+C27</f>
        <v>20595370</v>
      </c>
      <c r="D28" s="34">
        <f t="shared" si="9"/>
        <v>14832</v>
      </c>
      <c r="E28" s="34">
        <f t="shared" si="9"/>
        <v>-17889796</v>
      </c>
      <c r="F28" s="34">
        <f t="shared" si="9"/>
        <v>7688538</v>
      </c>
      <c r="G28" s="34">
        <f t="shared" si="9"/>
        <v>61950782</v>
      </c>
      <c r="H28" s="34">
        <f t="shared" si="9"/>
        <v>0</v>
      </c>
      <c r="I28" s="34">
        <f t="shared" si="9"/>
        <v>61950782</v>
      </c>
    </row>
    <row r="29" spans="1:9" ht="15.75" thickTop="1" x14ac:dyDescent="0.25">
      <c r="A29" s="28"/>
    </row>
    <row r="30" spans="1:9" x14ac:dyDescent="0.25">
      <c r="A30" s="29" t="s">
        <v>68</v>
      </c>
    </row>
    <row r="31" spans="1:9" x14ac:dyDescent="0.25">
      <c r="A31" s="27" t="s">
        <v>132</v>
      </c>
      <c r="B31" s="73" t="s">
        <v>133</v>
      </c>
    </row>
    <row r="32" spans="1:9" x14ac:dyDescent="0.25">
      <c r="A32" s="28"/>
    </row>
    <row r="33" spans="1:2" x14ac:dyDescent="0.25">
      <c r="A33" s="27" t="s">
        <v>69</v>
      </c>
      <c r="B33" s="73" t="s">
        <v>70</v>
      </c>
    </row>
    <row r="34" spans="1:2" x14ac:dyDescent="0.25">
      <c r="A34" s="27" t="s">
        <v>134</v>
      </c>
    </row>
    <row r="55" spans="1:1" x14ac:dyDescent="0.25">
      <c r="A55" s="27" t="s">
        <v>113</v>
      </c>
    </row>
  </sheetData>
  <mergeCells count="13">
    <mergeCell ref="H6:H7"/>
    <mergeCell ref="A2:I2"/>
    <mergeCell ref="A3:I3"/>
    <mergeCell ref="A1:I1"/>
    <mergeCell ref="B5:G5"/>
    <mergeCell ref="A6:A7"/>
    <mergeCell ref="B6:B7"/>
    <mergeCell ref="C6:C7"/>
    <mergeCell ref="D6:D7"/>
    <mergeCell ref="E6:E7"/>
    <mergeCell ref="F6:F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49" workbookViewId="0">
      <selection activeCell="B50" sqref="B50"/>
    </sheetView>
  </sheetViews>
  <sheetFormatPr defaultRowHeight="15" x14ac:dyDescent="0.25"/>
  <cols>
    <col min="1" max="1" width="54" customWidth="1"/>
    <col min="2" max="2" width="18.5703125" customWidth="1"/>
    <col min="3" max="3" width="20.7109375" customWidth="1"/>
  </cols>
  <sheetData>
    <row r="1" spans="1:8" ht="52.5" customHeight="1" x14ac:dyDescent="0.25">
      <c r="A1" s="84" t="s">
        <v>142</v>
      </c>
      <c r="B1" s="84"/>
      <c r="C1" s="84"/>
      <c r="D1" s="42"/>
      <c r="E1" s="42"/>
      <c r="F1" s="42"/>
      <c r="G1" s="42"/>
      <c r="H1" s="42"/>
    </row>
    <row r="2" spans="1:8" ht="15" customHeight="1" x14ac:dyDescent="0.25">
      <c r="A2" s="102"/>
      <c r="B2" s="102"/>
      <c r="C2" s="102"/>
      <c r="D2" s="102"/>
      <c r="E2" s="102"/>
      <c r="F2" s="102"/>
      <c r="G2" s="102"/>
      <c r="H2" s="102"/>
    </row>
    <row r="3" spans="1:8" ht="36.75" customHeight="1" x14ac:dyDescent="0.25">
      <c r="A3" s="101" t="s">
        <v>101</v>
      </c>
      <c r="B3" s="101"/>
      <c r="C3" s="101"/>
    </row>
    <row r="4" spans="1:8" ht="15" customHeight="1" x14ac:dyDescent="0.25">
      <c r="A4" s="86" t="s">
        <v>108</v>
      </c>
      <c r="B4" s="87"/>
      <c r="C4" s="87"/>
      <c r="D4" s="29"/>
      <c r="E4" s="29"/>
      <c r="F4" s="29"/>
      <c r="G4" s="29"/>
      <c r="H4" s="29"/>
    </row>
    <row r="5" spans="1:8" ht="15" customHeight="1" x14ac:dyDescent="0.25">
      <c r="A5" s="41"/>
      <c r="B5" s="41"/>
      <c r="C5" s="41"/>
    </row>
    <row r="6" spans="1:8" ht="28.5" customHeight="1" thickBot="1" x14ac:dyDescent="0.3">
      <c r="A6" s="3"/>
      <c r="B6" s="88" t="s">
        <v>147</v>
      </c>
      <c r="C6" s="88"/>
    </row>
    <row r="7" spans="1:8" ht="15.75" thickBot="1" x14ac:dyDescent="0.3">
      <c r="A7" s="3"/>
      <c r="B7" s="4" t="s">
        <v>148</v>
      </c>
      <c r="C7" s="5" t="s">
        <v>131</v>
      </c>
    </row>
    <row r="8" spans="1:8" x14ac:dyDescent="0.25">
      <c r="A8" s="47" t="s">
        <v>72</v>
      </c>
      <c r="B8" s="68"/>
      <c r="C8" s="68"/>
    </row>
    <row r="9" spans="1:8" x14ac:dyDescent="0.25">
      <c r="A9" s="20" t="s">
        <v>73</v>
      </c>
      <c r="B9" s="37">
        <v>3105959</v>
      </c>
      <c r="C9" s="46">
        <v>1349088</v>
      </c>
    </row>
    <row r="10" spans="1:8" x14ac:dyDescent="0.25">
      <c r="A10" s="47" t="s">
        <v>4</v>
      </c>
      <c r="B10" s="37"/>
      <c r="C10" s="46"/>
    </row>
    <row r="11" spans="1:8" x14ac:dyDescent="0.25">
      <c r="A11" s="22" t="s">
        <v>74</v>
      </c>
      <c r="B11" s="37"/>
      <c r="C11" s="46"/>
    </row>
    <row r="12" spans="1:8" x14ac:dyDescent="0.25">
      <c r="A12" s="20" t="s">
        <v>75</v>
      </c>
      <c r="B12" s="37">
        <v>32074</v>
      </c>
      <c r="C12" s="46">
        <v>24172</v>
      </c>
    </row>
    <row r="13" spans="1:8" x14ac:dyDescent="0.25">
      <c r="A13" s="20" t="s">
        <v>115</v>
      </c>
      <c r="B13" s="37">
        <v>739</v>
      </c>
      <c r="C13" s="46">
        <v>2256</v>
      </c>
    </row>
    <row r="14" spans="1:8" x14ac:dyDescent="0.25">
      <c r="A14" s="20" t="s">
        <v>76</v>
      </c>
      <c r="B14" s="37">
        <v>10149</v>
      </c>
      <c r="C14" s="46">
        <v>6659</v>
      </c>
    </row>
    <row r="15" spans="1:8" x14ac:dyDescent="0.25">
      <c r="A15" s="20" t="s">
        <v>56</v>
      </c>
      <c r="B15" s="37">
        <v>217853</v>
      </c>
      <c r="C15" s="46">
        <v>9594</v>
      </c>
    </row>
    <row r="16" spans="1:8" ht="25.5" x14ac:dyDescent="0.25">
      <c r="A16" s="20" t="s">
        <v>52</v>
      </c>
      <c r="B16" s="37">
        <v>-833626</v>
      </c>
      <c r="C16" s="46">
        <v>114416</v>
      </c>
    </row>
    <row r="17" spans="1:5" x14ac:dyDescent="0.25">
      <c r="A17" s="20" t="s">
        <v>77</v>
      </c>
      <c r="B17" s="37">
        <v>-3620401</v>
      </c>
      <c r="C17" s="46">
        <v>-3204107</v>
      </c>
    </row>
    <row r="18" spans="1:5" x14ac:dyDescent="0.25">
      <c r="A18" s="20" t="s">
        <v>78</v>
      </c>
      <c r="B18" s="37">
        <v>980620</v>
      </c>
      <c r="C18" s="46">
        <v>1372147</v>
      </c>
    </row>
    <row r="19" spans="1:5" ht="24" x14ac:dyDescent="0.25">
      <c r="A19" s="64" t="s">
        <v>138</v>
      </c>
      <c r="B19" s="37">
        <v>-66094</v>
      </c>
      <c r="C19" s="46"/>
    </row>
    <row r="20" spans="1:5" ht="15.75" thickBot="1" x14ac:dyDescent="0.3">
      <c r="A20" s="20" t="s">
        <v>116</v>
      </c>
      <c r="B20" s="37">
        <v>41540</v>
      </c>
      <c r="C20" s="46">
        <v>79874</v>
      </c>
    </row>
    <row r="21" spans="1:5" ht="37.5" customHeight="1" x14ac:dyDescent="0.25">
      <c r="A21" s="47" t="s">
        <v>79</v>
      </c>
      <c r="B21" s="48">
        <f>SUM(B9:B20)</f>
        <v>-131187</v>
      </c>
      <c r="C21" s="78">
        <f>SUM(C9:C20)</f>
        <v>-245901</v>
      </c>
      <c r="E21" s="9"/>
    </row>
    <row r="22" spans="1:5" x14ac:dyDescent="0.25">
      <c r="A22" s="47" t="s">
        <v>4</v>
      </c>
      <c r="B22" s="37"/>
      <c r="C22" s="46"/>
    </row>
    <row r="23" spans="1:5" x14ac:dyDescent="0.25">
      <c r="A23" s="22" t="s">
        <v>117</v>
      </c>
      <c r="B23" s="38"/>
      <c r="C23" s="46"/>
    </row>
    <row r="24" spans="1:5" x14ac:dyDescent="0.25">
      <c r="A24" s="20" t="s">
        <v>3</v>
      </c>
      <c r="B24" s="45"/>
      <c r="C24" s="46">
        <v>61328</v>
      </c>
    </row>
    <row r="25" spans="1:5" x14ac:dyDescent="0.25">
      <c r="A25" s="20" t="s">
        <v>1</v>
      </c>
      <c r="B25" s="45">
        <v>5994085</v>
      </c>
      <c r="C25" s="46">
        <v>743712</v>
      </c>
    </row>
    <row r="26" spans="1:5" x14ac:dyDescent="0.25">
      <c r="A26" s="20" t="s">
        <v>18</v>
      </c>
      <c r="B26" s="45">
        <v>-2256459</v>
      </c>
      <c r="C26" s="46">
        <v>-645596</v>
      </c>
    </row>
    <row r="27" spans="1:5" x14ac:dyDescent="0.25">
      <c r="A27" s="20" t="s">
        <v>40</v>
      </c>
      <c r="B27" s="45"/>
      <c r="C27" s="46"/>
    </row>
    <row r="28" spans="1:5" x14ac:dyDescent="0.25">
      <c r="A28" s="20" t="s">
        <v>80</v>
      </c>
      <c r="B28" s="45"/>
      <c r="C28" s="46">
        <v>217671</v>
      </c>
    </row>
    <row r="29" spans="1:5" x14ac:dyDescent="0.25">
      <c r="A29" s="20" t="s">
        <v>22</v>
      </c>
      <c r="B29" s="45">
        <v>-99314</v>
      </c>
      <c r="C29" s="46">
        <v>6708</v>
      </c>
    </row>
    <row r="30" spans="1:5" x14ac:dyDescent="0.25">
      <c r="A30" s="20" t="s">
        <v>24</v>
      </c>
      <c r="B30" s="45">
        <v>222510</v>
      </c>
      <c r="C30" s="46">
        <v>249894</v>
      </c>
    </row>
    <row r="31" spans="1:5" x14ac:dyDescent="0.25">
      <c r="A31" s="22" t="s">
        <v>4</v>
      </c>
      <c r="B31" s="45"/>
      <c r="C31" s="46"/>
    </row>
    <row r="32" spans="1:5" x14ac:dyDescent="0.25">
      <c r="A32" s="22" t="s">
        <v>118</v>
      </c>
      <c r="B32" s="45"/>
      <c r="C32" s="46"/>
    </row>
    <row r="33" spans="1:3" x14ac:dyDescent="0.25">
      <c r="A33" s="20" t="s">
        <v>81</v>
      </c>
      <c r="B33" s="45"/>
      <c r="C33" s="46">
        <v>67863</v>
      </c>
    </row>
    <row r="34" spans="1:3" ht="15.75" thickBot="1" x14ac:dyDescent="0.3">
      <c r="A34" s="20" t="s">
        <v>30</v>
      </c>
      <c r="B34" s="17">
        <v>3756037</v>
      </c>
      <c r="C34" s="18">
        <v>123075</v>
      </c>
    </row>
    <row r="35" spans="1:3" ht="25.5" x14ac:dyDescent="0.25">
      <c r="A35" s="47" t="s">
        <v>119</v>
      </c>
      <c r="B35" s="45">
        <f>SUM(B21:B34)</f>
        <v>7485672</v>
      </c>
      <c r="C35" s="81">
        <f>SUM(C21:C34)</f>
        <v>578754</v>
      </c>
    </row>
    <row r="36" spans="1:3" x14ac:dyDescent="0.25">
      <c r="A36" s="47" t="s">
        <v>4</v>
      </c>
      <c r="B36" s="37"/>
      <c r="C36" s="46"/>
    </row>
    <row r="37" spans="1:3" x14ac:dyDescent="0.25">
      <c r="A37" s="20" t="s">
        <v>82</v>
      </c>
      <c r="B37" s="37">
        <v>-219990</v>
      </c>
      <c r="C37" s="46">
        <v>-313349</v>
      </c>
    </row>
    <row r="38" spans="1:3" x14ac:dyDescent="0.25">
      <c r="A38" s="20" t="s">
        <v>83</v>
      </c>
      <c r="B38" s="37">
        <v>2306147</v>
      </c>
      <c r="C38" s="46">
        <v>2162713</v>
      </c>
    </row>
    <row r="39" spans="1:3" ht="15.75" thickBot="1" x14ac:dyDescent="0.3">
      <c r="A39" s="20" t="s">
        <v>84</v>
      </c>
      <c r="B39" s="39">
        <v>-222266</v>
      </c>
      <c r="C39" s="18">
        <v>-2153</v>
      </c>
    </row>
    <row r="40" spans="1:3" ht="26.25" thickBot="1" x14ac:dyDescent="0.3">
      <c r="A40" s="47" t="s">
        <v>120</v>
      </c>
      <c r="B40" s="39">
        <f>SUM(B35:B39)</f>
        <v>9349563</v>
      </c>
      <c r="C40" s="39">
        <f>SUM(C35:C39)</f>
        <v>2425965</v>
      </c>
    </row>
    <row r="41" spans="1:3" x14ac:dyDescent="0.25">
      <c r="A41" s="6" t="s">
        <v>4</v>
      </c>
      <c r="B41" s="38"/>
      <c r="C41" s="46"/>
    </row>
    <row r="42" spans="1:3" x14ac:dyDescent="0.25">
      <c r="A42" s="6" t="s">
        <v>85</v>
      </c>
      <c r="B42" s="38"/>
      <c r="C42" s="46"/>
    </row>
    <row r="43" spans="1:3" x14ac:dyDescent="0.25">
      <c r="A43" s="20" t="s">
        <v>86</v>
      </c>
      <c r="B43" s="37">
        <v>-4598</v>
      </c>
      <c r="C43" s="46">
        <v>-408</v>
      </c>
    </row>
    <row r="44" spans="1:3" x14ac:dyDescent="0.25">
      <c r="A44" s="20" t="s">
        <v>149</v>
      </c>
      <c r="B44" s="37"/>
      <c r="C44" s="46"/>
    </row>
    <row r="45" spans="1:3" x14ac:dyDescent="0.25">
      <c r="A45" s="20" t="s">
        <v>87</v>
      </c>
      <c r="B45" s="37"/>
      <c r="C45" s="46">
        <v>7711</v>
      </c>
    </row>
    <row r="46" spans="1:3" ht="26.25" thickBot="1" x14ac:dyDescent="0.3">
      <c r="A46" s="20" t="s">
        <v>121</v>
      </c>
      <c r="B46" s="45">
        <v>-3151192</v>
      </c>
      <c r="C46" s="46"/>
    </row>
    <row r="47" spans="1:3" ht="26.25" thickBot="1" x14ac:dyDescent="0.3">
      <c r="A47" s="47" t="s">
        <v>89</v>
      </c>
      <c r="B47" s="40">
        <f>SUM(B43:B46)</f>
        <v>-3155790</v>
      </c>
      <c r="C47" s="79">
        <f>SUM(C43:C46)</f>
        <v>7303</v>
      </c>
    </row>
    <row r="48" spans="1:3" ht="15.75" thickBot="1" x14ac:dyDescent="0.3">
      <c r="A48" s="20" t="s">
        <v>88</v>
      </c>
      <c r="B48" s="37"/>
      <c r="C48" s="46"/>
    </row>
    <row r="49" spans="1:3" x14ac:dyDescent="0.25">
      <c r="A49" s="6" t="s">
        <v>90</v>
      </c>
      <c r="B49" s="70"/>
      <c r="C49" s="69"/>
    </row>
    <row r="50" spans="1:3" x14ac:dyDescent="0.25">
      <c r="A50" s="20" t="s">
        <v>91</v>
      </c>
      <c r="B50" s="45">
        <v>13650493</v>
      </c>
      <c r="C50" s="46"/>
    </row>
    <row r="51" spans="1:3" ht="25.5" x14ac:dyDescent="0.25">
      <c r="A51" s="20" t="s">
        <v>92</v>
      </c>
      <c r="B51" s="45">
        <v>-1157276</v>
      </c>
      <c r="C51" s="46">
        <v>-4360219</v>
      </c>
    </row>
    <row r="52" spans="1:3" x14ac:dyDescent="0.25">
      <c r="A52" s="20" t="s">
        <v>93</v>
      </c>
      <c r="B52" s="45"/>
      <c r="C52" s="46"/>
    </row>
    <row r="53" spans="1:3" x14ac:dyDescent="0.25">
      <c r="A53" s="20" t="s">
        <v>94</v>
      </c>
      <c r="B53" s="45"/>
      <c r="C53" s="46"/>
    </row>
    <row r="54" spans="1:3" ht="15.75" thickBot="1" x14ac:dyDescent="0.3">
      <c r="A54" s="20" t="s">
        <v>95</v>
      </c>
      <c r="B54" s="17"/>
      <c r="C54" s="18"/>
    </row>
    <row r="55" spans="1:3" ht="26.25" thickBot="1" x14ac:dyDescent="0.3">
      <c r="A55" s="47" t="s">
        <v>96</v>
      </c>
      <c r="B55" s="17">
        <f>SUM(B50:B54)</f>
        <v>12493217</v>
      </c>
      <c r="C55" s="72">
        <f>SUM(C50:C54)</f>
        <v>-4360219</v>
      </c>
    </row>
    <row r="56" spans="1:3" x14ac:dyDescent="0.25">
      <c r="A56" s="44"/>
      <c r="B56" s="97">
        <v>-53313</v>
      </c>
      <c r="C56" s="99"/>
    </row>
    <row r="57" spans="1:3" ht="26.25" thickBot="1" x14ac:dyDescent="0.3">
      <c r="A57" s="44" t="s">
        <v>97</v>
      </c>
      <c r="B57" s="98"/>
      <c r="C57" s="100"/>
    </row>
    <row r="58" spans="1:3" x14ac:dyDescent="0.25">
      <c r="A58" s="6" t="s">
        <v>98</v>
      </c>
      <c r="B58" s="45">
        <f>B40+B47+B55+B56</f>
        <v>18633677</v>
      </c>
      <c r="C58" s="81">
        <f>C40+C47+C55+C56</f>
        <v>-1926951</v>
      </c>
    </row>
    <row r="59" spans="1:3" x14ac:dyDescent="0.25">
      <c r="A59" s="6" t="s">
        <v>109</v>
      </c>
      <c r="B59" s="45"/>
      <c r="C59" s="46"/>
    </row>
    <row r="60" spans="1:3" ht="15" customHeight="1" thickBot="1" x14ac:dyDescent="0.3">
      <c r="A60" s="20" t="s">
        <v>99</v>
      </c>
      <c r="B60" s="17">
        <v>23163131</v>
      </c>
      <c r="C60" s="18">
        <v>32262059</v>
      </c>
    </row>
    <row r="61" spans="1:3" ht="15.75" thickBot="1" x14ac:dyDescent="0.3">
      <c r="A61" s="47" t="s">
        <v>100</v>
      </c>
      <c r="B61" s="80">
        <f>B60+B58</f>
        <v>41796808</v>
      </c>
      <c r="C61" s="82">
        <f>C60+C58</f>
        <v>30335108</v>
      </c>
    </row>
    <row r="62" spans="1:3" ht="15.75" thickTop="1" x14ac:dyDescent="0.25">
      <c r="A62" s="27"/>
    </row>
    <row r="63" spans="1:3" x14ac:dyDescent="0.25">
      <c r="A63" s="27"/>
    </row>
    <row r="64" spans="1:3" x14ac:dyDescent="0.25">
      <c r="A64" s="27"/>
    </row>
    <row r="65" spans="1:2" x14ac:dyDescent="0.25">
      <c r="A65" s="29" t="s">
        <v>68</v>
      </c>
    </row>
    <row r="66" spans="1:2" x14ac:dyDescent="0.25">
      <c r="A66" s="27"/>
    </row>
    <row r="67" spans="1:2" x14ac:dyDescent="0.25">
      <c r="A67" s="27"/>
    </row>
    <row r="68" spans="1:2" x14ac:dyDescent="0.25">
      <c r="A68" s="27" t="s">
        <v>132</v>
      </c>
      <c r="B68" s="73" t="s">
        <v>133</v>
      </c>
    </row>
    <row r="69" spans="1:2" x14ac:dyDescent="0.25">
      <c r="A69" s="28"/>
    </row>
    <row r="70" spans="1:2" x14ac:dyDescent="0.25">
      <c r="A70" s="27" t="s">
        <v>69</v>
      </c>
      <c r="B70" s="27" t="s">
        <v>70</v>
      </c>
    </row>
    <row r="71" spans="1:2" x14ac:dyDescent="0.25">
      <c r="A71" s="27" t="s">
        <v>134</v>
      </c>
    </row>
    <row r="72" spans="1:2" x14ac:dyDescent="0.25">
      <c r="A72" s="27"/>
    </row>
    <row r="73" spans="1:2" x14ac:dyDescent="0.25">
      <c r="A73" s="27"/>
    </row>
    <row r="74" spans="1:2" x14ac:dyDescent="0.25">
      <c r="A74" s="27"/>
    </row>
    <row r="75" spans="1:2" ht="15.75" x14ac:dyDescent="0.25">
      <c r="A75" s="36"/>
    </row>
  </sheetData>
  <mergeCells count="7">
    <mergeCell ref="B56:B57"/>
    <mergeCell ref="C56:C57"/>
    <mergeCell ref="A1:C1"/>
    <mergeCell ref="A3:C3"/>
    <mergeCell ref="A4:C4"/>
    <mergeCell ref="A2:H2"/>
    <mergeCell ref="B6:C6"/>
  </mergeCells>
  <pageMargins left="0.70866141732283461" right="0.70866141732283461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ББ</vt:lpstr>
      <vt:lpstr>ОПиУ</vt:lpstr>
      <vt:lpstr>Капитал</vt:lpstr>
      <vt:lpstr>ДДС</vt:lpstr>
      <vt:lpstr>Капитал!Changes</vt:lpstr>
      <vt:lpstr>ББ!OLE_LINK20</vt:lpstr>
      <vt:lpstr>Капитал!Область_печати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Исатаева Гульмира</dc:creator>
  <cp:lastModifiedBy>Ахметов Азамат Владимирович</cp:lastModifiedBy>
  <cp:lastPrinted>2017-07-20T11:15:17Z</cp:lastPrinted>
  <dcterms:created xsi:type="dcterms:W3CDTF">2017-07-20T09:36:24Z</dcterms:created>
  <dcterms:modified xsi:type="dcterms:W3CDTF">2018-04-25T08:47:16Z</dcterms:modified>
</cp:coreProperties>
</file>