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imangazin\Desktop\РАБОТА\ОБЛИГАЦИИ АКЦИИ\KASE\Is2In - 777777777\Фин_отчетность\2квартал МСФО\"/>
    </mc:Choice>
  </mc:AlternateContent>
  <bookViews>
    <workbookView xWindow="480" yWindow="885" windowWidth="20835" windowHeight="7995" tabRatio="736" activeTab="8"/>
  </bookViews>
  <sheets>
    <sheet name="Баланс" sheetId="1" r:id="rId1"/>
    <sheet name="Баланс-1" sheetId="7" state="hidden" r:id="rId2"/>
    <sheet name="ОПиУ" sheetId="2" r:id="rId3"/>
    <sheet name="ОПиУ-1" sheetId="8" state="hidden" r:id="rId4"/>
    <sheet name="Прочий доход" sheetId="11" r:id="rId5"/>
    <sheet name="Прочий доход-1" sheetId="10" state="hidden" r:id="rId6"/>
    <sheet name="Изм. в капитале" sheetId="4" r:id="rId7"/>
    <sheet name="Изм. в капитале-1" sheetId="9" state="hidden" r:id="rId8"/>
    <sheet name="ОДДС" sheetId="3" r:id="rId9"/>
    <sheet name="ОДДС-1" sheetId="5" state="hidden" r:id="rId10"/>
  </sheets>
  <externalReferences>
    <externalReference r:id="rId11"/>
  </externalReferences>
  <definedNames>
    <definedName name="OLE_LINK20" localSheetId="4">'Прочий доход'!$A$5</definedName>
    <definedName name="_xlnm.Print_Area" localSheetId="0">Баланс!$A$1:$D$55</definedName>
    <definedName name="_xlnm.Print_Area" localSheetId="1">'Баланс-1'!$A$1:$D$55</definedName>
    <definedName name="_xlnm.Print_Area" localSheetId="6">'Изм. в капитале'!$A$1:$R$23</definedName>
    <definedName name="_xlnm.Print_Area" localSheetId="7">'Изм. в капитале-1'!$A$1:$I$24</definedName>
    <definedName name="_xlnm.Print_Area" localSheetId="8">ОДДС!$A$1:$D$76</definedName>
    <definedName name="_xlnm.Print_Area" localSheetId="9">'ОДДС-1'!#REF!</definedName>
    <definedName name="_xlnm.Print_Area" localSheetId="2">ОПиУ!$A$1:$D$59</definedName>
    <definedName name="_xlnm.Print_Area" localSheetId="3">'ОПиУ-1'!$A$1:$D$58</definedName>
    <definedName name="_xlnm.Print_Area" localSheetId="4">'Прочий доход'!$A$1:$D$26</definedName>
    <definedName name="_xlnm.Print_Area" localSheetId="5">'Прочий доход-1'!$A$1:$D$26</definedName>
  </definedNames>
  <calcPr calcId="152511"/>
</workbook>
</file>

<file path=xl/calcChain.xml><?xml version="1.0" encoding="utf-8"?>
<calcChain xmlns="http://schemas.openxmlformats.org/spreadsheetml/2006/main">
  <c r="D42" i="5" l="1"/>
  <c r="C42" i="5"/>
  <c r="D32" i="5"/>
  <c r="D36" i="5" s="1"/>
  <c r="D60" i="5"/>
  <c r="C60" i="5"/>
  <c r="D19" i="5"/>
  <c r="C19" i="5"/>
  <c r="C32" i="5" s="1"/>
  <c r="C36" i="5" s="1"/>
  <c r="C25" i="8"/>
  <c r="C24" i="8"/>
  <c r="D25" i="8"/>
  <c r="D10" i="10"/>
  <c r="D62" i="5" l="1"/>
  <c r="C62" i="5"/>
  <c r="G13" i="9"/>
  <c r="I13" i="9" s="1"/>
  <c r="G12" i="9"/>
  <c r="I12" i="9" s="1"/>
  <c r="G11" i="9"/>
  <c r="I11" i="9" s="1"/>
  <c r="G10" i="9"/>
  <c r="I10" i="9" s="1"/>
  <c r="I8" i="9"/>
  <c r="H7" i="9"/>
  <c r="H14" i="9" s="1"/>
  <c r="G7" i="9"/>
  <c r="F7" i="9"/>
  <c r="E7" i="9"/>
  <c r="E14" i="9" s="1"/>
  <c r="D7" i="9"/>
  <c r="D14" i="9" s="1"/>
  <c r="C7" i="9"/>
  <c r="C14" i="9" s="1"/>
  <c r="B7" i="9"/>
  <c r="B14" i="9" s="1"/>
  <c r="I6" i="9"/>
  <c r="I5" i="9"/>
  <c r="C45" i="8"/>
  <c r="C10" i="10" s="1"/>
  <c r="I7" i="9" l="1"/>
  <c r="C10" i="7" l="1"/>
  <c r="D25" i="7"/>
  <c r="D28" i="7" l="1"/>
  <c r="D15" i="7"/>
  <c r="D10" i="7"/>
  <c r="D13" i="7"/>
  <c r="D22" i="7"/>
  <c r="C20" i="8"/>
  <c r="C15" i="7"/>
  <c r="D14" i="7"/>
  <c r="C13" i="7"/>
  <c r="C12" i="7"/>
  <c r="D8" i="7"/>
  <c r="D36" i="7"/>
  <c r="C11" i="7"/>
  <c r="C6" i="7"/>
  <c r="C35" i="8"/>
  <c r="D26" i="7"/>
  <c r="C36" i="7"/>
  <c r="D7" i="7"/>
  <c r="D38" i="8"/>
  <c r="D22" i="8"/>
  <c r="D13" i="8"/>
  <c r="C36" i="8"/>
  <c r="D30" i="8"/>
  <c r="D20" i="8"/>
  <c r="D12" i="8"/>
  <c r="D40" i="8"/>
  <c r="C38" i="8"/>
  <c r="D35" i="8"/>
  <c r="D16" i="8"/>
  <c r="D40" i="7"/>
  <c r="D32" i="8"/>
  <c r="D33" i="8"/>
  <c r="D14" i="8"/>
  <c r="D31" i="8"/>
  <c r="D21" i="7"/>
  <c r="D36" i="8"/>
  <c r="D8" i="8"/>
  <c r="D27" i="8"/>
  <c r="D7" i="8"/>
  <c r="D34" i="8"/>
  <c r="D15" i="8"/>
  <c r="D26" i="8"/>
  <c r="D6" i="8"/>
  <c r="C40" i="8" l="1"/>
  <c r="C23" i="7"/>
  <c r="D12" i="7"/>
  <c r="D16" i="7"/>
  <c r="D35" i="7"/>
  <c r="D27" i="7"/>
  <c r="C16" i="8"/>
  <c r="C33" i="8"/>
  <c r="C21" i="7"/>
  <c r="C22" i="7"/>
  <c r="C13" i="8"/>
  <c r="C40" i="7"/>
  <c r="C14" i="7"/>
  <c r="D9" i="7"/>
  <c r="D9" i="8"/>
  <c r="C26" i="7"/>
  <c r="C8" i="8"/>
  <c r="D20" i="7"/>
  <c r="C28" i="7"/>
  <c r="D17" i="8"/>
  <c r="C33" i="7"/>
  <c r="D37" i="8"/>
  <c r="D28" i="8"/>
  <c r="D37" i="7"/>
  <c r="C22" i="8"/>
  <c r="D29" i="7"/>
  <c r="C37" i="7"/>
  <c r="C31" i="8"/>
  <c r="C8" i="7"/>
  <c r="D11" i="7"/>
  <c r="D33" i="7"/>
  <c r="C14" i="8"/>
  <c r="C34" i="7"/>
  <c r="C27" i="7"/>
  <c r="C27" i="8"/>
  <c r="D6" i="7"/>
  <c r="D23" i="7"/>
  <c r="C25" i="7"/>
  <c r="C20" i="7" l="1"/>
  <c r="C35" i="7"/>
  <c r="C38" i="7" s="1"/>
  <c r="C41" i="7" s="1"/>
  <c r="C12" i="8"/>
  <c r="D34" i="7"/>
  <c r="D38" i="7" s="1"/>
  <c r="D41" i="7" s="1"/>
  <c r="C15" i="8"/>
  <c r="C24" i="7"/>
  <c r="D17" i="7"/>
  <c r="C6" i="8"/>
  <c r="D24" i="7"/>
  <c r="D30" i="7" s="1"/>
  <c r="C30" i="8"/>
  <c r="C7" i="7"/>
  <c r="C29" i="7"/>
  <c r="C9" i="7"/>
  <c r="D18" i="8"/>
  <c r="D21" i="8" s="1"/>
  <c r="D39" i="8" s="1"/>
  <c r="D41" i="8" s="1"/>
  <c r="C16" i="7"/>
  <c r="C7" i="8"/>
  <c r="D46" i="8" l="1"/>
  <c r="D44" i="8" s="1"/>
  <c r="D6" i="10"/>
  <c r="D11" i="10" s="1"/>
  <c r="D9" i="10" s="1"/>
  <c r="C17" i="8"/>
  <c r="C30" i="7"/>
  <c r="C42" i="7" s="1"/>
  <c r="C9" i="8"/>
  <c r="D42" i="7"/>
  <c r="C17" i="7"/>
  <c r="C26" i="8"/>
  <c r="C28" i="8" s="1"/>
  <c r="C32" i="8"/>
  <c r="C34" i="8"/>
  <c r="C18" i="8" l="1"/>
  <c r="C21" i="8" s="1"/>
  <c r="C37" i="8"/>
  <c r="C39" i="8" l="1"/>
  <c r="C41" i="8" s="1"/>
  <c r="C46" i="8" l="1"/>
  <c r="C44" i="8" s="1"/>
  <c r="C6" i="10"/>
  <c r="C11" i="10" s="1"/>
  <c r="C9" i="10" s="1"/>
  <c r="F9" i="9"/>
  <c r="G9" i="9" l="1"/>
  <c r="I9" i="9" s="1"/>
  <c r="F14" i="9"/>
  <c r="G14" i="9" l="1"/>
  <c r="I14" i="9" l="1"/>
</calcChain>
</file>

<file path=xl/sharedStrings.xml><?xml version="1.0" encoding="utf-8"?>
<sst xmlns="http://schemas.openxmlformats.org/spreadsheetml/2006/main" count="695" uniqueCount="390">
  <si>
    <t>( в тысячах тенге)</t>
  </si>
  <si>
    <t>Прим.</t>
  </si>
  <si>
    <t>Активы</t>
  </si>
  <si>
    <t>Денежные средства и их эквиваленты</t>
  </si>
  <si>
    <t xml:space="preserve">Средства в кредитных организациях </t>
  </si>
  <si>
    <t xml:space="preserve">Кредиты, предоставленные клиентам </t>
  </si>
  <si>
    <t>Дебиторская задолженность по финансовой аренде</t>
  </si>
  <si>
    <t>Инвестиции в дочерную компанию</t>
  </si>
  <si>
    <t>Инвестиции в ассоциированные компании</t>
  </si>
  <si>
    <t>Основные средства</t>
  </si>
  <si>
    <t>Нематериальные активы</t>
  </si>
  <si>
    <t>Авансы выданные</t>
  </si>
  <si>
    <t>Активы предназначенные для лизинга</t>
  </si>
  <si>
    <t>Прочие активы</t>
  </si>
  <si>
    <t>Итого активы</t>
  </si>
  <si>
    <t xml:space="preserve"> </t>
  </si>
  <si>
    <t>Обязательства</t>
  </si>
  <si>
    <t>Займы от Акционера</t>
  </si>
  <si>
    <t>Займы от местных исполнительных органов</t>
  </si>
  <si>
    <t xml:space="preserve">Займы, полученные от Исламского Банка Развития </t>
  </si>
  <si>
    <t xml:space="preserve">Займы, полученные от Организации Объединенных Наций </t>
  </si>
  <si>
    <t>Выпущенные в обращение ЦБ</t>
  </si>
  <si>
    <t>Текущие обязательства по корпоративному подоходному налогу</t>
  </si>
  <si>
    <t>Обязательство по налогу на добавленную стоимость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</si>
  <si>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</si>
  <si>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</si>
  <si>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</si>
  <si>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</si>
  <si>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</si>
  <si>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</si>
  <si>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</si>
  <si>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</si>
  <si>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Итого</t>
  </si>
  <si>
    <t>Неконтрольная доля участия</t>
  </si>
  <si>
    <t>Итого капитал</t>
  </si>
  <si>
    <t>Процентные доходы</t>
  </si>
  <si>
    <t>Кредиты, предоставленные клиентам</t>
  </si>
  <si>
    <t>Финансовый лизинг</t>
  </si>
  <si>
    <t>Итого процентный доход</t>
  </si>
  <si>
    <t>Процентные расходы</t>
  </si>
  <si>
    <t>Займы от Исламского Банка Развития</t>
  </si>
  <si>
    <t>Займы от Организации Объединенных Наций</t>
  </si>
  <si>
    <t>Итого процентные расходы</t>
  </si>
  <si>
    <t>Чистый процентный доход</t>
  </si>
  <si>
    <t>Агентское вознаграждение по сельской ипотеке</t>
  </si>
  <si>
    <t>Доходы по штрафам за просроченные кредиты</t>
  </si>
  <si>
    <t>Доля в чистом убытке от ассоциированных компаний</t>
  </si>
  <si>
    <t>Прочие доходы</t>
  </si>
  <si>
    <t>Непроцентные доходы</t>
  </si>
  <si>
    <t>Расходы на персонал</t>
  </si>
  <si>
    <t>Операционные расходы</t>
  </si>
  <si>
    <t>Обесценение по прочим активам</t>
  </si>
  <si>
    <t>Расход/доход по курсовой разнице</t>
  </si>
  <si>
    <t>Командировочные и сопутствующие расходы</t>
  </si>
  <si>
    <t>Износ и амортизация</t>
  </si>
  <si>
    <t>Расходы по налогам, кроме корпоративного подоходного налога</t>
  </si>
  <si>
    <t>Непроцентный убыток</t>
  </si>
  <si>
    <t>Прибыль до расходов по налогу на прибыль</t>
  </si>
  <si>
    <t xml:space="preserve">Доходы/(расходы) по корпоративному подоходному налогу </t>
  </si>
  <si>
    <t>Прибыль за отчётный год</t>
  </si>
  <si>
    <t>Прибыль, приходящаяся на:</t>
  </si>
  <si>
    <t>Единственного Акционера Группы</t>
  </si>
  <si>
    <t>Неконтрольную долю участия</t>
  </si>
  <si>
    <t>2014 года</t>
  </si>
  <si>
    <t>Движение денежных средств от операционной деятельности</t>
  </si>
  <si>
    <t xml:space="preserve">Прибыль до расходов по  корпоративному подоходному налогу </t>
  </si>
  <si>
    <t>Корректировки</t>
  </si>
  <si>
    <t>Износ и амортизация основных средств</t>
  </si>
  <si>
    <t>Доля в убытке от ассоциированных компаний</t>
  </si>
  <si>
    <t>Резерв на неиспользованный отпуск</t>
  </si>
  <si>
    <t>Обесценение прочих активов</t>
  </si>
  <si>
    <t>Резерв по обесценению кредитов выданных и дебиторской задолженности по финансовой аренде</t>
  </si>
  <si>
    <t xml:space="preserve">Начисленном процентный доход </t>
  </si>
  <si>
    <t>Начисленный процентный расход</t>
  </si>
  <si>
    <t>Нереализованный убыток от курсовой разницы</t>
  </si>
  <si>
    <t>Денежные потоки от операционной деятельности до изменений в оборотном капитале</t>
  </si>
  <si>
    <t>Чистое изменение операционных активов</t>
  </si>
  <si>
    <t>Изменение дебиторской задолженности по финансовой аренде</t>
  </si>
  <si>
    <t>Изменение средств в кредитных организациях</t>
  </si>
  <si>
    <t>Изменение задолженности по выданным кредитам</t>
  </si>
  <si>
    <t>Изменение по авансам выданным</t>
  </si>
  <si>
    <t>(451.600)</t>
  </si>
  <si>
    <t>Изменение в активах, предназначенных для финансового лизинга</t>
  </si>
  <si>
    <t>(127.533)</t>
  </si>
  <si>
    <t>Изменение прочих активов</t>
  </si>
  <si>
    <t>Изменение средств по инвестициям в ассоциированные компании</t>
  </si>
  <si>
    <t>Чистое изменение операционных обязательств</t>
  </si>
  <si>
    <t>Изменение прочих обязательств</t>
  </si>
  <si>
    <t>Изменение отсроченного налога на добавленную стоимость</t>
  </si>
  <si>
    <t>(3.801)</t>
  </si>
  <si>
    <t xml:space="preserve">Чистое изменение по займам полученным </t>
  </si>
  <si>
    <t>Чистое расходование денежных средств в операционной деятельности до корпоративного подоходного налога</t>
  </si>
  <si>
    <t>Процент полученный</t>
  </si>
  <si>
    <t>1.701.603</t>
  </si>
  <si>
    <t>Процент уплаченный</t>
  </si>
  <si>
    <t xml:space="preserve">Чистое расходование денежных средств в операционной деятельности </t>
  </si>
  <si>
    <t>Приобретение основных средств</t>
  </si>
  <si>
    <t>Приобретение нематериальных активов</t>
  </si>
  <si>
    <t>Поступления от продажи основных средств</t>
  </si>
  <si>
    <t>5.248.126</t>
  </si>
  <si>
    <t>Поступления от продажи ассоциированных компаний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</si>
  <si>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</si>
  <si>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</si>
  <si>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Поступления займа от Акционера</t>
  </si>
  <si>
    <t>Поступление займов полученных от местных исполнительных органов</t>
  </si>
  <si>
    <t>8.017.297</t>
  </si>
  <si>
    <t>Поступления займов от Исламского Банка Развития</t>
  </si>
  <si>
    <t>309.018</t>
  </si>
  <si>
    <t>Поступление от выпуска акций</t>
  </si>
  <si>
    <t>436.388</t>
  </si>
  <si>
    <t>Погашение займов полученных от местных исполнительных органов</t>
  </si>
  <si>
    <t>(82.928)</t>
  </si>
  <si>
    <t>Погашение займов от Акционера</t>
  </si>
  <si>
    <t>(1.700.000)</t>
  </si>
  <si>
    <t>Погашение займов полученных от Исламского Банка Развития</t>
  </si>
  <si>
    <t>(119.817)</t>
  </si>
  <si>
    <t>Выплата дивидендов Акционеру</t>
  </si>
  <si>
    <t>Чистое поступление денежных средств от финансовой деятельности</t>
  </si>
  <si>
    <t>Изменение денежных средств и их эквивалентов за год</t>
  </si>
  <si>
    <t>Денежные средства и их эквиваленты на начало года</t>
  </si>
  <si>
    <t>Денежные средства и их эквиваленты на конец года</t>
  </si>
  <si>
    <t>Дополни-тельный оплаченный капитал</t>
  </si>
  <si>
    <t>Резерв условного распреде-ление</t>
  </si>
  <si>
    <t>Нераспреде-ленная прибыль</t>
  </si>
  <si>
    <t>капитал</t>
  </si>
  <si>
    <t xml:space="preserve">На 31 декабря 2013 года </t>
  </si>
  <si>
    <t>25.692.450</t>
  </si>
  <si>
    <t>2.913.645</t>
  </si>
  <si>
    <t>(2.022.097)</t>
  </si>
  <si>
    <t>27.322.789</t>
  </si>
  <si>
    <t>27.355.166</t>
  </si>
  <si>
    <t>Итого совокупный доход/(убыток) за год</t>
  </si>
  <si>
    <t>4.109.163</t>
  </si>
  <si>
    <t>(2.193.787)</t>
  </si>
  <si>
    <t>2.236.687</t>
  </si>
  <si>
    <t>2.237.338</t>
  </si>
  <si>
    <t>На 31 декабря 2014 года</t>
  </si>
  <si>
    <t>7.022.808</t>
  </si>
  <si>
    <t>(4.215.884)</t>
  </si>
  <si>
    <t>1.045.270</t>
  </si>
  <si>
    <t>29.559.476</t>
  </si>
  <si>
    <t>29.592.504</t>
  </si>
  <si>
    <t xml:space="preserve">Итого совокупный доход за год </t>
  </si>
  <si>
    <t>Доход от первоначального признания по займам</t>
  </si>
  <si>
    <t>Резерв по условному распределению за период</t>
  </si>
  <si>
    <t>На 30 июня 2015 года</t>
  </si>
  <si>
    <t>Выпуск собственных долевых инструментов (акций)</t>
  </si>
  <si>
    <t>26.128.838</t>
  </si>
  <si>
    <t>9.018.181</t>
  </si>
  <si>
    <t>(476.450)</t>
  </si>
  <si>
    <t>(4.692.334)</t>
  </si>
  <si>
    <t>33.083</t>
  </si>
  <si>
    <t>33.028</t>
  </si>
  <si>
    <t>32.377</t>
  </si>
  <si>
    <t>723.959</t>
  </si>
  <si>
    <t>14.832</t>
  </si>
  <si>
    <t>(1.313.792)</t>
  </si>
  <si>
    <t>(5.225)</t>
  </si>
  <si>
    <t>(533.640)</t>
  </si>
  <si>
    <t>(27.168)</t>
  </si>
  <si>
    <t>1.102.820</t>
  </si>
  <si>
    <t>(4.994)</t>
  </si>
  <si>
    <t>(49.230)</t>
  </si>
  <si>
    <t>(1.422)</t>
  </si>
  <si>
    <t>(42.607)</t>
  </si>
  <si>
    <t>1.995.373</t>
  </si>
  <si>
    <t>817.609</t>
  </si>
  <si>
    <t>123.922</t>
  </si>
  <si>
    <t>Доходы/Расходы от продажи основных средств и нематериальных активов</t>
  </si>
  <si>
    <t>(1.770.315)</t>
  </si>
  <si>
    <t>(367.263)</t>
  </si>
  <si>
    <t>(6.916.290)</t>
  </si>
  <si>
    <t>(253.434)</t>
  </si>
  <si>
    <t>(34.802)</t>
  </si>
  <si>
    <t>(7.666.540)</t>
  </si>
  <si>
    <t>(6.568.714)</t>
  </si>
  <si>
    <t>500.000</t>
  </si>
  <si>
    <t>14.856.771</t>
  </si>
  <si>
    <t>(311.445)</t>
  </si>
  <si>
    <t>15.354.344</t>
  </si>
  <si>
    <t>8.743.023</t>
  </si>
  <si>
    <t>2.457.672</t>
  </si>
  <si>
    <t>11.200.695</t>
  </si>
  <si>
    <t xml:space="preserve">
Консолидированный отчет о движении денежных средств
АО «Фонд финансовой поддержки сельского хозяйства»
за период, закончившийся «30» июня 2015 года.</t>
  </si>
  <si>
    <t xml:space="preserve">
Коносолидированный отчет о финансовом положении
АО «Фонд финансовой поддержки сельского хозяйства»
за период, закончившийся «30» июня 2015 года.</t>
  </si>
  <si>
    <t xml:space="preserve">
Консолидированный отчет об изменении в капитале
АО «Фонд финансовой поддержки сельского хозяйства»
за период, закончившийся «30» июня 2015 года.</t>
  </si>
  <si>
    <t>2.833.035</t>
  </si>
  <si>
    <t>1.051.942</t>
  </si>
  <si>
    <t>(9.000)</t>
  </si>
  <si>
    <t>(21.591)</t>
  </si>
  <si>
    <t>3.131.662</t>
  </si>
  <si>
    <t>40.464</t>
  </si>
  <si>
    <t>Дивиденды</t>
  </si>
  <si>
    <t>(827.711)</t>
  </si>
  <si>
    <t xml:space="preserve">Задолженность перед Акционером </t>
  </si>
  <si>
    <t>Итого обязательства и капитал</t>
  </si>
  <si>
    <t>Балансовая стоимость одной простой акции</t>
  </si>
  <si>
    <r>
      <t xml:space="preserve">на 30 июня 2015 года составляет </t>
    </r>
    <r>
      <rPr>
        <sz val="9"/>
        <color theme="1"/>
        <rFont val="Garamond"/>
        <family val="1"/>
        <charset val="204"/>
      </rPr>
      <t>1 203,19 тенге</t>
    </r>
  </si>
  <si>
    <t xml:space="preserve">    </t>
  </si>
  <si>
    <t xml:space="preserve">На 30 июня </t>
  </si>
  <si>
    <t>2015 года</t>
  </si>
  <si>
    <t>На 31 декабря 2014 года</t>
  </si>
  <si>
    <t xml:space="preserve"> 3.884.977   </t>
  </si>
  <si>
    <t xml:space="preserve"> 1.051.942   </t>
  </si>
  <si>
    <t xml:space="preserve">5.499.702   </t>
  </si>
  <si>
    <t xml:space="preserve"> 1.748.410   </t>
  </si>
  <si>
    <t xml:space="preserve"> 56.207.362   </t>
  </si>
  <si>
    <t xml:space="preserve"> 50. 213.705   </t>
  </si>
  <si>
    <t xml:space="preserve"> 2.015.919   </t>
  </si>
  <si>
    <t xml:space="preserve"> 1.862.466   </t>
  </si>
  <si>
    <t xml:space="preserve">-   </t>
  </si>
  <si>
    <t xml:space="preserve"> -   </t>
  </si>
  <si>
    <t xml:space="preserve"> 70.876.867   </t>
  </si>
  <si>
    <t xml:space="preserve"> 57.640.415   </t>
  </si>
  <si>
    <t xml:space="preserve"> 1.751.425   </t>
  </si>
  <si>
    <t xml:space="preserve"> 30.668.905   </t>
  </si>
  <si>
    <t xml:space="preserve"> 23. 375.321   </t>
  </si>
  <si>
    <t xml:space="preserve"> 1.324.303   </t>
  </si>
  <si>
    <t xml:space="preserve"> 1.431.172   </t>
  </si>
  <si>
    <t xml:space="preserve"> 5.004.403   </t>
  </si>
  <si>
    <t xml:space="preserve">39.339.154   </t>
  </si>
  <si>
    <t xml:space="preserve"> 28.047.911   </t>
  </si>
  <si>
    <t xml:space="preserve"> 26.128.838   </t>
  </si>
  <si>
    <t xml:space="preserve"> 25.692.450   </t>
  </si>
  <si>
    <t xml:space="preserve"> 9.018.181   </t>
  </si>
  <si>
    <t xml:space="preserve"> 7.022.808   </t>
  </si>
  <si>
    <t xml:space="preserve">                   (4.692.334)   </t>
  </si>
  <si>
    <t xml:space="preserve">                    (4.215.884)   </t>
  </si>
  <si>
    <t xml:space="preserve">1.035.113   </t>
  </si>
  <si>
    <t xml:space="preserve"> 1.045.270   </t>
  </si>
  <si>
    <t xml:space="preserve">31.504.630  </t>
  </si>
  <si>
    <t xml:space="preserve"> 29.559.476   </t>
  </si>
  <si>
    <t xml:space="preserve">                  31.537.713</t>
  </si>
  <si>
    <t xml:space="preserve">                    70.876.867</t>
  </si>
  <si>
    <t>57.640.415</t>
  </si>
  <si>
    <t xml:space="preserve">                             </t>
  </si>
  <si>
    <t>Таубаев Алмас</t>
  </si>
  <si>
    <t>И.о. Председателя Правления</t>
  </si>
  <si>
    <t>Исатаева Гульмира</t>
  </si>
  <si>
    <t>И.о. Главного бухгалтера</t>
  </si>
  <si>
    <t>20 июля 2015 года</t>
  </si>
  <si>
    <t>893.564</t>
  </si>
  <si>
    <t>2.157</t>
  </si>
  <si>
    <t>201.612</t>
  </si>
  <si>
    <t>205.413</t>
  </si>
  <si>
    <t>196.725</t>
  </si>
  <si>
    <t>173.998</t>
  </si>
  <si>
    <t>219.774</t>
  </si>
  <si>
    <t>212.878</t>
  </si>
  <si>
    <t>68.904</t>
  </si>
  <si>
    <t>84.904</t>
  </si>
  <si>
    <t>689.796</t>
  </si>
  <si>
    <t>722.971</t>
  </si>
  <si>
    <t>919.702</t>
  </si>
  <si>
    <t>683.080</t>
  </si>
  <si>
    <t>429.576</t>
  </si>
  <si>
    <t>827.711</t>
  </si>
  <si>
    <t>4.140</t>
  </si>
  <si>
    <t>99.700</t>
  </si>
  <si>
    <t>774.550</t>
  </si>
  <si>
    <t>700.250</t>
  </si>
  <si>
    <t>764.232</t>
  </si>
  <si>
    <t>За период, закончившийся 30 июня</t>
  </si>
  <si>
    <t>2.652.029</t>
  </si>
  <si>
    <t>1.550.162</t>
  </si>
  <si>
    <t>1.770.315</t>
  </si>
  <si>
    <t>(950.901)</t>
  </si>
  <si>
    <t>(422.474)</t>
  </si>
  <si>
    <t>(29.646)</t>
  </si>
  <si>
    <t>(30.997)</t>
  </si>
  <si>
    <t>(70.125)</t>
  </si>
  <si>
    <t>(1.740)</t>
  </si>
  <si>
    <t xml:space="preserve">Прочие долгосрочные финансовые обязательства </t>
  </si>
  <si>
    <t>(259.843)</t>
  </si>
  <si>
    <t>-</t>
  </si>
  <si>
    <t>(3.277)</t>
  </si>
  <si>
    <t>(3.113)</t>
  </si>
  <si>
    <t>(458.324)</t>
  </si>
  <si>
    <t>1.817.870</t>
  </si>
  <si>
    <t>1.311.991</t>
  </si>
  <si>
    <t>7, 8</t>
  </si>
  <si>
    <t>(84.093)</t>
  </si>
  <si>
    <t>(391.173)</t>
  </si>
  <si>
    <t>1.733.777</t>
  </si>
  <si>
    <t>(324.269)</t>
  </si>
  <si>
    <t>(4.278)</t>
  </si>
  <si>
    <t>(611.858)</t>
  </si>
  <si>
    <t>(566.042)</t>
  </si>
  <si>
    <t>(298.613)</t>
  </si>
  <si>
    <t>(211.084)</t>
  </si>
  <si>
    <t>(391.025)</t>
  </si>
  <si>
    <t>(27.773)</t>
  </si>
  <si>
    <t>(33.537)</t>
  </si>
  <si>
    <t>(30.422)</t>
  </si>
  <si>
    <t>(45.548)</t>
  </si>
  <si>
    <t>(34.363)</t>
  </si>
  <si>
    <t>(53.795)</t>
  </si>
  <si>
    <t>(48.412)</t>
  </si>
  <si>
    <t>(1.434.376)</t>
  </si>
  <si>
    <t>(917.517)</t>
  </si>
  <si>
    <t>(33.416)</t>
  </si>
  <si>
    <t>(26.407)</t>
  </si>
  <si>
    <t>Подписано и утверждено к выпуску от имени Правления Группы:</t>
  </si>
  <si>
    <t>428.181</t>
  </si>
  <si>
    <t>51.452</t>
  </si>
  <si>
    <t>218.214</t>
  </si>
  <si>
    <t>1.939</t>
  </si>
  <si>
    <t>415.026</t>
  </si>
  <si>
    <t>307.955</t>
  </si>
  <si>
    <t>56.058</t>
  </si>
  <si>
    <t>84.174</t>
  </si>
  <si>
    <t>551.624</t>
  </si>
  <si>
    <t>85.155</t>
  </si>
  <si>
    <t>120.621</t>
  </si>
  <si>
    <t>851.025</t>
  </si>
  <si>
    <t>97.515</t>
  </si>
  <si>
    <t>817.554</t>
  </si>
  <si>
    <t>9.000</t>
  </si>
  <si>
    <t>2.960</t>
  </si>
  <si>
    <t>920.818</t>
  </si>
  <si>
    <t>97.280</t>
  </si>
  <si>
    <r>
      <t>Неконтроль-ная доля участия (Прим. 1</t>
    </r>
    <r>
      <rPr>
        <b/>
        <sz val="9"/>
        <color theme="1"/>
        <rFont val="Garamond"/>
        <family val="1"/>
        <charset val="204"/>
      </rPr>
      <t>)</t>
    </r>
  </si>
  <si>
    <t> 651</t>
  </si>
  <si>
    <t> 33.028</t>
  </si>
  <si>
    <t>Дивиденды (Примечание 10)</t>
  </si>
  <si>
    <t>На 30 июня 2015</t>
  </si>
  <si>
    <t>1.035.113</t>
  </si>
  <si>
    <t>31.504.630</t>
  </si>
  <si>
    <t>31.537.713</t>
  </si>
  <si>
    <t xml:space="preserve">Таубаев Алмас </t>
  </si>
  <si>
    <t>(3.131.662)</t>
  </si>
  <si>
    <t>1.313.792</t>
  </si>
  <si>
    <t>(40.464)</t>
  </si>
  <si>
    <t>(550.650)</t>
  </si>
  <si>
    <t>(3.306.010)</t>
  </si>
  <si>
    <t>(5.752.040)</t>
  </si>
  <si>
    <t>(268.291)</t>
  </si>
  <si>
    <t>(10.190.720)</t>
  </si>
  <si>
    <t xml:space="preserve">Уплаченный корпоративный подоходный налог </t>
  </si>
  <si>
    <t>(30.281)</t>
  </si>
  <si>
    <t>(382.094)</t>
  </si>
  <si>
    <t>(8.901.492)</t>
  </si>
  <si>
    <t>(65.597)</t>
  </si>
  <si>
    <t>(17.692)</t>
  </si>
  <si>
    <t>(64.539)</t>
  </si>
  <si>
    <t>Поступления от выпуска облигаций</t>
  </si>
  <si>
    <t>11.799.066</t>
  </si>
  <si>
    <t>3.884.977</t>
  </si>
  <si>
    <t xml:space="preserve">  И.о. Председателя Правления</t>
  </si>
  <si>
    <t>45.548</t>
  </si>
  <si>
    <t>391.025</t>
  </si>
  <si>
    <t>84.093</t>
  </si>
  <si>
    <t>34.363</t>
  </si>
  <si>
    <t>4.278</t>
  </si>
  <si>
    <t>11.308</t>
  </si>
  <si>
    <t>27.773</t>
  </si>
  <si>
    <t>391.173</t>
  </si>
  <si>
    <t>458.324</t>
  </si>
  <si>
    <t>352.490</t>
  </si>
  <si>
    <t>46.757</t>
  </si>
  <si>
    <t>88.263</t>
  </si>
  <si>
    <t>60.509</t>
  </si>
  <si>
    <t>155.689</t>
  </si>
  <si>
    <t>160.649</t>
  </si>
  <si>
    <t>95.134</t>
  </si>
  <si>
    <t>6.250</t>
  </si>
  <si>
    <t>1.795</t>
  </si>
  <si>
    <t>18.750</t>
  </si>
  <si>
    <r>
      <t>Неконтроль-ная доля участия (Прим. 1</t>
    </r>
    <r>
      <rPr>
        <b/>
        <sz val="9.5"/>
        <color indexed="8"/>
        <rFont val="Garamond"/>
        <family val="1"/>
        <charset val="204"/>
      </rPr>
      <t>)</t>
    </r>
  </si>
  <si>
    <t>Итого совокупный доход за год</t>
  </si>
  <si>
    <t>Приходящийся на:</t>
  </si>
  <si>
    <t>97.28</t>
  </si>
  <si>
    <t xml:space="preserve">
Коносолидированный отчет о прочем совокупном доходе
АО «Фонд финансовой поддержки сельского хозяйства»
за период, закончившийся «30» июня 2015 года.</t>
  </si>
  <si>
    <t>222.370</t>
  </si>
  <si>
    <t xml:space="preserve">Отложенное обязательство по корпоративному подоходному налогу </t>
  </si>
  <si>
    <t>Резерв под обесценение кредитов и дебиторской задолженности по  финансовой аренде</t>
  </si>
  <si>
    <t>Резерв под обесценение кредитов и дебиторской задолженности по финансовой аренде</t>
  </si>
  <si>
    <t>Чистый процентный доход от кредитов за вычетом резерва под  обесценение кредитного портфеля</t>
  </si>
  <si>
    <t>Доходы/(убытки) от продажи основных средств и нематериальных активов</t>
  </si>
  <si>
    <t>Прибыль от первоначального признания дисконтирования от Исламского Банка развития</t>
  </si>
  <si>
    <t>Прибыль от первоначального признания дисконтирования  от Исламского Банка развития</t>
  </si>
  <si>
    <t>1.203,19</t>
  </si>
  <si>
    <t>1.148,09</t>
  </si>
  <si>
    <t>Балансовая стоимость одной простой акции (тенге)</t>
  </si>
  <si>
    <t>Сарыбаев Нармухан</t>
  </si>
  <si>
    <t>Председатель Правления</t>
  </si>
  <si>
    <t>Главный бухгалтер</t>
  </si>
  <si>
    <t>07 августа 2015 года</t>
  </si>
  <si>
    <t>Базовая и разводненная прибыль на акцию (в тенге)</t>
  </si>
  <si>
    <t>Чаукерова Гаухар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</si>
</sst>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.5"/>
      <color theme="1"/>
      <name val="Garamond"/>
      <family val="1"/>
      <charset val="204"/>
    </font>
    <font>
      <b/>
      <i/>
      <sz val="9.5"/>
      <color theme="1"/>
      <name val="Garamond"/>
      <family val="1"/>
      <charset val="204"/>
    </font>
    <font>
      <sz val="9.5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color theme="1"/>
      <name val="Garamond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9"/>
      <color rgb="FF000000"/>
      <name val="Garamond"/>
      <family val="1"/>
      <charset val="204"/>
    </font>
    <font>
      <sz val="9"/>
      <color rgb="FF000000"/>
      <name val="Garamond"/>
      <family val="1"/>
      <charset val="204"/>
    </font>
    <font>
      <b/>
      <sz val="9.5"/>
      <color indexed="8"/>
      <name val="Garamond"/>
      <family val="1"/>
      <charset val="204"/>
    </font>
    <font>
      <i/>
      <sz val="9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0" fillId="0" borderId="0" xfId="0" applyFill="1"/>
    <xf numFmtId="49" fontId="3" fillId="2" borderId="0" xfId="1" applyNumberFormat="1" applyFont="1" applyFill="1" applyProtection="1">
      <protection locked="0"/>
    </xf>
    <xf numFmtId="14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/>
    <xf numFmtId="0" fontId="16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5" fillId="0" borderId="1" xfId="0" applyFont="1" applyBorder="1" applyAlignment="1">
      <alignment vertical="center" wrapText="1"/>
    </xf>
    <xf numFmtId="0" fontId="14" fillId="0" borderId="0" xfId="0" applyFont="1" applyAlignment="1">
      <alignment horizontal="justify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2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7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41" fontId="12" fillId="0" borderId="0" xfId="0" applyNumberFormat="1" applyFont="1" applyAlignment="1">
      <alignment horizontal="right" vertical="center" wrapText="1"/>
    </xf>
    <xf numFmtId="41" fontId="12" fillId="0" borderId="4" xfId="0" applyNumberFormat="1" applyFont="1" applyBorder="1" applyAlignment="1">
      <alignment horizontal="right" vertical="center" wrapText="1"/>
    </xf>
    <xf numFmtId="41" fontId="12" fillId="0" borderId="1" xfId="0" applyNumberFormat="1" applyFont="1" applyBorder="1" applyAlignment="1">
      <alignment horizontal="right" vertical="center" wrapText="1"/>
    </xf>
    <xf numFmtId="41" fontId="12" fillId="0" borderId="3" xfId="0" applyNumberFormat="1" applyFont="1" applyBorder="1" applyAlignment="1">
      <alignment horizontal="right" vertical="center" wrapText="1"/>
    </xf>
    <xf numFmtId="41" fontId="12" fillId="0" borderId="0" xfId="0" applyNumberFormat="1" applyFont="1" applyAlignment="1">
      <alignment horizontal="right" vertical="center" wrapText="1"/>
    </xf>
    <xf numFmtId="41" fontId="1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justify" vertical="center"/>
    </xf>
    <xf numFmtId="0" fontId="12" fillId="0" borderId="5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 wrapText="1"/>
    </xf>
    <xf numFmtId="41" fontId="12" fillId="0" borderId="5" xfId="0" applyNumberFormat="1" applyFont="1" applyBorder="1" applyAlignment="1">
      <alignment horizontal="right" vertical="center" wrapText="1"/>
    </xf>
    <xf numFmtId="41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49" fontId="3" fillId="2" borderId="0" xfId="1" applyNumberFormat="1" applyFont="1" applyFill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17" fillId="0" borderId="3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2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3" fillId="0" borderId="0" xfId="0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justify"/>
    </xf>
  </cellXfs>
  <cellStyles count="2">
    <cellStyle name="Обычный" xfId="0" builtinId="0"/>
    <cellStyle name="Обычный_Приложения к Правилам по ИК_ру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abraeva/Desktop/&#1052;&#1086;&#1081;%20&#1076;&#1086;&#1082;&#1091;&#1084;&#1077;&#1085;&#1090;&#1099;/&#1054;&#1058;&#1063;&#1045;&#1058;&#1067;/&#1086;&#1090;&#1095;&#1077;&#1090;%20&#1085;&#1072;%2001.07.15/&#1054;&#1057;&#1042;%20&#1079;&#1072;%2030-06-15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№1 НБ"/>
      <sheetName val="Рф№1НБ"/>
      <sheetName val="Ф№2 НБ"/>
      <sheetName val="Рф№2НБ"/>
      <sheetName val="ООФПМСФОконс"/>
      <sheetName val="МСФО"/>
      <sheetName val="РМСФО"/>
      <sheetName val="МСФООПиУконс"/>
      <sheetName val="МСФООПиУ"/>
      <sheetName val="РОМСФООПиУ"/>
      <sheetName val="РОМСФООПиУ14"/>
      <sheetName val="МСФОКапиталконс"/>
      <sheetName val="МСФОООДС"/>
      <sheetName val="ООДДС"/>
      <sheetName val="РДДС"/>
      <sheetName val="Лист7"/>
      <sheetName val="422"/>
      <sheetName val="Р422"/>
      <sheetName val="422 ОПиУ"/>
      <sheetName val="Р422ОПиУ"/>
      <sheetName val="Р422ОПиУ14"/>
      <sheetName val="ОИЗКотд"/>
      <sheetName val="ОИЗКконс"/>
      <sheetName val="ОДДС"/>
      <sheetName val="Лист4"/>
      <sheetName val="РОДДС"/>
      <sheetName val="РОН"/>
      <sheetName val="РКПН"/>
      <sheetName val="ДДС"/>
      <sheetName val="Лист3"/>
      <sheetName val="Лист1"/>
      <sheetName val="Лист2"/>
      <sheetName val="Лист5"/>
      <sheetName val="Лист6"/>
      <sheetName val="Лист8"/>
    </sheetNames>
    <sheetDataSet>
      <sheetData sheetId="0"/>
      <sheetData sheetId="1"/>
      <sheetData sheetId="2"/>
      <sheetData sheetId="3"/>
      <sheetData sheetId="4"/>
      <sheetData sheetId="5">
        <row r="6">
          <cell r="I6">
            <v>3884977</v>
          </cell>
          <cell r="J6">
            <v>1051942</v>
          </cell>
        </row>
        <row r="7">
          <cell r="I7">
            <v>5499702</v>
          </cell>
          <cell r="J7">
            <v>1748410</v>
          </cell>
        </row>
        <row r="8">
          <cell r="I8">
            <v>56207362</v>
          </cell>
          <cell r="J8">
            <v>50213705</v>
          </cell>
        </row>
        <row r="9">
          <cell r="I9">
            <v>2015919</v>
          </cell>
          <cell r="J9">
            <v>1862466</v>
          </cell>
        </row>
        <row r="10">
          <cell r="I10">
            <v>0</v>
          </cell>
          <cell r="J10">
            <v>0</v>
          </cell>
        </row>
        <row r="11">
          <cell r="I11">
            <v>68904</v>
          </cell>
          <cell r="J11">
            <v>84904</v>
          </cell>
        </row>
        <row r="12">
          <cell r="I12">
            <v>722971</v>
          </cell>
          <cell r="J12">
            <v>689796</v>
          </cell>
        </row>
        <row r="13">
          <cell r="I13">
            <v>99700</v>
          </cell>
          <cell r="J13">
            <v>95134</v>
          </cell>
        </row>
        <row r="14">
          <cell r="I14">
            <v>774550</v>
          </cell>
          <cell r="J14">
            <v>700250</v>
          </cell>
        </row>
        <row r="15">
          <cell r="I15">
            <v>919702</v>
          </cell>
          <cell r="J15">
            <v>764232</v>
          </cell>
        </row>
        <row r="16">
          <cell r="I16">
            <v>683080</v>
          </cell>
          <cell r="J16">
            <v>429576</v>
          </cell>
        </row>
        <row r="20">
          <cell r="I20">
            <v>0</v>
          </cell>
          <cell r="J20">
            <v>1751425</v>
          </cell>
        </row>
        <row r="21">
          <cell r="I21">
            <v>827711</v>
          </cell>
          <cell r="J21">
            <v>0</v>
          </cell>
        </row>
        <row r="22">
          <cell r="I22">
            <v>30668905</v>
          </cell>
          <cell r="J22">
            <v>23375321</v>
          </cell>
        </row>
        <row r="23">
          <cell r="I23">
            <v>1324303</v>
          </cell>
          <cell r="J23">
            <v>1431172</v>
          </cell>
        </row>
        <row r="24">
          <cell r="I24">
            <v>219774</v>
          </cell>
          <cell r="J24">
            <v>212878</v>
          </cell>
        </row>
        <row r="25">
          <cell r="I25">
            <v>5004403</v>
          </cell>
          <cell r="J25">
            <v>0</v>
          </cell>
        </row>
        <row r="27">
          <cell r="I27">
            <v>893564</v>
          </cell>
          <cell r="J27">
            <v>893564</v>
          </cell>
        </row>
        <row r="28">
          <cell r="I28">
            <v>2157</v>
          </cell>
          <cell r="J28">
            <v>4140</v>
          </cell>
        </row>
        <row r="29">
          <cell r="I29">
            <v>201612</v>
          </cell>
          <cell r="J29">
            <v>205413</v>
          </cell>
        </row>
        <row r="30">
          <cell r="I30">
            <v>196725</v>
          </cell>
          <cell r="J30">
            <v>173998</v>
          </cell>
        </row>
        <row r="34">
          <cell r="I34">
            <v>26128838</v>
          </cell>
          <cell r="J34">
            <v>25692450</v>
          </cell>
        </row>
        <row r="35">
          <cell r="I35">
            <v>9018181</v>
          </cell>
          <cell r="J35">
            <v>7022808</v>
          </cell>
        </row>
        <row r="36">
          <cell r="I36">
            <v>14832</v>
          </cell>
          <cell r="J36">
            <v>14832</v>
          </cell>
        </row>
        <row r="37">
          <cell r="I37">
            <v>-4692334</v>
          </cell>
          <cell r="J37">
            <v>-4215884</v>
          </cell>
        </row>
        <row r="38">
          <cell r="I38">
            <v>1035113</v>
          </cell>
          <cell r="J38">
            <v>1045270</v>
          </cell>
        </row>
        <row r="41">
          <cell r="I41">
            <v>33082.6</v>
          </cell>
          <cell r="J41">
            <v>33028.1</v>
          </cell>
        </row>
      </sheetData>
      <sheetData sheetId="6"/>
      <sheetData sheetId="7"/>
      <sheetData sheetId="8">
        <row r="5">
          <cell r="H5">
            <v>2652029</v>
          </cell>
          <cell r="I5">
            <v>1550162</v>
          </cell>
        </row>
        <row r="6">
          <cell r="H6">
            <v>428181</v>
          </cell>
          <cell r="I6">
            <v>218214</v>
          </cell>
        </row>
        <row r="7">
          <cell r="H7">
            <v>51452</v>
          </cell>
          <cell r="I7">
            <v>1939</v>
          </cell>
        </row>
        <row r="11">
          <cell r="H11">
            <v>-950901</v>
          </cell>
          <cell r="I11">
            <v>-422474</v>
          </cell>
        </row>
        <row r="12">
          <cell r="H12">
            <v>-29646</v>
          </cell>
          <cell r="I12">
            <v>-30997</v>
          </cell>
        </row>
        <row r="13">
          <cell r="H13">
            <v>-70125</v>
          </cell>
          <cell r="I13">
            <v>-1740</v>
          </cell>
        </row>
        <row r="14">
          <cell r="H14">
            <v>-259843</v>
          </cell>
          <cell r="I14">
            <v>0</v>
          </cell>
        </row>
        <row r="15">
          <cell r="H15">
            <v>-3277</v>
          </cell>
          <cell r="I15">
            <v>-3113</v>
          </cell>
        </row>
        <row r="19">
          <cell r="H19">
            <v>-84093</v>
          </cell>
          <cell r="I19">
            <v>-391173</v>
          </cell>
        </row>
        <row r="23">
          <cell r="H23">
            <v>415026</v>
          </cell>
          <cell r="I23">
            <v>307955</v>
          </cell>
        </row>
        <row r="24">
          <cell r="H24">
            <v>84174</v>
          </cell>
        </row>
        <row r="26">
          <cell r="H26">
            <v>40464</v>
          </cell>
          <cell r="I26">
            <v>-324269</v>
          </cell>
        </row>
        <row r="28">
          <cell r="H28">
            <v>9000</v>
          </cell>
          <cell r="I28">
            <v>-4278</v>
          </cell>
        </row>
        <row r="29">
          <cell r="H29">
            <v>2960</v>
          </cell>
          <cell r="I29">
            <v>85155</v>
          </cell>
        </row>
        <row r="32">
          <cell r="H32">
            <v>-611858</v>
          </cell>
          <cell r="I32">
            <v>-566042</v>
          </cell>
        </row>
        <row r="33">
          <cell r="H33">
            <v>-298613</v>
          </cell>
          <cell r="I33">
            <v>-211084</v>
          </cell>
        </row>
        <row r="34">
          <cell r="H34">
            <v>-391025</v>
          </cell>
          <cell r="I34">
            <v>-27773</v>
          </cell>
        </row>
        <row r="37">
          <cell r="H37">
            <v>-33537</v>
          </cell>
          <cell r="I37">
            <v>-30422</v>
          </cell>
        </row>
        <row r="38">
          <cell r="H38">
            <v>-45548</v>
          </cell>
          <cell r="I38">
            <v>-34363</v>
          </cell>
        </row>
        <row r="39">
          <cell r="H39">
            <v>-53795</v>
          </cell>
          <cell r="I39">
            <v>-48412</v>
          </cell>
        </row>
        <row r="40">
          <cell r="H40">
            <v>0</v>
          </cell>
          <cell r="I40">
            <v>579</v>
          </cell>
        </row>
        <row r="41">
          <cell r="H41">
            <v>0</v>
          </cell>
          <cell r="I41">
            <v>0</v>
          </cell>
        </row>
        <row r="45">
          <cell r="H45">
            <v>-33416</v>
          </cell>
          <cell r="I45">
            <v>-26407</v>
          </cell>
        </row>
        <row r="49">
          <cell r="H49">
            <v>817554</v>
          </cell>
        </row>
        <row r="50">
          <cell r="H50">
            <v>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2" workbookViewId="0">
      <selection activeCell="A45" sqref="A45"/>
    </sheetView>
  </sheetViews>
  <sheetFormatPr defaultRowHeight="15" x14ac:dyDescent="0.25"/>
  <cols>
    <col min="1" max="1" width="67.140625" customWidth="1"/>
    <col min="2" max="2" width="9.140625" customWidth="1"/>
    <col min="3" max="4" width="19.85546875" customWidth="1"/>
  </cols>
  <sheetData>
    <row r="1" spans="1:4" ht="56.25" customHeight="1" x14ac:dyDescent="0.25">
      <c r="A1" s="123" t="s">
        <v>184</v>
      </c>
      <c r="B1" s="123"/>
      <c r="C1" s="123"/>
      <c r="D1" s="123"/>
    </row>
    <row r="2" spans="1:4" ht="15.75" thickBot="1" x14ac:dyDescent="0.3">
      <c r="D2" s="53" t="s">
        <v>0</v>
      </c>
    </row>
    <row r="3" spans="1:4" x14ac:dyDescent="0.25">
      <c r="A3" s="124"/>
      <c r="B3" s="125" t="s">
        <v>1</v>
      </c>
      <c r="C3" s="38" t="s">
        <v>199</v>
      </c>
      <c r="D3" s="127" t="s">
        <v>201</v>
      </c>
    </row>
    <row r="4" spans="1:4" ht="15.75" thickBot="1" x14ac:dyDescent="0.3">
      <c r="A4" s="124"/>
      <c r="B4" s="126"/>
      <c r="C4" s="39" t="s">
        <v>200</v>
      </c>
      <c r="D4" s="128"/>
    </row>
    <row r="5" spans="1:4" x14ac:dyDescent="0.25">
      <c r="A5" s="29" t="s">
        <v>2</v>
      </c>
      <c r="B5" s="29"/>
      <c r="C5" s="29"/>
      <c r="D5" s="29"/>
    </row>
    <row r="6" spans="1:4" x14ac:dyDescent="0.25">
      <c r="A6" s="29" t="s">
        <v>3</v>
      </c>
      <c r="B6" s="29">
        <v>5</v>
      </c>
      <c r="C6" s="40" t="s">
        <v>202</v>
      </c>
      <c r="D6" s="40" t="s">
        <v>203</v>
      </c>
    </row>
    <row r="7" spans="1:4" x14ac:dyDescent="0.25">
      <c r="A7" s="29" t="s">
        <v>4</v>
      </c>
      <c r="B7" s="29">
        <v>6</v>
      </c>
      <c r="C7" s="40" t="s">
        <v>204</v>
      </c>
      <c r="D7" s="40" t="s">
        <v>205</v>
      </c>
    </row>
    <row r="8" spans="1:4" x14ac:dyDescent="0.25">
      <c r="A8" s="29" t="s">
        <v>5</v>
      </c>
      <c r="B8" s="29">
        <v>7</v>
      </c>
      <c r="C8" s="40" t="s">
        <v>206</v>
      </c>
      <c r="D8" s="40" t="s">
        <v>207</v>
      </c>
    </row>
    <row r="9" spans="1:4" x14ac:dyDescent="0.25">
      <c r="A9" s="29" t="s">
        <v>6</v>
      </c>
      <c r="B9" s="29">
        <v>8</v>
      </c>
      <c r="C9" s="40" t="s">
        <v>208</v>
      </c>
      <c r="D9" s="40" t="s">
        <v>209</v>
      </c>
    </row>
    <row r="10" spans="1:4" x14ac:dyDescent="0.25">
      <c r="A10" s="29" t="s">
        <v>7</v>
      </c>
      <c r="B10" s="29"/>
      <c r="C10" s="40" t="s">
        <v>210</v>
      </c>
      <c r="D10" s="40" t="s">
        <v>211</v>
      </c>
    </row>
    <row r="11" spans="1:4" x14ac:dyDescent="0.25">
      <c r="A11" s="29" t="s">
        <v>8</v>
      </c>
      <c r="B11" s="29">
        <v>9</v>
      </c>
      <c r="C11" s="40" t="s">
        <v>249</v>
      </c>
      <c r="D11" s="40" t="s">
        <v>250</v>
      </c>
    </row>
    <row r="12" spans="1:4" x14ac:dyDescent="0.25">
      <c r="A12" s="29" t="s">
        <v>9</v>
      </c>
      <c r="B12" s="29">
        <v>10</v>
      </c>
      <c r="C12" s="40" t="s">
        <v>252</v>
      </c>
      <c r="D12" s="40" t="s">
        <v>251</v>
      </c>
    </row>
    <row r="13" spans="1:4" x14ac:dyDescent="0.25">
      <c r="A13" s="29" t="s">
        <v>10</v>
      </c>
      <c r="B13" s="29">
        <v>11</v>
      </c>
      <c r="C13" s="40" t="s">
        <v>258</v>
      </c>
      <c r="D13" s="40" t="s">
        <v>364</v>
      </c>
    </row>
    <row r="14" spans="1:4" x14ac:dyDescent="0.25">
      <c r="A14" s="29" t="s">
        <v>11</v>
      </c>
      <c r="B14" s="29">
        <v>16</v>
      </c>
      <c r="C14" s="40" t="s">
        <v>259</v>
      </c>
      <c r="D14" s="40" t="s">
        <v>260</v>
      </c>
    </row>
    <row r="15" spans="1:4" x14ac:dyDescent="0.25">
      <c r="A15" s="29" t="s">
        <v>12</v>
      </c>
      <c r="B15" s="29"/>
      <c r="C15" s="40" t="s">
        <v>253</v>
      </c>
      <c r="D15" s="40" t="s">
        <v>261</v>
      </c>
    </row>
    <row r="16" spans="1:4" ht="15.75" thickBot="1" x14ac:dyDescent="0.3">
      <c r="A16" s="29" t="s">
        <v>13</v>
      </c>
      <c r="B16" s="29">
        <v>17</v>
      </c>
      <c r="C16" s="41" t="s">
        <v>254</v>
      </c>
      <c r="D16" s="41" t="s">
        <v>255</v>
      </c>
    </row>
    <row r="17" spans="1:4" ht="16.5" thickTop="1" thickBot="1" x14ac:dyDescent="0.3">
      <c r="A17" s="29" t="s">
        <v>14</v>
      </c>
      <c r="B17" s="29"/>
      <c r="C17" s="41" t="s">
        <v>212</v>
      </c>
      <c r="D17" s="41" t="s">
        <v>213</v>
      </c>
    </row>
    <row r="18" spans="1:4" ht="15.75" thickTop="1" x14ac:dyDescent="0.25">
      <c r="A18" s="29" t="s">
        <v>15</v>
      </c>
      <c r="B18" s="29"/>
      <c r="C18" s="40"/>
      <c r="D18" s="40"/>
    </row>
    <row r="19" spans="1:4" x14ac:dyDescent="0.25">
      <c r="A19" s="29" t="s">
        <v>16</v>
      </c>
      <c r="B19" s="29"/>
      <c r="C19" s="40"/>
      <c r="D19" s="40"/>
    </row>
    <row r="20" spans="1:4" x14ac:dyDescent="0.25">
      <c r="A20" s="29" t="s">
        <v>17</v>
      </c>
      <c r="B20" s="29">
        <v>12</v>
      </c>
      <c r="C20" s="40" t="s">
        <v>211</v>
      </c>
      <c r="D20" s="40" t="s">
        <v>214</v>
      </c>
    </row>
    <row r="21" spans="1:4" x14ac:dyDescent="0.25">
      <c r="A21" s="29" t="s">
        <v>194</v>
      </c>
      <c r="B21" s="29"/>
      <c r="C21" s="40" t="s">
        <v>256</v>
      </c>
      <c r="D21" s="40"/>
    </row>
    <row r="22" spans="1:4" x14ac:dyDescent="0.25">
      <c r="A22" s="29" t="s">
        <v>18</v>
      </c>
      <c r="B22" s="29">
        <v>14</v>
      </c>
      <c r="C22" s="40" t="s">
        <v>215</v>
      </c>
      <c r="D22" s="40" t="s">
        <v>216</v>
      </c>
    </row>
    <row r="23" spans="1:4" x14ac:dyDescent="0.25">
      <c r="A23" s="29" t="s">
        <v>19</v>
      </c>
      <c r="B23" s="29">
        <v>15</v>
      </c>
      <c r="C23" s="40" t="s">
        <v>217</v>
      </c>
      <c r="D23" s="40" t="s">
        <v>218</v>
      </c>
    </row>
    <row r="24" spans="1:4" x14ac:dyDescent="0.25">
      <c r="A24" s="29" t="s">
        <v>20</v>
      </c>
      <c r="B24" s="29"/>
      <c r="C24" s="40" t="s">
        <v>247</v>
      </c>
      <c r="D24" s="40" t="s">
        <v>248</v>
      </c>
    </row>
    <row r="25" spans="1:4" x14ac:dyDescent="0.25">
      <c r="A25" s="29" t="s">
        <v>21</v>
      </c>
      <c r="B25" s="29"/>
      <c r="C25" s="40" t="s">
        <v>219</v>
      </c>
      <c r="D25" s="40" t="s">
        <v>211</v>
      </c>
    </row>
    <row r="26" spans="1:4" x14ac:dyDescent="0.25">
      <c r="A26" s="29" t="s">
        <v>374</v>
      </c>
      <c r="B26" s="29">
        <v>12</v>
      </c>
      <c r="C26" s="40" t="s">
        <v>241</v>
      </c>
      <c r="D26" s="40" t="s">
        <v>241</v>
      </c>
    </row>
    <row r="27" spans="1:4" x14ac:dyDescent="0.25">
      <c r="A27" s="29" t="s">
        <v>22</v>
      </c>
      <c r="B27" s="29"/>
      <c r="C27" s="40" t="s">
        <v>242</v>
      </c>
      <c r="D27" s="40" t="s">
        <v>257</v>
      </c>
    </row>
    <row r="28" spans="1:4" x14ac:dyDescent="0.25">
      <c r="A28" s="29" t="s">
        <v>23</v>
      </c>
      <c r="B28" s="29"/>
      <c r="C28" s="40" t="s">
        <v>243</v>
      </c>
      <c r="D28" s="40" t="s">
        <v>244</v>
      </c>
    </row>
    <row r="29" spans="1:4" ht="15.75" thickBot="1" x14ac:dyDescent="0.3">
      <c r="A29" s="29" t="s">
        <v>24</v>
      </c>
      <c r="B29" s="29">
        <v>17</v>
      </c>
      <c r="C29" s="41" t="s">
        <v>245</v>
      </c>
      <c r="D29" s="42" t="s">
        <v>246</v>
      </c>
    </row>
    <row r="30" spans="1:4" ht="16.5" thickTop="1" thickBot="1" x14ac:dyDescent="0.3">
      <c r="A30" s="29" t="s">
        <v>25</v>
      </c>
      <c r="B30" s="29"/>
      <c r="C30" s="41" t="s">
        <v>220</v>
      </c>
      <c r="D30" s="41" t="s">
        <v>221</v>
      </c>
    </row>
    <row r="31" spans="1:4" ht="15.75" thickTop="1" x14ac:dyDescent="0.25">
      <c r="A31" s="29" t="s">
        <v>15</v>
      </c>
      <c r="B31" s="29"/>
      <c r="C31" s="40"/>
      <c r="D31" s="40"/>
    </row>
    <row r="32" spans="1:4" x14ac:dyDescent="0.25">
      <c r="A32" s="29" t="s">
        <v>26</v>
      </c>
      <c r="B32" s="29"/>
      <c r="C32" s="40"/>
      <c r="D32" s="40"/>
    </row>
    <row r="33" spans="1:4" x14ac:dyDescent="0.25">
      <c r="A33" s="29" t="s">
        <v>27</v>
      </c>
      <c r="B33" s="29">
        <v>18</v>
      </c>
      <c r="C33" s="40" t="s">
        <v>222</v>
      </c>
      <c r="D33" s="40" t="s">
        <v>223</v>
      </c>
    </row>
    <row r="34" spans="1:4" x14ac:dyDescent="0.25">
      <c r="A34" s="29" t="s">
        <v>28</v>
      </c>
      <c r="B34" s="29">
        <v>18</v>
      </c>
      <c r="C34" s="40" t="s">
        <v>224</v>
      </c>
      <c r="D34" s="40" t="s">
        <v>225</v>
      </c>
    </row>
    <row r="35" spans="1:4" x14ac:dyDescent="0.25">
      <c r="A35" s="29" t="s">
        <v>29</v>
      </c>
      <c r="B35" s="29">
        <v>18</v>
      </c>
      <c r="C35" s="40" t="s">
        <v>155</v>
      </c>
      <c r="D35" s="40" t="s">
        <v>155</v>
      </c>
    </row>
    <row r="36" spans="1:4" x14ac:dyDescent="0.25">
      <c r="A36" s="29" t="s">
        <v>30</v>
      </c>
      <c r="B36" s="29">
        <v>18</v>
      </c>
      <c r="C36" s="40" t="s">
        <v>226</v>
      </c>
      <c r="D36" s="40" t="s">
        <v>227</v>
      </c>
    </row>
    <row r="37" spans="1:4" ht="15.75" thickBot="1" x14ac:dyDescent="0.3">
      <c r="A37" s="29" t="s">
        <v>31</v>
      </c>
      <c r="B37" s="29"/>
      <c r="C37" s="41" t="s">
        <v>228</v>
      </c>
      <c r="D37" s="41" t="s">
        <v>229</v>
      </c>
    </row>
    <row r="38" spans="1:4" ht="16.5" thickTop="1" thickBot="1" x14ac:dyDescent="0.3">
      <c r="A38" s="29" t="s">
        <v>32</v>
      </c>
      <c r="B38" s="29"/>
      <c r="C38" s="41" t="s">
        <v>230</v>
      </c>
      <c r="D38" s="41" t="s">
        <v>231</v>
      </c>
    </row>
    <row r="39" spans="1:4" ht="15.75" thickTop="1" x14ac:dyDescent="0.25">
      <c r="A39" s="29" t="s">
        <v>15</v>
      </c>
      <c r="B39" s="29"/>
      <c r="C39" s="40"/>
      <c r="D39" s="40"/>
    </row>
    <row r="40" spans="1:4" ht="15.75" thickBot="1" x14ac:dyDescent="0.3">
      <c r="A40" s="29" t="s">
        <v>33</v>
      </c>
      <c r="B40" s="29"/>
      <c r="C40" s="41" t="s">
        <v>151</v>
      </c>
      <c r="D40" s="41" t="s">
        <v>152</v>
      </c>
    </row>
    <row r="41" spans="1:4" ht="16.5" thickTop="1" thickBot="1" x14ac:dyDescent="0.3">
      <c r="A41" s="29" t="s">
        <v>34</v>
      </c>
      <c r="B41" s="29"/>
      <c r="C41" s="41" t="s">
        <v>232</v>
      </c>
      <c r="D41" s="41" t="s">
        <v>141</v>
      </c>
    </row>
    <row r="42" spans="1:4" ht="15.75" thickTop="1" x14ac:dyDescent="0.25">
      <c r="A42" s="31" t="s">
        <v>195</v>
      </c>
      <c r="B42" s="29"/>
      <c r="C42" s="40" t="s">
        <v>233</v>
      </c>
      <c r="D42" s="40" t="s">
        <v>234</v>
      </c>
    </row>
    <row r="43" spans="1:4" ht="13.5" customHeight="1" x14ac:dyDescent="0.25">
      <c r="A43" s="30"/>
      <c r="B43" s="122" t="s">
        <v>198</v>
      </c>
      <c r="C43" s="110" t="s">
        <v>235</v>
      </c>
      <c r="D43" s="110"/>
    </row>
    <row r="44" spans="1:4" x14ac:dyDescent="0.25">
      <c r="A44" s="150" t="s">
        <v>383</v>
      </c>
      <c r="B44" s="122"/>
      <c r="C44" s="112" t="s">
        <v>381</v>
      </c>
      <c r="D44" s="112" t="s">
        <v>382</v>
      </c>
    </row>
    <row r="45" spans="1:4" x14ac:dyDescent="0.25">
      <c r="A45" s="32"/>
      <c r="B45" s="122"/>
      <c r="C45" s="110"/>
      <c r="D45" s="110"/>
    </row>
    <row r="46" spans="1:4" x14ac:dyDescent="0.25">
      <c r="A46" s="119"/>
      <c r="B46" s="121"/>
      <c r="C46" s="121"/>
      <c r="D46" s="121"/>
    </row>
    <row r="47" spans="1:4" x14ac:dyDescent="0.25">
      <c r="A47" s="50" t="s">
        <v>384</v>
      </c>
      <c r="B47" s="50" t="s">
        <v>385</v>
      </c>
      <c r="C47" s="3"/>
      <c r="D47" s="3"/>
    </row>
    <row r="48" spans="1:4" x14ac:dyDescent="0.25">
      <c r="A48" s="51"/>
      <c r="B48" s="120"/>
      <c r="C48" s="120"/>
      <c r="D48" s="120"/>
    </row>
    <row r="49" spans="1:4" x14ac:dyDescent="0.25">
      <c r="A49" s="51"/>
      <c r="B49" s="120"/>
      <c r="C49" s="120"/>
      <c r="D49" s="120"/>
    </row>
    <row r="50" spans="1:4" x14ac:dyDescent="0.25">
      <c r="A50" s="51"/>
      <c r="B50" s="120"/>
      <c r="C50" s="120"/>
      <c r="D50" s="120"/>
    </row>
    <row r="51" spans="1:4" x14ac:dyDescent="0.25">
      <c r="A51" s="51"/>
      <c r="B51" s="120"/>
      <c r="C51" s="120"/>
      <c r="D51" s="120"/>
    </row>
    <row r="52" spans="1:4" x14ac:dyDescent="0.25">
      <c r="A52" s="50" t="s">
        <v>389</v>
      </c>
      <c r="B52" s="50" t="s">
        <v>386</v>
      </c>
      <c r="C52" s="2"/>
      <c r="D52" s="5"/>
    </row>
    <row r="53" spans="1:4" x14ac:dyDescent="0.25">
      <c r="A53" s="51"/>
    </row>
    <row r="54" spans="1:4" x14ac:dyDescent="0.25">
      <c r="A54" s="51"/>
    </row>
    <row r="55" spans="1:4" x14ac:dyDescent="0.25">
      <c r="A55" s="50" t="s">
        <v>387</v>
      </c>
    </row>
    <row r="56" spans="1:4" x14ac:dyDescent="0.25">
      <c r="A56" s="50"/>
    </row>
  </sheetData>
  <mergeCells count="6">
    <mergeCell ref="B46:D46"/>
    <mergeCell ref="B43:B45"/>
    <mergeCell ref="A1:D1"/>
    <mergeCell ref="A3:A4"/>
    <mergeCell ref="B3:B4"/>
    <mergeCell ref="D3:D4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E2" sqref="E2"/>
    </sheetView>
  </sheetViews>
  <sheetFormatPr defaultRowHeight="15" x14ac:dyDescent="0.25"/>
  <cols>
    <col min="1" max="1" width="50.140625" customWidth="1"/>
    <col min="3" max="4" width="19.28515625" customWidth="1"/>
  </cols>
  <sheetData>
    <row r="1" spans="1:4" ht="51" customHeight="1" x14ac:dyDescent="0.25">
      <c r="A1" s="138" t="s">
        <v>183</v>
      </c>
      <c r="B1" s="138"/>
      <c r="C1" s="138"/>
      <c r="D1" s="138"/>
    </row>
    <row r="2" spans="1:4" ht="15.75" thickBot="1" x14ac:dyDescent="0.3">
      <c r="D2" s="89" t="s">
        <v>0</v>
      </c>
    </row>
    <row r="3" spans="1:4" x14ac:dyDescent="0.25">
      <c r="A3" s="145"/>
      <c r="B3" s="125"/>
      <c r="C3" s="146" t="s">
        <v>262</v>
      </c>
      <c r="D3" s="146"/>
    </row>
    <row r="4" spans="1:4" ht="15.75" thickBot="1" x14ac:dyDescent="0.3">
      <c r="A4" s="145"/>
      <c r="B4" s="125"/>
      <c r="C4" s="147"/>
      <c r="D4" s="147"/>
    </row>
    <row r="5" spans="1:4" ht="15.75" thickBot="1" x14ac:dyDescent="0.3">
      <c r="A5" s="91"/>
      <c r="B5" s="83" t="s">
        <v>1</v>
      </c>
      <c r="C5" s="93" t="s">
        <v>200</v>
      </c>
      <c r="D5" s="93" t="s">
        <v>63</v>
      </c>
    </row>
    <row r="6" spans="1:4" x14ac:dyDescent="0.25">
      <c r="A6" s="91" t="s">
        <v>64</v>
      </c>
      <c r="B6" s="82"/>
      <c r="C6" s="92"/>
      <c r="D6" s="92"/>
    </row>
    <row r="7" spans="1:4" x14ac:dyDescent="0.25">
      <c r="A7" s="73" t="s">
        <v>65</v>
      </c>
      <c r="B7" s="94"/>
      <c r="C7" s="16">
        <v>817609</v>
      </c>
      <c r="D7" s="16">
        <v>123922</v>
      </c>
    </row>
    <row r="8" spans="1:4" x14ac:dyDescent="0.25">
      <c r="A8" s="73" t="s">
        <v>15</v>
      </c>
      <c r="B8" s="94"/>
      <c r="C8" s="16">
        <v>0</v>
      </c>
      <c r="D8" s="16"/>
    </row>
    <row r="9" spans="1:4" x14ac:dyDescent="0.25">
      <c r="A9" s="73" t="s">
        <v>66</v>
      </c>
      <c r="B9" s="94"/>
      <c r="C9" s="16">
        <v>0</v>
      </c>
      <c r="D9" s="16"/>
    </row>
    <row r="10" spans="1:4" x14ac:dyDescent="0.25">
      <c r="A10" s="73" t="s">
        <v>67</v>
      </c>
      <c r="B10" s="94">
        <v>10.11</v>
      </c>
      <c r="C10" s="16">
        <v>45548</v>
      </c>
      <c r="D10" s="16">
        <v>34363</v>
      </c>
    </row>
    <row r="11" spans="1:4" x14ac:dyDescent="0.25">
      <c r="A11" s="73" t="s">
        <v>68</v>
      </c>
      <c r="B11" s="94">
        <v>9</v>
      </c>
      <c r="C11" s="16">
        <v>-9000</v>
      </c>
      <c r="D11" s="16">
        <v>4278</v>
      </c>
    </row>
    <row r="12" spans="1:4" x14ac:dyDescent="0.25">
      <c r="A12" s="73" t="s">
        <v>69</v>
      </c>
      <c r="B12" s="94"/>
      <c r="C12" s="16">
        <v>-21591</v>
      </c>
      <c r="D12" s="16">
        <v>11308</v>
      </c>
    </row>
    <row r="13" spans="1:4" x14ac:dyDescent="0.25">
      <c r="A13" s="73" t="s">
        <v>70</v>
      </c>
      <c r="B13" s="94">
        <v>20</v>
      </c>
      <c r="C13" s="16">
        <v>391025</v>
      </c>
      <c r="D13" s="16">
        <v>27773</v>
      </c>
    </row>
    <row r="14" spans="1:4" x14ac:dyDescent="0.25">
      <c r="A14" s="73" t="s">
        <v>71</v>
      </c>
      <c r="B14" s="94">
        <v>7.8</v>
      </c>
      <c r="C14" s="16">
        <v>84093</v>
      </c>
      <c r="D14" s="16">
        <v>391173</v>
      </c>
    </row>
    <row r="15" spans="1:4" x14ac:dyDescent="0.25">
      <c r="A15" s="73" t="s">
        <v>168</v>
      </c>
      <c r="B15" s="94"/>
      <c r="C15" s="16">
        <v>0</v>
      </c>
      <c r="D15" s="16">
        <v>-579</v>
      </c>
    </row>
    <row r="16" spans="1:4" x14ac:dyDescent="0.25">
      <c r="A16" s="73" t="s">
        <v>72</v>
      </c>
      <c r="B16" s="94"/>
      <c r="C16" s="16">
        <v>-3131662</v>
      </c>
      <c r="D16" s="16">
        <v>-1770315</v>
      </c>
    </row>
    <row r="17" spans="1:4" x14ac:dyDescent="0.25">
      <c r="A17" s="73" t="s">
        <v>73</v>
      </c>
      <c r="B17" s="94"/>
      <c r="C17" s="16">
        <v>1313792</v>
      </c>
      <c r="D17" s="16">
        <v>458324</v>
      </c>
    </row>
    <row r="18" spans="1:4" ht="15.75" thickBot="1" x14ac:dyDescent="0.3">
      <c r="A18" s="73" t="s">
        <v>74</v>
      </c>
      <c r="B18" s="94"/>
      <c r="C18" s="17">
        <v>-40464</v>
      </c>
      <c r="D18" s="17">
        <v>352490</v>
      </c>
    </row>
    <row r="19" spans="1:4" x14ac:dyDescent="0.25">
      <c r="A19" s="73" t="s">
        <v>75</v>
      </c>
      <c r="B19" s="94"/>
      <c r="C19" s="117">
        <f>SUM(C7:C18)</f>
        <v>-550650</v>
      </c>
      <c r="D19" s="117">
        <f>SUM(D7:D18)</f>
        <v>-367263</v>
      </c>
    </row>
    <row r="20" spans="1:4" x14ac:dyDescent="0.25">
      <c r="A20" s="73" t="s">
        <v>76</v>
      </c>
      <c r="B20" s="94"/>
      <c r="C20" s="92"/>
      <c r="D20" s="92"/>
    </row>
    <row r="21" spans="1:4" x14ac:dyDescent="0.25">
      <c r="A21" s="73" t="s">
        <v>77</v>
      </c>
      <c r="B21" s="94"/>
      <c r="C21" s="16">
        <v>46757</v>
      </c>
      <c r="D21" s="16">
        <v>222370</v>
      </c>
    </row>
    <row r="22" spans="1:4" x14ac:dyDescent="0.25">
      <c r="A22" s="73" t="s">
        <v>78</v>
      </c>
      <c r="B22" s="94"/>
      <c r="C22" s="16">
        <v>-3306010</v>
      </c>
      <c r="D22" s="16">
        <v>88263</v>
      </c>
    </row>
    <row r="23" spans="1:4" x14ac:dyDescent="0.25">
      <c r="A23" s="73" t="s">
        <v>79</v>
      </c>
      <c r="B23" s="94"/>
      <c r="C23" s="16">
        <v>-5752040</v>
      </c>
      <c r="D23" s="16">
        <v>-6916290</v>
      </c>
    </row>
    <row r="24" spans="1:4" x14ac:dyDescent="0.25">
      <c r="A24" s="73" t="s">
        <v>80</v>
      </c>
      <c r="B24" s="94"/>
      <c r="C24" s="16">
        <v>-451600</v>
      </c>
      <c r="D24" s="16">
        <v>-5225</v>
      </c>
    </row>
    <row r="25" spans="1:4" x14ac:dyDescent="0.25">
      <c r="A25" s="73" t="s">
        <v>82</v>
      </c>
      <c r="B25" s="94"/>
      <c r="C25" s="16">
        <v>-127533</v>
      </c>
      <c r="D25" s="16">
        <v>-533640</v>
      </c>
    </row>
    <row r="26" spans="1:4" x14ac:dyDescent="0.25">
      <c r="A26" s="73" t="s">
        <v>84</v>
      </c>
      <c r="B26" s="94"/>
      <c r="C26" s="16">
        <v>-268291</v>
      </c>
      <c r="D26" s="16">
        <v>-253434</v>
      </c>
    </row>
    <row r="27" spans="1:4" x14ac:dyDescent="0.25">
      <c r="A27" s="73" t="s">
        <v>85</v>
      </c>
      <c r="B27" s="94"/>
      <c r="C27" s="16">
        <v>6250</v>
      </c>
      <c r="D27" s="16"/>
    </row>
    <row r="28" spans="1:4" x14ac:dyDescent="0.25">
      <c r="A28" s="73" t="s">
        <v>86</v>
      </c>
      <c r="B28" s="94"/>
      <c r="C28" s="16"/>
      <c r="D28" s="16"/>
    </row>
    <row r="29" spans="1:4" x14ac:dyDescent="0.25">
      <c r="A29" s="73" t="s">
        <v>87</v>
      </c>
      <c r="B29" s="94"/>
      <c r="C29" s="16">
        <v>60509</v>
      </c>
      <c r="D29" s="16">
        <v>-34802</v>
      </c>
    </row>
    <row r="30" spans="1:4" x14ac:dyDescent="0.25">
      <c r="A30" s="73" t="s">
        <v>88</v>
      </c>
      <c r="B30" s="94"/>
      <c r="C30" s="16">
        <v>-3801</v>
      </c>
      <c r="D30" s="16">
        <v>-27168</v>
      </c>
    </row>
    <row r="31" spans="1:4" x14ac:dyDescent="0.25">
      <c r="A31" s="73" t="s">
        <v>90</v>
      </c>
      <c r="B31" s="94"/>
      <c r="C31" s="16">
        <v>155689</v>
      </c>
      <c r="D31" s="16">
        <v>160649</v>
      </c>
    </row>
    <row r="32" spans="1:4" ht="15.75" thickBot="1" x14ac:dyDescent="0.3">
      <c r="A32" s="73" t="s">
        <v>91</v>
      </c>
      <c r="B32" s="94"/>
      <c r="C32" s="42">
        <f>SUM(C19:C31)</f>
        <v>-10190720</v>
      </c>
      <c r="D32" s="42">
        <f>SUM(D19:D31)</f>
        <v>-7666540</v>
      </c>
    </row>
    <row r="33" spans="1:4" ht="15.75" thickTop="1" x14ac:dyDescent="0.25">
      <c r="A33" s="73" t="s">
        <v>338</v>
      </c>
      <c r="B33" s="149"/>
      <c r="C33" s="18">
        <v>-30281</v>
      </c>
      <c r="D33" s="92"/>
    </row>
    <row r="34" spans="1:4" x14ac:dyDescent="0.25">
      <c r="A34" s="73" t="s">
        <v>92</v>
      </c>
      <c r="B34" s="149"/>
      <c r="C34" s="18">
        <v>1701603</v>
      </c>
      <c r="D34" s="18">
        <v>1102820</v>
      </c>
    </row>
    <row r="35" spans="1:4" ht="15.75" thickBot="1" x14ac:dyDescent="0.3">
      <c r="A35" s="73" t="s">
        <v>94</v>
      </c>
      <c r="B35" s="94"/>
      <c r="C35" s="17">
        <v>-382094</v>
      </c>
      <c r="D35" s="17">
        <v>-4994</v>
      </c>
    </row>
    <row r="36" spans="1:4" ht="15.75" thickBot="1" x14ac:dyDescent="0.3">
      <c r="A36" s="73" t="s">
        <v>95</v>
      </c>
      <c r="B36" s="94"/>
      <c r="C36" s="118">
        <f>SUM(C32:C35)</f>
        <v>-8901492</v>
      </c>
      <c r="D36" s="118">
        <f>SUM(D32:D35)</f>
        <v>-6568714</v>
      </c>
    </row>
    <row r="37" spans="1:4" ht="15.75" thickTop="1" x14ac:dyDescent="0.25">
      <c r="A37" s="73" t="s">
        <v>15</v>
      </c>
      <c r="B37" s="94"/>
      <c r="C37" s="92"/>
      <c r="D37" s="92"/>
    </row>
    <row r="38" spans="1:4" x14ac:dyDescent="0.25">
      <c r="A38" s="73" t="s">
        <v>96</v>
      </c>
      <c r="B38" s="94">
        <v>10</v>
      </c>
      <c r="C38" s="16">
        <v>-65596</v>
      </c>
      <c r="D38" s="16">
        <v>-49230</v>
      </c>
    </row>
    <row r="39" spans="1:4" x14ac:dyDescent="0.25">
      <c r="A39" s="73" t="s">
        <v>97</v>
      </c>
      <c r="B39" s="94">
        <v>11</v>
      </c>
      <c r="C39" s="16">
        <v>-17691</v>
      </c>
      <c r="D39" s="16">
        <v>-1422</v>
      </c>
    </row>
    <row r="40" spans="1:4" x14ac:dyDescent="0.25">
      <c r="A40" s="73" t="s">
        <v>98</v>
      </c>
      <c r="B40" s="94"/>
      <c r="C40" s="16">
        <v>0</v>
      </c>
      <c r="D40" s="16">
        <v>1795</v>
      </c>
    </row>
    <row r="41" spans="1:4" x14ac:dyDescent="0.25">
      <c r="A41" s="73" t="s">
        <v>100</v>
      </c>
      <c r="B41" s="94">
        <v>9</v>
      </c>
      <c r="C41" s="16">
        <v>18750</v>
      </c>
      <c r="D41" s="16">
        <v>6250</v>
      </c>
    </row>
    <row r="42" spans="1:4" ht="15.75" thickBot="1" x14ac:dyDescent="0.3">
      <c r="A42" s="73" t="s">
        <v>101</v>
      </c>
      <c r="B42" s="94"/>
      <c r="C42" s="118">
        <f>SUM(C38:C41)</f>
        <v>-64537</v>
      </c>
      <c r="D42" s="118">
        <f>SUM(D38:D41)</f>
        <v>-42607</v>
      </c>
    </row>
    <row r="43" spans="1:4" ht="16.5" thickTop="1" thickBot="1" x14ac:dyDescent="0.3">
      <c r="A43" s="9"/>
      <c r="B43" s="10"/>
      <c r="C43" s="12"/>
      <c r="D43" s="15"/>
    </row>
    <row r="44" spans="1:4" ht="15.75" customHeight="1" x14ac:dyDescent="0.25">
      <c r="A44" s="87"/>
      <c r="D44" s="1"/>
    </row>
    <row r="45" spans="1:4" ht="15.75" x14ac:dyDescent="0.25">
      <c r="A45" s="13"/>
      <c r="D45" s="1"/>
    </row>
    <row r="46" spans="1:4" x14ac:dyDescent="0.25">
      <c r="A46" s="145"/>
      <c r="B46" s="125"/>
      <c r="C46" s="146" t="s">
        <v>262</v>
      </c>
      <c r="D46" s="146"/>
    </row>
    <row r="47" spans="1:4" ht="15.75" thickBot="1" x14ac:dyDescent="0.3">
      <c r="A47" s="145"/>
      <c r="B47" s="125"/>
      <c r="C47" s="147"/>
      <c r="D47" s="147"/>
    </row>
    <row r="48" spans="1:4" x14ac:dyDescent="0.25">
      <c r="A48" s="78"/>
      <c r="B48" s="96"/>
      <c r="C48" s="148" t="s">
        <v>262</v>
      </c>
      <c r="D48" s="148"/>
    </row>
    <row r="49" spans="1:4" ht="15.75" thickBot="1" x14ac:dyDescent="0.3">
      <c r="A49" s="78"/>
      <c r="B49" s="83" t="s">
        <v>1</v>
      </c>
      <c r="C49" s="77" t="s">
        <v>200</v>
      </c>
      <c r="D49" s="77" t="s">
        <v>63</v>
      </c>
    </row>
    <row r="50" spans="1:4" x14ac:dyDescent="0.25">
      <c r="A50" s="59" t="s">
        <v>102</v>
      </c>
      <c r="B50" s="79"/>
      <c r="C50" s="80"/>
      <c r="D50" s="80"/>
    </row>
    <row r="51" spans="1:4" x14ac:dyDescent="0.25">
      <c r="A51" s="51" t="s">
        <v>103</v>
      </c>
      <c r="B51" s="84">
        <v>12</v>
      </c>
      <c r="C51" s="11"/>
      <c r="D51" s="16">
        <v>500000</v>
      </c>
    </row>
    <row r="52" spans="1:4" ht="24" x14ac:dyDescent="0.25">
      <c r="A52" s="51" t="s">
        <v>104</v>
      </c>
      <c r="B52" s="84">
        <v>14</v>
      </c>
      <c r="C52" s="16">
        <v>8017297</v>
      </c>
      <c r="D52" s="16">
        <v>14856771</v>
      </c>
    </row>
    <row r="53" spans="1:4" x14ac:dyDescent="0.25">
      <c r="A53" s="51" t="s">
        <v>106</v>
      </c>
      <c r="B53" s="84"/>
      <c r="C53" s="16">
        <v>0</v>
      </c>
      <c r="D53" s="16">
        <v>309018</v>
      </c>
    </row>
    <row r="54" spans="1:4" x14ac:dyDescent="0.25">
      <c r="A54" s="51" t="s">
        <v>108</v>
      </c>
      <c r="B54" s="84">
        <v>18</v>
      </c>
      <c r="C54" s="16">
        <v>436388</v>
      </c>
      <c r="D54" s="16"/>
    </row>
    <row r="55" spans="1:4" x14ac:dyDescent="0.25">
      <c r="A55" s="51" t="s">
        <v>345</v>
      </c>
      <c r="B55" s="84"/>
      <c r="C55" s="16">
        <v>5248126</v>
      </c>
      <c r="D55" s="92"/>
    </row>
    <row r="56" spans="1:4" ht="24" x14ac:dyDescent="0.25">
      <c r="A56" s="51" t="s">
        <v>110</v>
      </c>
      <c r="B56" s="84"/>
      <c r="C56" s="16">
        <v>-82928</v>
      </c>
      <c r="D56" s="16">
        <v>-311445</v>
      </c>
    </row>
    <row r="57" spans="1:4" x14ac:dyDescent="0.25">
      <c r="A57" s="51" t="s">
        <v>112</v>
      </c>
      <c r="B57" s="84">
        <v>12</v>
      </c>
      <c r="C57" s="16">
        <v>-1700000</v>
      </c>
      <c r="D57" s="16"/>
    </row>
    <row r="58" spans="1:4" x14ac:dyDescent="0.25">
      <c r="A58" s="51" t="s">
        <v>114</v>
      </c>
      <c r="B58" s="84"/>
      <c r="C58" s="16">
        <v>-119817</v>
      </c>
      <c r="D58" s="16"/>
    </row>
    <row r="59" spans="1:4" ht="15.75" thickBot="1" x14ac:dyDescent="0.3">
      <c r="A59" s="51" t="s">
        <v>116</v>
      </c>
      <c r="B59" s="84">
        <v>18</v>
      </c>
      <c r="C59" s="93"/>
      <c r="D59" s="93"/>
    </row>
    <row r="60" spans="1:4" ht="24" x14ac:dyDescent="0.25">
      <c r="A60" s="59" t="s">
        <v>117</v>
      </c>
      <c r="B60" s="84"/>
      <c r="C60" s="16">
        <f>SUM(C51:C59)</f>
        <v>11799066</v>
      </c>
      <c r="D60" s="16">
        <f>SUM(D51:D59)</f>
        <v>15354344</v>
      </c>
    </row>
    <row r="61" spans="1:4" x14ac:dyDescent="0.25">
      <c r="A61" s="51" t="s">
        <v>15</v>
      </c>
      <c r="B61" s="84"/>
      <c r="C61" s="92"/>
      <c r="D61" s="92"/>
    </row>
    <row r="62" spans="1:4" x14ac:dyDescent="0.25">
      <c r="A62" s="59" t="s">
        <v>118</v>
      </c>
      <c r="B62" s="84"/>
      <c r="C62" s="117">
        <f>C36+C42+C60</f>
        <v>2833037</v>
      </c>
      <c r="D62" s="117">
        <f>D36+D42+D60</f>
        <v>8743023</v>
      </c>
    </row>
    <row r="63" spans="1:4" ht="15.75" thickBot="1" x14ac:dyDescent="0.3">
      <c r="A63" s="59" t="s">
        <v>119</v>
      </c>
      <c r="B63" s="84"/>
      <c r="C63" s="17">
        <v>1051942</v>
      </c>
      <c r="D63" s="14">
        <v>2457672</v>
      </c>
    </row>
    <row r="64" spans="1:4" ht="15.75" thickBot="1" x14ac:dyDescent="0.3">
      <c r="A64" s="59" t="s">
        <v>120</v>
      </c>
      <c r="B64" s="84">
        <v>5</v>
      </c>
      <c r="C64" s="19">
        <v>3884977</v>
      </c>
      <c r="D64" s="19">
        <v>11200695</v>
      </c>
    </row>
    <row r="65" spans="1:4" ht="15.75" thickTop="1" x14ac:dyDescent="0.25">
      <c r="D65" s="1"/>
    </row>
    <row r="66" spans="1:4" x14ac:dyDescent="0.25">
      <c r="D66" s="1"/>
    </row>
    <row r="67" spans="1:4" x14ac:dyDescent="0.25">
      <c r="A67" s="78"/>
      <c r="D67" s="1"/>
    </row>
    <row r="68" spans="1:4" x14ac:dyDescent="0.25">
      <c r="A68" s="51"/>
      <c r="D68" s="1"/>
    </row>
    <row r="69" spans="1:4" x14ac:dyDescent="0.25">
      <c r="A69" s="50" t="s">
        <v>236</v>
      </c>
      <c r="B69" s="50" t="s">
        <v>348</v>
      </c>
      <c r="D69" s="1"/>
    </row>
    <row r="70" spans="1:4" x14ac:dyDescent="0.25">
      <c r="A70" s="51"/>
      <c r="D70" s="1"/>
    </row>
    <row r="71" spans="1:4" x14ac:dyDescent="0.25">
      <c r="A71" s="51"/>
      <c r="D71" s="1"/>
    </row>
    <row r="72" spans="1:4" x14ac:dyDescent="0.25">
      <c r="A72" s="51"/>
      <c r="D72" s="1"/>
    </row>
    <row r="73" spans="1:4" x14ac:dyDescent="0.25">
      <c r="A73" s="50" t="s">
        <v>238</v>
      </c>
      <c r="B73" s="50" t="s">
        <v>239</v>
      </c>
      <c r="D73" s="1"/>
    </row>
    <row r="74" spans="1:4" x14ac:dyDescent="0.25">
      <c r="A74" s="51"/>
      <c r="D74" s="1"/>
    </row>
    <row r="75" spans="1:4" x14ac:dyDescent="0.25">
      <c r="A75" s="51"/>
      <c r="D75" s="1"/>
    </row>
    <row r="76" spans="1:4" x14ac:dyDescent="0.25">
      <c r="A76" s="50" t="s">
        <v>240</v>
      </c>
      <c r="D76" s="1"/>
    </row>
  </sheetData>
  <mergeCells count="9">
    <mergeCell ref="A46:A47"/>
    <mergeCell ref="B46:B47"/>
    <mergeCell ref="C46:D47"/>
    <mergeCell ref="C48:D48"/>
    <mergeCell ref="A1:D1"/>
    <mergeCell ref="A3:A4"/>
    <mergeCell ref="B3:B4"/>
    <mergeCell ref="C3:D4"/>
    <mergeCell ref="B33:B34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5" workbookViewId="0">
      <selection activeCell="C42" sqref="C42"/>
    </sheetView>
  </sheetViews>
  <sheetFormatPr defaultRowHeight="15" x14ac:dyDescent="0.25"/>
  <cols>
    <col min="1" max="1" width="67.140625" customWidth="1"/>
    <col min="2" max="2" width="9.140625" customWidth="1"/>
    <col min="3" max="4" width="19.85546875" customWidth="1"/>
  </cols>
  <sheetData>
    <row r="1" spans="1:4" ht="56.25" customHeight="1" x14ac:dyDescent="0.25">
      <c r="A1" s="123" t="s">
        <v>184</v>
      </c>
      <c r="B1" s="123"/>
      <c r="C1" s="123"/>
      <c r="D1" s="123"/>
    </row>
    <row r="2" spans="1:4" ht="15.75" thickBot="1" x14ac:dyDescent="0.3">
      <c r="D2" s="68" t="s">
        <v>0</v>
      </c>
    </row>
    <row r="3" spans="1:4" x14ac:dyDescent="0.25">
      <c r="A3" s="124"/>
      <c r="B3" s="125" t="s">
        <v>1</v>
      </c>
      <c r="C3" s="47" t="s">
        <v>199</v>
      </c>
      <c r="D3" s="127" t="s">
        <v>201</v>
      </c>
    </row>
    <row r="4" spans="1:4" ht="15.75" thickBot="1" x14ac:dyDescent="0.3">
      <c r="A4" s="124"/>
      <c r="B4" s="126"/>
      <c r="C4" s="48" t="s">
        <v>200</v>
      </c>
      <c r="D4" s="128"/>
    </row>
    <row r="5" spans="1:4" x14ac:dyDescent="0.25">
      <c r="A5" s="29" t="s">
        <v>2</v>
      </c>
      <c r="B5" s="29"/>
      <c r="C5" s="29"/>
      <c r="D5" s="29"/>
    </row>
    <row r="6" spans="1:4" x14ac:dyDescent="0.25">
      <c r="A6" s="29" t="s">
        <v>3</v>
      </c>
      <c r="B6" s="29">
        <v>5</v>
      </c>
      <c r="C6" s="97">
        <f>[1]МСФО!I6</f>
        <v>3884977</v>
      </c>
      <c r="D6" s="97">
        <f>[1]МСФО!J6</f>
        <v>1051942</v>
      </c>
    </row>
    <row r="7" spans="1:4" x14ac:dyDescent="0.25">
      <c r="A7" s="29" t="s">
        <v>4</v>
      </c>
      <c r="B7" s="29">
        <v>6</v>
      </c>
      <c r="C7" s="97">
        <f>[1]МСФО!I7</f>
        <v>5499702</v>
      </c>
      <c r="D7" s="97">
        <f>[1]МСФО!J7</f>
        <v>1748410</v>
      </c>
    </row>
    <row r="8" spans="1:4" x14ac:dyDescent="0.25">
      <c r="A8" s="29" t="s">
        <v>5</v>
      </c>
      <c r="B8" s="29">
        <v>7</v>
      </c>
      <c r="C8" s="97">
        <f>[1]МСФО!I8</f>
        <v>56207362</v>
      </c>
      <c r="D8" s="97">
        <f>[1]МСФО!J8</f>
        <v>50213705</v>
      </c>
    </row>
    <row r="9" spans="1:4" x14ac:dyDescent="0.25">
      <c r="A9" s="29" t="s">
        <v>6</v>
      </c>
      <c r="B9" s="29">
        <v>8</v>
      </c>
      <c r="C9" s="97">
        <f>[1]МСФО!I9</f>
        <v>2015919</v>
      </c>
      <c r="D9" s="97">
        <f>[1]МСФО!J9</f>
        <v>1862466</v>
      </c>
    </row>
    <row r="10" spans="1:4" x14ac:dyDescent="0.25">
      <c r="A10" s="29" t="s">
        <v>7</v>
      </c>
      <c r="B10" s="29"/>
      <c r="C10" s="97">
        <f>[1]МСФО!I10</f>
        <v>0</v>
      </c>
      <c r="D10" s="97">
        <f>[1]МСФО!J10</f>
        <v>0</v>
      </c>
    </row>
    <row r="11" spans="1:4" x14ac:dyDescent="0.25">
      <c r="A11" s="29" t="s">
        <v>8</v>
      </c>
      <c r="B11" s="29">
        <v>9</v>
      </c>
      <c r="C11" s="97">
        <f>[1]МСФО!I11</f>
        <v>68904</v>
      </c>
      <c r="D11" s="97">
        <f>[1]МСФО!J11</f>
        <v>84904</v>
      </c>
    </row>
    <row r="12" spans="1:4" x14ac:dyDescent="0.25">
      <c r="A12" s="29" t="s">
        <v>9</v>
      </c>
      <c r="B12" s="29">
        <v>10</v>
      </c>
      <c r="C12" s="97">
        <f>[1]МСФО!I12</f>
        <v>722971</v>
      </c>
      <c r="D12" s="97">
        <f>[1]МСФО!J12</f>
        <v>689796</v>
      </c>
    </row>
    <row r="13" spans="1:4" x14ac:dyDescent="0.25">
      <c r="A13" s="29" t="s">
        <v>10</v>
      </c>
      <c r="B13" s="29">
        <v>11</v>
      </c>
      <c r="C13" s="97">
        <f>[1]МСФО!I13</f>
        <v>99700</v>
      </c>
      <c r="D13" s="97">
        <f>[1]МСФО!J13</f>
        <v>95134</v>
      </c>
    </row>
    <row r="14" spans="1:4" x14ac:dyDescent="0.25">
      <c r="A14" s="29" t="s">
        <v>11</v>
      </c>
      <c r="B14" s="29">
        <v>16</v>
      </c>
      <c r="C14" s="97">
        <f>[1]МСФО!I14</f>
        <v>774550</v>
      </c>
      <c r="D14" s="97">
        <f>[1]МСФО!J14</f>
        <v>700250</v>
      </c>
    </row>
    <row r="15" spans="1:4" x14ac:dyDescent="0.25">
      <c r="A15" s="29" t="s">
        <v>12</v>
      </c>
      <c r="B15" s="29"/>
      <c r="C15" s="97">
        <f>[1]МСФО!I15</f>
        <v>919702</v>
      </c>
      <c r="D15" s="97">
        <f>[1]МСФО!J15</f>
        <v>764232</v>
      </c>
    </row>
    <row r="16" spans="1:4" ht="15.75" thickBot="1" x14ac:dyDescent="0.3">
      <c r="A16" s="29" t="s">
        <v>13</v>
      </c>
      <c r="B16" s="29">
        <v>17</v>
      </c>
      <c r="C16" s="98">
        <f>[1]МСФО!I16</f>
        <v>683080</v>
      </c>
      <c r="D16" s="98">
        <f>[1]МСФО!J16</f>
        <v>429576</v>
      </c>
    </row>
    <row r="17" spans="1:4" ht="16.5" thickTop="1" thickBot="1" x14ac:dyDescent="0.3">
      <c r="A17" s="29" t="s">
        <v>14</v>
      </c>
      <c r="B17" s="29"/>
      <c r="C17" s="98">
        <f>SUM(C6:C16)</f>
        <v>70876867</v>
      </c>
      <c r="D17" s="98">
        <f>SUM(D6:D16)</f>
        <v>57640415</v>
      </c>
    </row>
    <row r="18" spans="1:4" ht="15.75" thickTop="1" x14ac:dyDescent="0.25">
      <c r="A18" s="29" t="s">
        <v>15</v>
      </c>
      <c r="B18" s="29"/>
      <c r="C18" s="62"/>
      <c r="D18" s="62"/>
    </row>
    <row r="19" spans="1:4" x14ac:dyDescent="0.25">
      <c r="A19" s="29" t="s">
        <v>16</v>
      </c>
      <c r="B19" s="29"/>
      <c r="C19" s="62"/>
      <c r="D19" s="62"/>
    </row>
    <row r="20" spans="1:4" x14ac:dyDescent="0.25">
      <c r="A20" s="29" t="s">
        <v>17</v>
      </c>
      <c r="B20" s="29">
        <v>12</v>
      </c>
      <c r="C20" s="97">
        <f>[1]МСФО!I20</f>
        <v>0</v>
      </c>
      <c r="D20" s="97">
        <f>[1]МСФО!J20</f>
        <v>1751425</v>
      </c>
    </row>
    <row r="21" spans="1:4" x14ac:dyDescent="0.25">
      <c r="A21" s="29" t="s">
        <v>194</v>
      </c>
      <c r="B21" s="29"/>
      <c r="C21" s="97">
        <f>[1]МСФО!I21</f>
        <v>827711</v>
      </c>
      <c r="D21" s="97">
        <f>[1]МСФО!J21</f>
        <v>0</v>
      </c>
    </row>
    <row r="22" spans="1:4" x14ac:dyDescent="0.25">
      <c r="A22" s="29" t="s">
        <v>18</v>
      </c>
      <c r="B22" s="29">
        <v>14</v>
      </c>
      <c r="C22" s="97">
        <f>[1]МСФО!I22</f>
        <v>30668905</v>
      </c>
      <c r="D22" s="97">
        <f>[1]МСФО!J22</f>
        <v>23375321</v>
      </c>
    </row>
    <row r="23" spans="1:4" x14ac:dyDescent="0.25">
      <c r="A23" s="29" t="s">
        <v>19</v>
      </c>
      <c r="B23" s="29">
        <v>15</v>
      </c>
      <c r="C23" s="97">
        <f>[1]МСФО!I23</f>
        <v>1324303</v>
      </c>
      <c r="D23" s="97">
        <f>[1]МСФО!J23</f>
        <v>1431172</v>
      </c>
    </row>
    <row r="24" spans="1:4" x14ac:dyDescent="0.25">
      <c r="A24" s="29" t="s">
        <v>20</v>
      </c>
      <c r="B24" s="29"/>
      <c r="C24" s="97">
        <f>[1]МСФО!I24</f>
        <v>219774</v>
      </c>
      <c r="D24" s="97">
        <f>[1]МСФО!J24</f>
        <v>212878</v>
      </c>
    </row>
    <row r="25" spans="1:4" x14ac:dyDescent="0.25">
      <c r="A25" s="29" t="s">
        <v>21</v>
      </c>
      <c r="B25" s="29"/>
      <c r="C25" s="97">
        <f>[1]МСФО!I25</f>
        <v>5004403</v>
      </c>
      <c r="D25" s="97">
        <f>[1]МСФО!J25</f>
        <v>0</v>
      </c>
    </row>
    <row r="26" spans="1:4" x14ac:dyDescent="0.25">
      <c r="A26" s="29" t="s">
        <v>374</v>
      </c>
      <c r="B26" s="29">
        <v>12</v>
      </c>
      <c r="C26" s="97">
        <f>[1]МСФО!I27</f>
        <v>893564</v>
      </c>
      <c r="D26" s="97">
        <f>[1]МСФО!J27</f>
        <v>893564</v>
      </c>
    </row>
    <row r="27" spans="1:4" x14ac:dyDescent="0.25">
      <c r="A27" s="29" t="s">
        <v>22</v>
      </c>
      <c r="B27" s="29"/>
      <c r="C27" s="97">
        <f>[1]МСФО!I28</f>
        <v>2157</v>
      </c>
      <c r="D27" s="97">
        <f>[1]МСФО!J28</f>
        <v>4140</v>
      </c>
    </row>
    <row r="28" spans="1:4" x14ac:dyDescent="0.25">
      <c r="A28" s="29" t="s">
        <v>23</v>
      </c>
      <c r="B28" s="29"/>
      <c r="C28" s="97">
        <f>[1]МСФО!I29</f>
        <v>201612</v>
      </c>
      <c r="D28" s="97">
        <f>[1]МСФО!J29</f>
        <v>205413</v>
      </c>
    </row>
    <row r="29" spans="1:4" ht="15.75" thickBot="1" x14ac:dyDescent="0.3">
      <c r="A29" s="29" t="s">
        <v>24</v>
      </c>
      <c r="B29" s="29">
        <v>17</v>
      </c>
      <c r="C29" s="98">
        <f>[1]МСФО!I30</f>
        <v>196725</v>
      </c>
      <c r="D29" s="42">
        <f>[1]МСФО!J30</f>
        <v>173998</v>
      </c>
    </row>
    <row r="30" spans="1:4" ht="16.5" thickTop="1" thickBot="1" x14ac:dyDescent="0.3">
      <c r="A30" s="29" t="s">
        <v>25</v>
      </c>
      <c r="B30" s="29"/>
      <c r="C30" s="98">
        <f>SUM(C20:C29)</f>
        <v>39339154</v>
      </c>
      <c r="D30" s="98">
        <f>SUM(D20:D29)</f>
        <v>28047911</v>
      </c>
    </row>
    <row r="31" spans="1:4" ht="15.75" thickTop="1" x14ac:dyDescent="0.25">
      <c r="A31" s="29" t="s">
        <v>15</v>
      </c>
      <c r="B31" s="29"/>
      <c r="C31" s="62"/>
      <c r="D31" s="62"/>
    </row>
    <row r="32" spans="1:4" x14ac:dyDescent="0.25">
      <c r="A32" s="29" t="s">
        <v>26</v>
      </c>
      <c r="B32" s="29"/>
      <c r="C32" s="62"/>
      <c r="D32" s="62"/>
    </row>
    <row r="33" spans="1:4" x14ac:dyDescent="0.25">
      <c r="A33" s="29" t="s">
        <v>27</v>
      </c>
      <c r="B33" s="29">
        <v>18</v>
      </c>
      <c r="C33" s="97">
        <f>[1]МСФО!I34</f>
        <v>26128838</v>
      </c>
      <c r="D33" s="97">
        <f>[1]МСФО!J34</f>
        <v>25692450</v>
      </c>
    </row>
    <row r="34" spans="1:4" x14ac:dyDescent="0.25">
      <c r="A34" s="29" t="s">
        <v>28</v>
      </c>
      <c r="B34" s="29">
        <v>18</v>
      </c>
      <c r="C34" s="97">
        <f>[1]МСФО!I35</f>
        <v>9018181</v>
      </c>
      <c r="D34" s="97">
        <f>[1]МСФО!J35</f>
        <v>7022808</v>
      </c>
    </row>
    <row r="35" spans="1:4" x14ac:dyDescent="0.25">
      <c r="A35" s="29" t="s">
        <v>29</v>
      </c>
      <c r="B35" s="29">
        <v>18</v>
      </c>
      <c r="C35" s="97">
        <f>[1]МСФО!I36</f>
        <v>14832</v>
      </c>
      <c r="D35" s="97">
        <f>[1]МСФО!J36</f>
        <v>14832</v>
      </c>
    </row>
    <row r="36" spans="1:4" x14ac:dyDescent="0.25">
      <c r="A36" s="29" t="s">
        <v>30</v>
      </c>
      <c r="B36" s="29">
        <v>18</v>
      </c>
      <c r="C36" s="97">
        <f>[1]МСФО!I37</f>
        <v>-4692334</v>
      </c>
      <c r="D36" s="97">
        <f>[1]МСФО!J37</f>
        <v>-4215884</v>
      </c>
    </row>
    <row r="37" spans="1:4" ht="15.75" thickBot="1" x14ac:dyDescent="0.3">
      <c r="A37" s="29" t="s">
        <v>31</v>
      </c>
      <c r="B37" s="29"/>
      <c r="C37" s="98">
        <f>[1]МСФО!I38</f>
        <v>1035113</v>
      </c>
      <c r="D37" s="98">
        <f>[1]МСФО!J38</f>
        <v>1045270</v>
      </c>
    </row>
    <row r="38" spans="1:4" ht="16.5" thickTop="1" thickBot="1" x14ac:dyDescent="0.3">
      <c r="A38" s="29" t="s">
        <v>32</v>
      </c>
      <c r="B38" s="29"/>
      <c r="C38" s="98">
        <f>SUM(C33:C37)</f>
        <v>31504630</v>
      </c>
      <c r="D38" s="98">
        <f>SUM(D33:D37)</f>
        <v>29559476</v>
      </c>
    </row>
    <row r="39" spans="1:4" ht="15.75" thickTop="1" x14ac:dyDescent="0.25">
      <c r="A39" s="29" t="s">
        <v>15</v>
      </c>
      <c r="B39" s="29"/>
      <c r="C39" s="62"/>
      <c r="D39" s="62"/>
    </row>
    <row r="40" spans="1:4" ht="15.75" thickBot="1" x14ac:dyDescent="0.3">
      <c r="A40" s="29" t="s">
        <v>33</v>
      </c>
      <c r="B40" s="29"/>
      <c r="C40" s="98">
        <f>[1]МСФО!I41</f>
        <v>33082.6</v>
      </c>
      <c r="D40" s="98">
        <f>[1]МСФО!J41</f>
        <v>33028.1</v>
      </c>
    </row>
    <row r="41" spans="1:4" ht="16.5" thickTop="1" thickBot="1" x14ac:dyDescent="0.3">
      <c r="A41" s="29" t="s">
        <v>34</v>
      </c>
      <c r="B41" s="29"/>
      <c r="C41" s="98">
        <f>C38+C40</f>
        <v>31537712.600000001</v>
      </c>
      <c r="D41" s="98">
        <f>D38+D40</f>
        <v>29592504.100000001</v>
      </c>
    </row>
    <row r="42" spans="1:4" ht="15.75" thickTop="1" x14ac:dyDescent="0.25">
      <c r="A42" s="31" t="s">
        <v>195</v>
      </c>
      <c r="B42" s="29"/>
      <c r="C42" s="97">
        <f>C30+C41</f>
        <v>70876866.599999994</v>
      </c>
      <c r="D42" s="97">
        <f>D30+D41</f>
        <v>57640415.100000001</v>
      </c>
    </row>
    <row r="43" spans="1:4" ht="13.5" customHeight="1" x14ac:dyDescent="0.25">
      <c r="A43" s="30"/>
      <c r="B43" s="122" t="s">
        <v>198</v>
      </c>
      <c r="C43" s="129" t="s">
        <v>235</v>
      </c>
      <c r="D43" s="130"/>
    </row>
    <row r="44" spans="1:4" x14ac:dyDescent="0.25">
      <c r="A44" s="32" t="s">
        <v>196</v>
      </c>
      <c r="B44" s="122"/>
      <c r="C44" s="129"/>
      <c r="D44" s="130"/>
    </row>
    <row r="45" spans="1:4" x14ac:dyDescent="0.25">
      <c r="A45" s="32" t="s">
        <v>197</v>
      </c>
      <c r="B45" s="122"/>
      <c r="C45" s="129"/>
      <c r="D45" s="130"/>
    </row>
    <row r="46" spans="1:4" x14ac:dyDescent="0.25">
      <c r="A46" s="2"/>
      <c r="C46" s="4"/>
      <c r="D46" s="4"/>
    </row>
    <row r="47" spans="1:4" x14ac:dyDescent="0.25">
      <c r="A47" s="50" t="s">
        <v>236</v>
      </c>
      <c r="B47" s="50" t="s">
        <v>237</v>
      </c>
      <c r="C47" s="3"/>
      <c r="D47" s="3"/>
    </row>
    <row r="48" spans="1:4" x14ac:dyDescent="0.25">
      <c r="A48" s="51"/>
      <c r="C48" s="2"/>
      <c r="D48" s="4"/>
    </row>
    <row r="49" spans="1:4" x14ac:dyDescent="0.25">
      <c r="A49" s="51"/>
      <c r="C49" s="2"/>
      <c r="D49" s="5"/>
    </row>
    <row r="50" spans="1:4" x14ac:dyDescent="0.25">
      <c r="A50" s="51"/>
      <c r="C50" s="2"/>
      <c r="D50" s="5"/>
    </row>
    <row r="51" spans="1:4" x14ac:dyDescent="0.25">
      <c r="A51" s="51"/>
      <c r="C51" s="5"/>
      <c r="D51" s="5"/>
    </row>
    <row r="52" spans="1:4" x14ac:dyDescent="0.25">
      <c r="A52" s="50" t="s">
        <v>238</v>
      </c>
      <c r="B52" s="50" t="s">
        <v>239</v>
      </c>
      <c r="C52" s="2"/>
      <c r="D52" s="5"/>
    </row>
    <row r="53" spans="1:4" x14ac:dyDescent="0.25">
      <c r="A53" s="51"/>
    </row>
    <row r="54" spans="1:4" x14ac:dyDescent="0.25">
      <c r="A54" s="51"/>
    </row>
    <row r="55" spans="1:4" x14ac:dyDescent="0.25">
      <c r="A55" s="50" t="s">
        <v>240</v>
      </c>
    </row>
    <row r="56" spans="1:4" x14ac:dyDescent="0.25">
      <c r="A56" s="50"/>
    </row>
  </sheetData>
  <mergeCells count="7">
    <mergeCell ref="A1:D1"/>
    <mergeCell ref="A3:A4"/>
    <mergeCell ref="B3:B4"/>
    <mergeCell ref="D3:D4"/>
    <mergeCell ref="B43:B45"/>
    <mergeCell ref="C43:C45"/>
    <mergeCell ref="D43:D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28" workbookViewId="0">
      <selection activeCell="A53" sqref="A53:C61"/>
    </sheetView>
  </sheetViews>
  <sheetFormatPr defaultRowHeight="15" x14ac:dyDescent="0.25"/>
  <cols>
    <col min="1" max="1" width="63.85546875" customWidth="1"/>
    <col min="3" max="4" width="15.5703125" customWidth="1"/>
    <col min="5" max="5" width="63.140625" customWidth="1"/>
  </cols>
  <sheetData>
    <row r="1" spans="1:4" ht="60" customHeight="1" x14ac:dyDescent="0.25">
      <c r="A1" s="131" t="s">
        <v>184</v>
      </c>
      <c r="B1" s="131"/>
      <c r="C1" s="131"/>
      <c r="D1" s="131"/>
    </row>
    <row r="2" spans="1:4" ht="15.75" thickBot="1" x14ac:dyDescent="0.3">
      <c r="D2" s="65" t="s">
        <v>0</v>
      </c>
    </row>
    <row r="3" spans="1:4" ht="52.5" customHeight="1" thickBot="1" x14ac:dyDescent="0.3">
      <c r="A3" s="33"/>
      <c r="B3" s="36"/>
      <c r="C3" s="126" t="s">
        <v>262</v>
      </c>
      <c r="D3" s="126"/>
    </row>
    <row r="4" spans="1:4" ht="15.75" thickBot="1" x14ac:dyDescent="0.3">
      <c r="A4" s="33"/>
      <c r="B4" s="52" t="s">
        <v>1</v>
      </c>
      <c r="C4" s="53" t="s">
        <v>200</v>
      </c>
      <c r="D4" s="53" t="s">
        <v>63</v>
      </c>
    </row>
    <row r="5" spans="1:4" x14ac:dyDescent="0.25">
      <c r="A5" s="29" t="s">
        <v>35</v>
      </c>
      <c r="B5" s="36"/>
      <c r="C5" s="54"/>
      <c r="D5" s="54"/>
    </row>
    <row r="6" spans="1:4" x14ac:dyDescent="0.25">
      <c r="A6" s="33" t="s">
        <v>36</v>
      </c>
      <c r="B6" s="55"/>
      <c r="C6" s="40" t="s">
        <v>263</v>
      </c>
      <c r="D6" s="40" t="s">
        <v>264</v>
      </c>
    </row>
    <row r="7" spans="1:4" x14ac:dyDescent="0.25">
      <c r="A7" s="33" t="s">
        <v>3</v>
      </c>
      <c r="B7" s="55"/>
      <c r="C7" s="40" t="s">
        <v>303</v>
      </c>
      <c r="D7" s="40" t="s">
        <v>305</v>
      </c>
    </row>
    <row r="8" spans="1:4" ht="15.75" thickBot="1" x14ac:dyDescent="0.3">
      <c r="A8" s="33" t="s">
        <v>37</v>
      </c>
      <c r="B8" s="55"/>
      <c r="C8" s="60" t="s">
        <v>304</v>
      </c>
      <c r="D8" s="60" t="s">
        <v>306</v>
      </c>
    </row>
    <row r="9" spans="1:4" ht="15.75" customHeight="1" thickBot="1" x14ac:dyDescent="0.3">
      <c r="A9" s="29" t="s">
        <v>38</v>
      </c>
      <c r="B9" s="55"/>
      <c r="C9" s="60" t="s">
        <v>190</v>
      </c>
      <c r="D9" s="60" t="s">
        <v>265</v>
      </c>
    </row>
    <row r="10" spans="1:4" x14ac:dyDescent="0.25">
      <c r="A10" s="29" t="s">
        <v>15</v>
      </c>
      <c r="B10" s="55"/>
      <c r="C10" s="40"/>
      <c r="D10" s="40"/>
    </row>
    <row r="11" spans="1:4" x14ac:dyDescent="0.25">
      <c r="A11" s="29" t="s">
        <v>39</v>
      </c>
      <c r="B11" s="55"/>
      <c r="C11" s="40"/>
      <c r="D11" s="40"/>
    </row>
    <row r="12" spans="1:4" x14ac:dyDescent="0.25">
      <c r="A12" s="33" t="s">
        <v>18</v>
      </c>
      <c r="B12" s="55"/>
      <c r="C12" s="40" t="s">
        <v>266</v>
      </c>
      <c r="D12" s="40" t="s">
        <v>267</v>
      </c>
    </row>
    <row r="13" spans="1:4" x14ac:dyDescent="0.25">
      <c r="A13" s="33" t="s">
        <v>40</v>
      </c>
      <c r="B13" s="55"/>
      <c r="C13" s="40" t="s">
        <v>268</v>
      </c>
      <c r="D13" s="40" t="s">
        <v>269</v>
      </c>
    </row>
    <row r="14" spans="1:4" x14ac:dyDescent="0.25">
      <c r="A14" s="33" t="s">
        <v>17</v>
      </c>
      <c r="B14" s="55"/>
      <c r="C14" s="40" t="s">
        <v>270</v>
      </c>
      <c r="D14" s="40" t="s">
        <v>271</v>
      </c>
    </row>
    <row r="15" spans="1:4" x14ac:dyDescent="0.25">
      <c r="A15" s="33" t="s">
        <v>272</v>
      </c>
      <c r="B15" s="55"/>
      <c r="C15" s="40" t="s">
        <v>273</v>
      </c>
      <c r="D15" s="40" t="s">
        <v>274</v>
      </c>
    </row>
    <row r="16" spans="1:4" ht="15.75" thickBot="1" x14ac:dyDescent="0.3">
      <c r="A16" s="33" t="s">
        <v>41</v>
      </c>
      <c r="B16" s="55"/>
      <c r="C16" s="40" t="s">
        <v>275</v>
      </c>
      <c r="D16" s="40" t="s">
        <v>276</v>
      </c>
    </row>
    <row r="17" spans="1:4" ht="15.75" thickBot="1" x14ac:dyDescent="0.3">
      <c r="A17" s="29" t="s">
        <v>42</v>
      </c>
      <c r="B17" s="55"/>
      <c r="C17" s="61" t="s">
        <v>156</v>
      </c>
      <c r="D17" s="61" t="s">
        <v>277</v>
      </c>
    </row>
    <row r="18" spans="1:4" ht="20.25" customHeight="1" x14ac:dyDescent="0.25">
      <c r="A18" s="29" t="s">
        <v>43</v>
      </c>
      <c r="B18" s="55"/>
      <c r="C18" s="40" t="s">
        <v>278</v>
      </c>
      <c r="D18" s="40" t="s">
        <v>279</v>
      </c>
    </row>
    <row r="19" spans="1:4" x14ac:dyDescent="0.25">
      <c r="A19" s="33" t="s">
        <v>15</v>
      </c>
      <c r="B19" s="55"/>
      <c r="C19" s="40"/>
      <c r="D19" s="40"/>
    </row>
    <row r="20" spans="1:4" ht="24.75" thickBot="1" x14ac:dyDescent="0.3">
      <c r="A20" s="33" t="s">
        <v>375</v>
      </c>
      <c r="B20" s="111" t="s">
        <v>280</v>
      </c>
      <c r="C20" s="112" t="s">
        <v>281</v>
      </c>
      <c r="D20" s="112" t="s">
        <v>282</v>
      </c>
    </row>
    <row r="21" spans="1:4" ht="24.75" thickBot="1" x14ac:dyDescent="0.3">
      <c r="A21" s="29" t="s">
        <v>377</v>
      </c>
      <c r="B21" s="113"/>
      <c r="C21" s="61" t="s">
        <v>283</v>
      </c>
      <c r="D21" s="61" t="s">
        <v>319</v>
      </c>
    </row>
    <row r="22" spans="1:4" x14ac:dyDescent="0.25">
      <c r="A22" s="33" t="s">
        <v>44</v>
      </c>
      <c r="B22" s="55"/>
      <c r="C22" s="40" t="s">
        <v>307</v>
      </c>
      <c r="D22" s="40" t="s">
        <v>308</v>
      </c>
    </row>
    <row r="23" spans="1:4" ht="24" x14ac:dyDescent="0.25">
      <c r="A23" s="33" t="s">
        <v>379</v>
      </c>
      <c r="B23" s="111"/>
      <c r="C23" s="112" t="s">
        <v>274</v>
      </c>
      <c r="D23" s="112" t="s">
        <v>309</v>
      </c>
    </row>
    <row r="24" spans="1:4" x14ac:dyDescent="0.25">
      <c r="A24" s="33" t="s">
        <v>45</v>
      </c>
      <c r="B24" s="55"/>
      <c r="C24" s="40" t="s">
        <v>310</v>
      </c>
      <c r="D24" s="40" t="s">
        <v>274</v>
      </c>
    </row>
    <row r="25" spans="1:4" x14ac:dyDescent="0.25">
      <c r="A25" s="33" t="s">
        <v>52</v>
      </c>
      <c r="B25" s="55"/>
      <c r="C25" s="40" t="s">
        <v>191</v>
      </c>
      <c r="D25" s="40" t="s">
        <v>284</v>
      </c>
    </row>
    <row r="26" spans="1:4" x14ac:dyDescent="0.25">
      <c r="A26" s="33" t="s">
        <v>46</v>
      </c>
      <c r="B26" s="55">
        <v>9</v>
      </c>
      <c r="C26" s="40" t="s">
        <v>317</v>
      </c>
      <c r="D26" s="40" t="s">
        <v>285</v>
      </c>
    </row>
    <row r="27" spans="1:4" ht="15.75" thickBot="1" x14ac:dyDescent="0.3">
      <c r="A27" s="33" t="s">
        <v>47</v>
      </c>
      <c r="B27" s="55"/>
      <c r="C27" s="60" t="s">
        <v>318</v>
      </c>
      <c r="D27" s="60" t="s">
        <v>312</v>
      </c>
    </row>
    <row r="28" spans="1:4" ht="15.75" thickBot="1" x14ac:dyDescent="0.3">
      <c r="A28" s="29" t="s">
        <v>48</v>
      </c>
      <c r="B28" s="55"/>
      <c r="C28" s="60" t="s">
        <v>311</v>
      </c>
      <c r="D28" s="60" t="s">
        <v>313</v>
      </c>
    </row>
    <row r="29" spans="1:4" x14ac:dyDescent="0.25">
      <c r="A29" s="33" t="s">
        <v>15</v>
      </c>
      <c r="B29" s="55"/>
      <c r="C29" s="40"/>
      <c r="D29" s="40"/>
    </row>
    <row r="30" spans="1:4" x14ac:dyDescent="0.25">
      <c r="A30" s="33" t="s">
        <v>49</v>
      </c>
      <c r="B30" s="55">
        <v>19</v>
      </c>
      <c r="C30" s="40" t="s">
        <v>286</v>
      </c>
      <c r="D30" s="40" t="s">
        <v>287</v>
      </c>
    </row>
    <row r="31" spans="1:4" x14ac:dyDescent="0.25">
      <c r="A31" s="33" t="s">
        <v>50</v>
      </c>
      <c r="B31" s="55">
        <v>19</v>
      </c>
      <c r="C31" s="40" t="s">
        <v>288</v>
      </c>
      <c r="D31" s="40" t="s">
        <v>289</v>
      </c>
    </row>
    <row r="32" spans="1:4" x14ac:dyDescent="0.25">
      <c r="A32" s="33" t="s">
        <v>51</v>
      </c>
      <c r="B32" s="55">
        <v>20</v>
      </c>
      <c r="C32" s="40" t="s">
        <v>290</v>
      </c>
      <c r="D32" s="40" t="s">
        <v>291</v>
      </c>
    </row>
    <row r="33" spans="1:4" x14ac:dyDescent="0.25">
      <c r="A33" s="33" t="s">
        <v>53</v>
      </c>
      <c r="B33" s="55"/>
      <c r="C33" s="40" t="s">
        <v>292</v>
      </c>
      <c r="D33" s="40" t="s">
        <v>293</v>
      </c>
    </row>
    <row r="34" spans="1:4" x14ac:dyDescent="0.25">
      <c r="A34" s="33" t="s">
        <v>54</v>
      </c>
      <c r="B34" s="55"/>
      <c r="C34" s="40" t="s">
        <v>294</v>
      </c>
      <c r="D34" s="40" t="s">
        <v>295</v>
      </c>
    </row>
    <row r="35" spans="1:4" x14ac:dyDescent="0.25">
      <c r="A35" s="33" t="s">
        <v>55</v>
      </c>
      <c r="B35" s="55"/>
      <c r="C35" s="40" t="s">
        <v>296</v>
      </c>
      <c r="D35" s="40" t="s">
        <v>297</v>
      </c>
    </row>
    <row r="36" spans="1:4" x14ac:dyDescent="0.25">
      <c r="A36" s="33" t="s">
        <v>378</v>
      </c>
      <c r="B36" s="111"/>
      <c r="C36" s="112"/>
      <c r="D36" s="112">
        <v>579</v>
      </c>
    </row>
    <row r="37" spans="1:4" ht="15.75" thickBot="1" x14ac:dyDescent="0.3">
      <c r="A37" s="29" t="s">
        <v>56</v>
      </c>
      <c r="B37" s="55"/>
      <c r="C37" s="60" t="s">
        <v>298</v>
      </c>
      <c r="D37" s="60" t="s">
        <v>299</v>
      </c>
    </row>
    <row r="38" spans="1:4" x14ac:dyDescent="0.25">
      <c r="A38" s="35" t="s">
        <v>15</v>
      </c>
      <c r="B38" s="55"/>
      <c r="C38" s="40"/>
      <c r="D38" s="40"/>
    </row>
    <row r="39" spans="1:4" x14ac:dyDescent="0.25">
      <c r="A39" s="35" t="s">
        <v>57</v>
      </c>
      <c r="B39" s="55"/>
      <c r="C39" s="40" t="s">
        <v>314</v>
      </c>
      <c r="D39" s="40" t="s">
        <v>167</v>
      </c>
    </row>
    <row r="40" spans="1:4" ht="15.75" thickBot="1" x14ac:dyDescent="0.3">
      <c r="A40" s="33" t="s">
        <v>58</v>
      </c>
      <c r="B40" s="55"/>
      <c r="C40" s="60" t="s">
        <v>300</v>
      </c>
      <c r="D40" s="60" t="s">
        <v>301</v>
      </c>
    </row>
    <row r="41" spans="1:4" ht="15.75" thickBot="1" x14ac:dyDescent="0.3">
      <c r="A41" s="29" t="s">
        <v>59</v>
      </c>
      <c r="B41" s="55"/>
      <c r="C41" s="41" t="s">
        <v>166</v>
      </c>
      <c r="D41" s="41" t="s">
        <v>315</v>
      </c>
    </row>
    <row r="42" spans="1:4" ht="15.75" thickTop="1" x14ac:dyDescent="0.25">
      <c r="A42" s="51"/>
      <c r="C42" s="64"/>
      <c r="D42" s="64"/>
    </row>
    <row r="43" spans="1:4" x14ac:dyDescent="0.25">
      <c r="A43" s="35" t="s">
        <v>60</v>
      </c>
      <c r="B43" s="55"/>
      <c r="C43" s="40"/>
      <c r="D43" s="44"/>
    </row>
    <row r="44" spans="1:4" x14ac:dyDescent="0.25">
      <c r="A44" s="58" t="s">
        <v>61</v>
      </c>
      <c r="B44" s="55"/>
      <c r="C44" s="40" t="s">
        <v>316</v>
      </c>
      <c r="D44" s="40" t="s">
        <v>320</v>
      </c>
    </row>
    <row r="45" spans="1:4" ht="15.75" thickBot="1" x14ac:dyDescent="0.3">
      <c r="A45" s="58" t="s">
        <v>62</v>
      </c>
      <c r="B45" s="55"/>
      <c r="C45" s="60">
        <v>55</v>
      </c>
      <c r="D45" s="60">
        <v>235</v>
      </c>
    </row>
    <row r="46" spans="1:4" ht="15.75" thickBot="1" x14ac:dyDescent="0.3">
      <c r="A46" s="35" t="s">
        <v>32</v>
      </c>
      <c r="B46" s="43"/>
      <c r="C46" s="41" t="s">
        <v>166</v>
      </c>
      <c r="D46" s="41" t="s">
        <v>315</v>
      </c>
    </row>
    <row r="47" spans="1:4" ht="15.75" thickTop="1" x14ac:dyDescent="0.25">
      <c r="A47" s="51"/>
      <c r="C47" s="64"/>
      <c r="D47" s="64"/>
    </row>
    <row r="48" spans="1:4" x14ac:dyDescent="0.25">
      <c r="A48" s="51" t="s">
        <v>388</v>
      </c>
      <c r="C48" s="151">
        <v>31.29</v>
      </c>
      <c r="D48" s="152">
        <v>3.8</v>
      </c>
    </row>
    <row r="49" spans="1:4" ht="29.25" customHeight="1" x14ac:dyDescent="0.25">
      <c r="A49" s="153" t="s">
        <v>302</v>
      </c>
      <c r="C49" s="51"/>
      <c r="D49" s="51"/>
    </row>
    <row r="50" spans="1:4" ht="29.25" customHeight="1" x14ac:dyDescent="0.25">
      <c r="A50" s="50"/>
    </row>
    <row r="51" spans="1:4" x14ac:dyDescent="0.25">
      <c r="A51" s="50"/>
    </row>
    <row r="52" spans="1:4" ht="6" customHeight="1" x14ac:dyDescent="0.25">
      <c r="A52" s="50"/>
    </row>
    <row r="53" spans="1:4" x14ac:dyDescent="0.25">
      <c r="A53" s="50" t="s">
        <v>384</v>
      </c>
      <c r="B53" s="50" t="s">
        <v>385</v>
      </c>
    </row>
    <row r="54" spans="1:4" x14ac:dyDescent="0.25">
      <c r="A54" s="51"/>
      <c r="B54" s="120"/>
    </row>
    <row r="55" spans="1:4" x14ac:dyDescent="0.25">
      <c r="A55" s="51"/>
      <c r="B55" s="120"/>
    </row>
    <row r="56" spans="1:4" x14ac:dyDescent="0.25">
      <c r="A56" s="51"/>
      <c r="B56" s="120"/>
    </row>
    <row r="57" spans="1:4" x14ac:dyDescent="0.25">
      <c r="A57" s="51"/>
      <c r="B57" s="120"/>
    </row>
    <row r="58" spans="1:4" x14ac:dyDescent="0.25">
      <c r="A58" s="50" t="s">
        <v>389</v>
      </c>
      <c r="B58" s="50" t="s">
        <v>386</v>
      </c>
    </row>
    <row r="59" spans="1:4" x14ac:dyDescent="0.25">
      <c r="A59" s="51"/>
    </row>
    <row r="60" spans="1:4" x14ac:dyDescent="0.25">
      <c r="A60" s="51"/>
    </row>
    <row r="61" spans="1:4" x14ac:dyDescent="0.25">
      <c r="A61" s="50" t="s">
        <v>387</v>
      </c>
    </row>
  </sheetData>
  <mergeCells count="2">
    <mergeCell ref="A1:D1"/>
    <mergeCell ref="C3:D3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H39" sqref="H39"/>
    </sheetView>
  </sheetViews>
  <sheetFormatPr defaultRowHeight="15" x14ac:dyDescent="0.25"/>
  <cols>
    <col min="1" max="1" width="63.85546875" customWidth="1"/>
    <col min="3" max="4" width="15.5703125" customWidth="1"/>
  </cols>
  <sheetData>
    <row r="1" spans="1:4" ht="60" customHeight="1" x14ac:dyDescent="0.25">
      <c r="A1" s="131" t="s">
        <v>184</v>
      </c>
      <c r="B1" s="131"/>
      <c r="C1" s="131"/>
      <c r="D1" s="131"/>
    </row>
    <row r="2" spans="1:4" ht="15.75" thickBot="1" x14ac:dyDescent="0.3">
      <c r="D2" s="65" t="s">
        <v>0</v>
      </c>
    </row>
    <row r="3" spans="1:4" ht="52.5" customHeight="1" thickBot="1" x14ac:dyDescent="0.3">
      <c r="A3" s="34"/>
      <c r="B3" s="46"/>
      <c r="C3" s="126" t="s">
        <v>262</v>
      </c>
      <c r="D3" s="126"/>
    </row>
    <row r="4" spans="1:4" ht="15.75" thickBot="1" x14ac:dyDescent="0.3">
      <c r="A4" s="34"/>
      <c r="B4" s="52" t="s">
        <v>1</v>
      </c>
      <c r="C4" s="68" t="s">
        <v>200</v>
      </c>
      <c r="D4" s="68" t="s">
        <v>63</v>
      </c>
    </row>
    <row r="5" spans="1:4" x14ac:dyDescent="0.25">
      <c r="A5" s="29" t="s">
        <v>35</v>
      </c>
      <c r="B5" s="46"/>
      <c r="C5" s="54"/>
      <c r="D5" s="54"/>
    </row>
    <row r="6" spans="1:4" x14ac:dyDescent="0.25">
      <c r="A6" s="34" t="s">
        <v>36</v>
      </c>
      <c r="B6" s="56"/>
      <c r="C6" s="97">
        <f>[1]МСФООПиУ!H5</f>
        <v>2652029</v>
      </c>
      <c r="D6" s="97">
        <f>[1]МСФООПиУ!I5</f>
        <v>1550162</v>
      </c>
    </row>
    <row r="7" spans="1:4" x14ac:dyDescent="0.25">
      <c r="A7" s="34" t="s">
        <v>3</v>
      </c>
      <c r="B7" s="56"/>
      <c r="C7" s="97">
        <f>[1]МСФООПиУ!H6</f>
        <v>428181</v>
      </c>
      <c r="D7" s="97">
        <f>[1]МСФООПиУ!I6</f>
        <v>218214</v>
      </c>
    </row>
    <row r="8" spans="1:4" ht="15.75" thickBot="1" x14ac:dyDescent="0.3">
      <c r="A8" s="34" t="s">
        <v>37</v>
      </c>
      <c r="B8" s="56"/>
      <c r="C8" s="99">
        <f>[1]МСФООПиУ!H7</f>
        <v>51452</v>
      </c>
      <c r="D8" s="99">
        <f>[1]МСФООПиУ!I7</f>
        <v>1939</v>
      </c>
    </row>
    <row r="9" spans="1:4" ht="15.75" customHeight="1" thickBot="1" x14ac:dyDescent="0.3">
      <c r="A9" s="29" t="s">
        <v>38</v>
      </c>
      <c r="B9" s="56"/>
      <c r="C9" s="99">
        <f>SUM(C6:C8)</f>
        <v>3131662</v>
      </c>
      <c r="D9" s="99">
        <f>SUM(D6:D8)</f>
        <v>1770315</v>
      </c>
    </row>
    <row r="10" spans="1:4" x14ac:dyDescent="0.25">
      <c r="A10" s="29" t="s">
        <v>15</v>
      </c>
      <c r="B10" s="56"/>
      <c r="C10" s="62"/>
      <c r="D10" s="62"/>
    </row>
    <row r="11" spans="1:4" x14ac:dyDescent="0.25">
      <c r="A11" s="29" t="s">
        <v>39</v>
      </c>
      <c r="B11" s="56"/>
      <c r="C11" s="62"/>
      <c r="D11" s="62"/>
    </row>
    <row r="12" spans="1:4" x14ac:dyDescent="0.25">
      <c r="A12" s="34" t="s">
        <v>18</v>
      </c>
      <c r="B12" s="56"/>
      <c r="C12" s="97">
        <f>[1]МСФООПиУ!H11</f>
        <v>-950901</v>
      </c>
      <c r="D12" s="97">
        <f>[1]МСФООПиУ!I11</f>
        <v>-422474</v>
      </c>
    </row>
    <row r="13" spans="1:4" x14ac:dyDescent="0.25">
      <c r="A13" s="34" t="s">
        <v>40</v>
      </c>
      <c r="B13" s="56"/>
      <c r="C13" s="97">
        <f>[1]МСФООПиУ!H12</f>
        <v>-29646</v>
      </c>
      <c r="D13" s="97">
        <f>[1]МСФООПиУ!I12</f>
        <v>-30997</v>
      </c>
    </row>
    <row r="14" spans="1:4" x14ac:dyDescent="0.25">
      <c r="A14" s="34" t="s">
        <v>17</v>
      </c>
      <c r="B14" s="56"/>
      <c r="C14" s="97">
        <f>[1]МСФООПиУ!H13</f>
        <v>-70125</v>
      </c>
      <c r="D14" s="97">
        <f>[1]МСФООПиУ!I13</f>
        <v>-1740</v>
      </c>
    </row>
    <row r="15" spans="1:4" x14ac:dyDescent="0.25">
      <c r="A15" s="34" t="s">
        <v>272</v>
      </c>
      <c r="B15" s="56"/>
      <c r="C15" s="97">
        <f>[1]МСФООПиУ!H14</f>
        <v>-259843</v>
      </c>
      <c r="D15" s="97">
        <f>[1]МСФООПиУ!I14</f>
        <v>0</v>
      </c>
    </row>
    <row r="16" spans="1:4" ht="15.75" thickBot="1" x14ac:dyDescent="0.3">
      <c r="A16" s="34" t="s">
        <v>41</v>
      </c>
      <c r="B16" s="56"/>
      <c r="C16" s="97">
        <f>[1]МСФООПиУ!H15</f>
        <v>-3277</v>
      </c>
      <c r="D16" s="97">
        <f>[1]МСФООПиУ!I15</f>
        <v>-3113</v>
      </c>
    </row>
    <row r="17" spans="1:4" ht="15.75" thickBot="1" x14ac:dyDescent="0.3">
      <c r="A17" s="29" t="s">
        <v>42</v>
      </c>
      <c r="B17" s="56"/>
      <c r="C17" s="100">
        <f>SUM(C12:C16)</f>
        <v>-1313792</v>
      </c>
      <c r="D17" s="100">
        <f>SUM(D12:D16)</f>
        <v>-458324</v>
      </c>
    </row>
    <row r="18" spans="1:4" x14ac:dyDescent="0.25">
      <c r="A18" s="29" t="s">
        <v>43</v>
      </c>
      <c r="B18" s="56"/>
      <c r="C18" s="97">
        <f>C9+C17</f>
        <v>1817870</v>
      </c>
      <c r="D18" s="97">
        <f>D9+D17</f>
        <v>1311991</v>
      </c>
    </row>
    <row r="19" spans="1:4" x14ac:dyDescent="0.25">
      <c r="A19" s="34" t="s">
        <v>15</v>
      </c>
      <c r="B19" s="56"/>
      <c r="C19" s="62"/>
      <c r="D19" s="62"/>
    </row>
    <row r="20" spans="1:4" ht="24.75" thickBot="1" x14ac:dyDescent="0.3">
      <c r="A20" s="34" t="s">
        <v>376</v>
      </c>
      <c r="B20" s="111" t="s">
        <v>280</v>
      </c>
      <c r="C20" s="114">
        <f>[1]МСФООПиУ!H19</f>
        <v>-84093</v>
      </c>
      <c r="D20" s="114">
        <f>[1]МСФООПиУ!I19</f>
        <v>-391173</v>
      </c>
    </row>
    <row r="21" spans="1:4" ht="24.75" thickBot="1" x14ac:dyDescent="0.3">
      <c r="A21" s="29" t="s">
        <v>377</v>
      </c>
      <c r="B21" s="113"/>
      <c r="C21" s="100">
        <f>C18+C20</f>
        <v>1733777</v>
      </c>
      <c r="D21" s="100">
        <f>D18+D20</f>
        <v>920818</v>
      </c>
    </row>
    <row r="22" spans="1:4" x14ac:dyDescent="0.25">
      <c r="A22" s="34" t="s">
        <v>44</v>
      </c>
      <c r="B22" s="56"/>
      <c r="C22" s="97">
        <f>[1]МСФООПиУ!H23</f>
        <v>415026</v>
      </c>
      <c r="D22" s="97">
        <f>[1]МСФООПиУ!I23</f>
        <v>307955</v>
      </c>
    </row>
    <row r="23" spans="1:4" ht="24" x14ac:dyDescent="0.25">
      <c r="A23" s="34" t="s">
        <v>380</v>
      </c>
      <c r="B23" s="111"/>
      <c r="C23" s="116"/>
      <c r="D23" s="116">
        <v>56058</v>
      </c>
    </row>
    <row r="24" spans="1:4" x14ac:dyDescent="0.25">
      <c r="A24" s="34" t="s">
        <v>45</v>
      </c>
      <c r="B24" s="56"/>
      <c r="C24" s="97">
        <f>[1]МСФООПиУ!$H$24</f>
        <v>84174</v>
      </c>
      <c r="D24" s="97"/>
    </row>
    <row r="25" spans="1:4" x14ac:dyDescent="0.25">
      <c r="A25" s="34" t="s">
        <v>52</v>
      </c>
      <c r="B25" s="56"/>
      <c r="C25" s="97">
        <f>[1]МСФООПиУ!$H$26</f>
        <v>40464</v>
      </c>
      <c r="D25" s="97">
        <f>[1]МСФООПиУ!$I$26</f>
        <v>-324269</v>
      </c>
    </row>
    <row r="26" spans="1:4" x14ac:dyDescent="0.25">
      <c r="A26" s="34" t="s">
        <v>46</v>
      </c>
      <c r="B26" s="56">
        <v>9</v>
      </c>
      <c r="C26" s="97">
        <f>[1]МСФООПиУ!H28</f>
        <v>9000</v>
      </c>
      <c r="D26" s="97">
        <f>[1]МСФООПиУ!I28</f>
        <v>-4278</v>
      </c>
    </row>
    <row r="27" spans="1:4" ht="15.75" thickBot="1" x14ac:dyDescent="0.3">
      <c r="A27" s="34" t="s">
        <v>47</v>
      </c>
      <c r="B27" s="56"/>
      <c r="C27" s="99">
        <f>[1]МСФООПиУ!H29</f>
        <v>2960</v>
      </c>
      <c r="D27" s="99">
        <f>[1]МСФООПиУ!I29</f>
        <v>85155</v>
      </c>
    </row>
    <row r="28" spans="1:4" ht="15.75" thickBot="1" x14ac:dyDescent="0.3">
      <c r="A28" s="29" t="s">
        <v>48</v>
      </c>
      <c r="B28" s="56"/>
      <c r="C28" s="99">
        <f>SUM(C22:C27)</f>
        <v>551624</v>
      </c>
      <c r="D28" s="99">
        <f>SUM(D22:D27)</f>
        <v>120621</v>
      </c>
    </row>
    <row r="29" spans="1:4" x14ac:dyDescent="0.25">
      <c r="A29" s="34" t="s">
        <v>15</v>
      </c>
      <c r="B29" s="56"/>
      <c r="C29" s="62"/>
      <c r="D29" s="62"/>
    </row>
    <row r="30" spans="1:4" x14ac:dyDescent="0.25">
      <c r="A30" s="34" t="s">
        <v>49</v>
      </c>
      <c r="B30" s="56">
        <v>19</v>
      </c>
      <c r="C30" s="97">
        <f>[1]МСФООПиУ!H32</f>
        <v>-611858</v>
      </c>
      <c r="D30" s="97">
        <f>[1]МСФООПиУ!I32</f>
        <v>-566042</v>
      </c>
    </row>
    <row r="31" spans="1:4" x14ac:dyDescent="0.25">
      <c r="A31" s="34" t="s">
        <v>50</v>
      </c>
      <c r="B31" s="56">
        <v>19</v>
      </c>
      <c r="C31" s="97">
        <f>[1]МСФООПиУ!H33</f>
        <v>-298613</v>
      </c>
      <c r="D31" s="97">
        <f>[1]МСФООПиУ!I33</f>
        <v>-211084</v>
      </c>
    </row>
    <row r="32" spans="1:4" x14ac:dyDescent="0.25">
      <c r="A32" s="34" t="s">
        <v>51</v>
      </c>
      <c r="B32" s="56">
        <v>20</v>
      </c>
      <c r="C32" s="97">
        <f>[1]МСФООПиУ!H34</f>
        <v>-391025</v>
      </c>
      <c r="D32" s="97">
        <f>[1]МСФООПиУ!I34</f>
        <v>-27773</v>
      </c>
    </row>
    <row r="33" spans="1:4" x14ac:dyDescent="0.25">
      <c r="A33" s="34" t="s">
        <v>53</v>
      </c>
      <c r="B33" s="56"/>
      <c r="C33" s="97">
        <f>[1]МСФООПиУ!H37</f>
        <v>-33537</v>
      </c>
      <c r="D33" s="97">
        <f>[1]МСФООПиУ!I37</f>
        <v>-30422</v>
      </c>
    </row>
    <row r="34" spans="1:4" x14ac:dyDescent="0.25">
      <c r="A34" s="34" t="s">
        <v>54</v>
      </c>
      <c r="B34" s="56"/>
      <c r="C34" s="97">
        <f>[1]МСФООПиУ!H38</f>
        <v>-45548</v>
      </c>
      <c r="D34" s="97">
        <f>[1]МСФООПиУ!I38</f>
        <v>-34363</v>
      </c>
    </row>
    <row r="35" spans="1:4" x14ac:dyDescent="0.25">
      <c r="A35" s="34" t="s">
        <v>55</v>
      </c>
      <c r="B35" s="56"/>
      <c r="C35" s="97">
        <f>[1]МСФООПиУ!H39</f>
        <v>-53795</v>
      </c>
      <c r="D35" s="97">
        <f>[1]МСФООПиУ!I39</f>
        <v>-48412</v>
      </c>
    </row>
    <row r="36" spans="1:4" x14ac:dyDescent="0.25">
      <c r="A36" s="34" t="s">
        <v>378</v>
      </c>
      <c r="B36" s="111"/>
      <c r="C36" s="114">
        <f>[1]МСФООПиУ!H40</f>
        <v>0</v>
      </c>
      <c r="D36" s="114">
        <f>[1]МСФООПиУ!I40</f>
        <v>579</v>
      </c>
    </row>
    <row r="37" spans="1:4" ht="15.75" thickBot="1" x14ac:dyDescent="0.3">
      <c r="A37" s="29" t="s">
        <v>56</v>
      </c>
      <c r="B37" s="56"/>
      <c r="C37" s="99">
        <f>SUM(C30:C36)</f>
        <v>-1434376</v>
      </c>
      <c r="D37" s="99">
        <f>SUM(D30:D36)</f>
        <v>-917517</v>
      </c>
    </row>
    <row r="38" spans="1:4" x14ac:dyDescent="0.25">
      <c r="A38" s="45" t="s">
        <v>15</v>
      </c>
      <c r="B38" s="56"/>
      <c r="C38" s="97">
        <f>[1]МСФООПиУ!H41</f>
        <v>0</v>
      </c>
      <c r="D38" s="97">
        <f>[1]МСФООПиУ!I41</f>
        <v>0</v>
      </c>
    </row>
    <row r="39" spans="1:4" x14ac:dyDescent="0.25">
      <c r="A39" s="45" t="s">
        <v>57</v>
      </c>
      <c r="B39" s="56"/>
      <c r="C39" s="97">
        <f>C21+C28+C37</f>
        <v>851025</v>
      </c>
      <c r="D39" s="97">
        <f>D21+D28+D37</f>
        <v>123922</v>
      </c>
    </row>
    <row r="40" spans="1:4" ht="15.75" thickBot="1" x14ac:dyDescent="0.3">
      <c r="A40" s="34" t="s">
        <v>58</v>
      </c>
      <c r="B40" s="56"/>
      <c r="C40" s="99">
        <f>[1]МСФООПиУ!H45</f>
        <v>-33416</v>
      </c>
      <c r="D40" s="99">
        <f>[1]МСФООПиУ!I45</f>
        <v>-26407</v>
      </c>
    </row>
    <row r="41" spans="1:4" ht="15.75" thickBot="1" x14ac:dyDescent="0.3">
      <c r="A41" s="29" t="s">
        <v>59</v>
      </c>
      <c r="B41" s="56"/>
      <c r="C41" s="98">
        <f>C39+C40</f>
        <v>817609</v>
      </c>
      <c r="D41" s="98">
        <f>D39+D40</f>
        <v>97515</v>
      </c>
    </row>
    <row r="42" spans="1:4" ht="15.75" thickTop="1" x14ac:dyDescent="0.25">
      <c r="A42" s="51"/>
      <c r="C42" s="64"/>
      <c r="D42" s="64"/>
    </row>
    <row r="43" spans="1:4" x14ac:dyDescent="0.25">
      <c r="A43" s="45" t="s">
        <v>60</v>
      </c>
      <c r="B43" s="56"/>
      <c r="C43" s="62"/>
      <c r="D43" s="49"/>
    </row>
    <row r="44" spans="1:4" x14ac:dyDescent="0.25">
      <c r="A44" s="75" t="s">
        <v>61</v>
      </c>
      <c r="B44" s="56"/>
      <c r="C44" s="97">
        <f>C46-C45</f>
        <v>817554</v>
      </c>
      <c r="D44" s="97">
        <f>D46-D45</f>
        <v>97280</v>
      </c>
    </row>
    <row r="45" spans="1:4" ht="15.75" thickBot="1" x14ac:dyDescent="0.3">
      <c r="A45" s="75" t="s">
        <v>62</v>
      </c>
      <c r="B45" s="56"/>
      <c r="C45" s="99">
        <f>[1]МСФООПиУ!H50</f>
        <v>55</v>
      </c>
      <c r="D45" s="99">
        <v>235</v>
      </c>
    </row>
    <row r="46" spans="1:4" ht="15.75" thickBot="1" x14ac:dyDescent="0.3">
      <c r="A46" s="45" t="s">
        <v>32</v>
      </c>
      <c r="B46" s="57"/>
      <c r="C46" s="98">
        <f>C41</f>
        <v>817609</v>
      </c>
      <c r="D46" s="98">
        <f>D41</f>
        <v>97515</v>
      </c>
    </row>
    <row r="47" spans="1:4" ht="15.75" thickTop="1" x14ac:dyDescent="0.25">
      <c r="A47" s="51"/>
      <c r="C47" s="64"/>
      <c r="D47" s="64"/>
    </row>
    <row r="48" spans="1:4" x14ac:dyDescent="0.25">
      <c r="A48" s="59" t="s">
        <v>302</v>
      </c>
      <c r="C48" s="64"/>
      <c r="D48" s="64"/>
    </row>
    <row r="49" spans="1:2" x14ac:dyDescent="0.25">
      <c r="A49" s="50"/>
    </row>
    <row r="50" spans="1:2" x14ac:dyDescent="0.25">
      <c r="A50" s="50"/>
    </row>
    <row r="51" spans="1:2" x14ac:dyDescent="0.25">
      <c r="A51" s="50"/>
    </row>
    <row r="52" spans="1:2" x14ac:dyDescent="0.25">
      <c r="A52" s="50" t="s">
        <v>236</v>
      </c>
      <c r="B52" s="50" t="s">
        <v>237</v>
      </c>
    </row>
    <row r="53" spans="1:2" x14ac:dyDescent="0.25">
      <c r="A53" s="50"/>
    </row>
    <row r="54" spans="1:2" x14ac:dyDescent="0.25">
      <c r="A54" s="50"/>
    </row>
    <row r="55" spans="1:2" x14ac:dyDescent="0.25">
      <c r="A55" s="50" t="s">
        <v>238</v>
      </c>
      <c r="B55" s="50" t="s">
        <v>239</v>
      </c>
    </row>
    <row r="56" spans="1:2" x14ac:dyDescent="0.25">
      <c r="A56" s="51"/>
    </row>
    <row r="57" spans="1:2" x14ac:dyDescent="0.25">
      <c r="A57" s="51"/>
    </row>
    <row r="58" spans="1:2" x14ac:dyDescent="0.25">
      <c r="A58" s="50" t="s">
        <v>240</v>
      </c>
    </row>
  </sheetData>
  <mergeCells count="2">
    <mergeCell ref="A1:D1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4" workbookViewId="0">
      <selection activeCell="A18" sqref="A18:C26"/>
    </sheetView>
  </sheetViews>
  <sheetFormatPr defaultRowHeight="15" x14ac:dyDescent="0.25"/>
  <cols>
    <col min="1" max="1" width="39.5703125" customWidth="1"/>
    <col min="3" max="3" width="11.85546875" customWidth="1"/>
    <col min="4" max="4" width="15" customWidth="1"/>
  </cols>
  <sheetData>
    <row r="1" spans="1:4" ht="94.5" customHeight="1" x14ac:dyDescent="0.25">
      <c r="A1" s="131" t="s">
        <v>372</v>
      </c>
      <c r="B1" s="131"/>
      <c r="C1" s="131"/>
      <c r="D1" s="131"/>
    </row>
    <row r="2" spans="1:4" ht="24.75" thickBot="1" x14ac:dyDescent="0.3">
      <c r="D2" s="65" t="s">
        <v>0</v>
      </c>
    </row>
    <row r="3" spans="1:4" ht="36" customHeight="1" thickBot="1" x14ac:dyDescent="0.3">
      <c r="A3" s="46"/>
      <c r="B3" s="46"/>
      <c r="C3" s="126" t="s">
        <v>262</v>
      </c>
      <c r="D3" s="126"/>
    </row>
    <row r="4" spans="1:4" ht="15.75" thickBot="1" x14ac:dyDescent="0.3">
      <c r="A4" s="75"/>
      <c r="B4" s="46" t="s">
        <v>1</v>
      </c>
      <c r="C4" s="69" t="s">
        <v>200</v>
      </c>
      <c r="D4" s="67" t="s">
        <v>63</v>
      </c>
    </row>
    <row r="5" spans="1:4" ht="15.75" thickBot="1" x14ac:dyDescent="0.3">
      <c r="A5" s="45" t="s">
        <v>15</v>
      </c>
      <c r="B5" s="79"/>
      <c r="C5" s="107"/>
      <c r="D5" s="107"/>
    </row>
    <row r="6" spans="1:4" ht="15.75" thickBot="1" x14ac:dyDescent="0.3">
      <c r="A6" s="45" t="s">
        <v>369</v>
      </c>
      <c r="B6" s="56"/>
      <c r="C6" s="109" t="s">
        <v>166</v>
      </c>
      <c r="D6" s="109" t="s">
        <v>315</v>
      </c>
    </row>
    <row r="7" spans="1:4" ht="15.75" thickTop="1" x14ac:dyDescent="0.25">
      <c r="A7" s="45" t="s">
        <v>15</v>
      </c>
      <c r="B7" s="56"/>
      <c r="C7" s="62"/>
      <c r="D7" s="62"/>
    </row>
    <row r="8" spans="1:4" x14ac:dyDescent="0.25">
      <c r="A8" s="45" t="s">
        <v>370</v>
      </c>
      <c r="B8" s="56"/>
      <c r="C8" s="62"/>
      <c r="D8" s="62"/>
    </row>
    <row r="9" spans="1:4" x14ac:dyDescent="0.25">
      <c r="A9" s="75" t="s">
        <v>61</v>
      </c>
      <c r="B9" s="56"/>
      <c r="C9" s="62" t="s">
        <v>316</v>
      </c>
      <c r="D9" s="62" t="s">
        <v>371</v>
      </c>
    </row>
    <row r="10" spans="1:4" ht="15.75" thickBot="1" x14ac:dyDescent="0.3">
      <c r="A10" s="75" t="s">
        <v>62</v>
      </c>
      <c r="B10" s="56"/>
      <c r="C10" s="63">
        <v>55</v>
      </c>
      <c r="D10" s="63">
        <v>235</v>
      </c>
    </row>
    <row r="11" spans="1:4" ht="15.75" thickBot="1" x14ac:dyDescent="0.3">
      <c r="A11" s="45" t="s">
        <v>32</v>
      </c>
      <c r="B11" s="57"/>
      <c r="C11" s="41" t="s">
        <v>166</v>
      </c>
      <c r="D11" s="41" t="s">
        <v>315</v>
      </c>
    </row>
    <row r="12" spans="1:4" ht="15.75" thickTop="1" x14ac:dyDescent="0.25">
      <c r="A12" s="108"/>
    </row>
    <row r="13" spans="1:4" ht="24" x14ac:dyDescent="0.25">
      <c r="A13" s="59" t="s">
        <v>302</v>
      </c>
    </row>
    <row r="14" spans="1:4" x14ac:dyDescent="0.25">
      <c r="A14" s="108"/>
    </row>
    <row r="15" spans="1:4" x14ac:dyDescent="0.25">
      <c r="A15" s="108"/>
    </row>
    <row r="16" spans="1:4" x14ac:dyDescent="0.25">
      <c r="A16" s="108"/>
    </row>
    <row r="17" spans="1:2" x14ac:dyDescent="0.25">
      <c r="A17" s="108"/>
    </row>
    <row r="18" spans="1:2" x14ac:dyDescent="0.25">
      <c r="A18" s="50" t="s">
        <v>384</v>
      </c>
      <c r="B18" s="50" t="s">
        <v>385</v>
      </c>
    </row>
    <row r="19" spans="1:2" x14ac:dyDescent="0.25">
      <c r="A19" s="51"/>
      <c r="B19" s="120"/>
    </row>
    <row r="20" spans="1:2" x14ac:dyDescent="0.25">
      <c r="A20" s="51"/>
      <c r="B20" s="120"/>
    </row>
    <row r="21" spans="1:2" x14ac:dyDescent="0.25">
      <c r="A21" s="51"/>
      <c r="B21" s="120"/>
    </row>
    <row r="22" spans="1:2" x14ac:dyDescent="0.25">
      <c r="A22" s="51"/>
      <c r="B22" s="120"/>
    </row>
    <row r="23" spans="1:2" x14ac:dyDescent="0.25">
      <c r="A23" s="50" t="s">
        <v>389</v>
      </c>
      <c r="B23" s="50" t="s">
        <v>386</v>
      </c>
    </row>
    <row r="24" spans="1:2" x14ac:dyDescent="0.25">
      <c r="A24" s="51"/>
    </row>
    <row r="25" spans="1:2" x14ac:dyDescent="0.25">
      <c r="A25" s="51"/>
    </row>
    <row r="26" spans="1:2" x14ac:dyDescent="0.25">
      <c r="A26" s="50" t="s">
        <v>387</v>
      </c>
    </row>
  </sheetData>
  <mergeCells count="2">
    <mergeCell ref="A1:D1"/>
    <mergeCell ref="C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22" sqref="D22"/>
    </sheetView>
  </sheetViews>
  <sheetFormatPr defaultRowHeight="15" x14ac:dyDescent="0.25"/>
  <cols>
    <col min="1" max="1" width="39.5703125" customWidth="1"/>
    <col min="3" max="3" width="11.85546875" customWidth="1"/>
    <col min="4" max="4" width="15" customWidth="1"/>
  </cols>
  <sheetData>
    <row r="1" spans="1:4" ht="94.5" customHeight="1" x14ac:dyDescent="0.25">
      <c r="A1" s="131" t="s">
        <v>372</v>
      </c>
      <c r="B1" s="131"/>
      <c r="C1" s="131"/>
      <c r="D1" s="131"/>
    </row>
    <row r="2" spans="1:4" ht="24.75" thickBot="1" x14ac:dyDescent="0.3">
      <c r="D2" s="65" t="s">
        <v>0</v>
      </c>
    </row>
    <row r="3" spans="1:4" ht="36" customHeight="1" thickBot="1" x14ac:dyDescent="0.3">
      <c r="A3" s="82"/>
      <c r="B3" s="82"/>
      <c r="C3" s="126" t="s">
        <v>262</v>
      </c>
      <c r="D3" s="126"/>
    </row>
    <row r="4" spans="1:4" ht="15.75" thickBot="1" x14ac:dyDescent="0.3">
      <c r="A4" s="94"/>
      <c r="B4" s="82" t="s">
        <v>1</v>
      </c>
      <c r="C4" s="90" t="s">
        <v>200</v>
      </c>
      <c r="D4" s="88" t="s">
        <v>63</v>
      </c>
    </row>
    <row r="5" spans="1:4" ht="15.75" thickBot="1" x14ac:dyDescent="0.3">
      <c r="A5" s="81" t="s">
        <v>15</v>
      </c>
      <c r="B5" s="79"/>
      <c r="C5" s="107"/>
      <c r="D5" s="107"/>
    </row>
    <row r="6" spans="1:4" ht="15.75" thickBot="1" x14ac:dyDescent="0.3">
      <c r="A6" s="81" t="s">
        <v>369</v>
      </c>
      <c r="B6" s="84"/>
      <c r="C6" s="115">
        <f>'ОПиУ-1'!C41</f>
        <v>817609</v>
      </c>
      <c r="D6" s="115">
        <f>'ОПиУ-1'!D41</f>
        <v>97515</v>
      </c>
    </row>
    <row r="7" spans="1:4" ht="15.75" thickTop="1" x14ac:dyDescent="0.25">
      <c r="A7" s="81" t="s">
        <v>15</v>
      </c>
      <c r="B7" s="84"/>
      <c r="C7" s="85"/>
      <c r="D7" s="85"/>
    </row>
    <row r="8" spans="1:4" x14ac:dyDescent="0.25">
      <c r="A8" s="81" t="s">
        <v>370</v>
      </c>
      <c r="B8" s="84"/>
      <c r="C8" s="85"/>
      <c r="D8" s="85"/>
    </row>
    <row r="9" spans="1:4" x14ac:dyDescent="0.25">
      <c r="A9" s="94" t="s">
        <v>61</v>
      </c>
      <c r="B9" s="84"/>
      <c r="C9" s="101">
        <f>C11-C10</f>
        <v>817554</v>
      </c>
      <c r="D9" s="101">
        <f>D11-D10</f>
        <v>97280</v>
      </c>
    </row>
    <row r="10" spans="1:4" ht="15.75" thickBot="1" x14ac:dyDescent="0.3">
      <c r="A10" s="94" t="s">
        <v>62</v>
      </c>
      <c r="B10" s="84"/>
      <c r="C10" s="102">
        <f>'ОПиУ-1'!C45</f>
        <v>55</v>
      </c>
      <c r="D10" s="102">
        <f>'ОПиУ-1'!D45</f>
        <v>235</v>
      </c>
    </row>
    <row r="11" spans="1:4" ht="15.75" thickBot="1" x14ac:dyDescent="0.3">
      <c r="A11" s="81" t="s">
        <v>32</v>
      </c>
      <c r="B11" s="86"/>
      <c r="C11" s="98">
        <f>C6</f>
        <v>817609</v>
      </c>
      <c r="D11" s="98">
        <f>D6</f>
        <v>97515</v>
      </c>
    </row>
    <row r="12" spans="1:4" ht="15.75" thickTop="1" x14ac:dyDescent="0.25">
      <c r="A12" s="108"/>
    </row>
    <row r="13" spans="1:4" ht="24" x14ac:dyDescent="0.25">
      <c r="A13" s="59" t="s">
        <v>302</v>
      </c>
    </row>
    <row r="14" spans="1:4" x14ac:dyDescent="0.25">
      <c r="A14" s="108"/>
    </row>
    <row r="15" spans="1:4" x14ac:dyDescent="0.25">
      <c r="A15" s="108"/>
    </row>
    <row r="16" spans="1:4" x14ac:dyDescent="0.25">
      <c r="A16" s="108"/>
    </row>
    <row r="17" spans="1:2" x14ac:dyDescent="0.25">
      <c r="A17" s="108"/>
    </row>
    <row r="18" spans="1:2" x14ac:dyDescent="0.25">
      <c r="A18" s="50" t="s">
        <v>236</v>
      </c>
      <c r="B18" s="50" t="s">
        <v>237</v>
      </c>
    </row>
    <row r="19" spans="1:2" x14ac:dyDescent="0.25">
      <c r="A19" s="51"/>
    </row>
    <row r="20" spans="1:2" x14ac:dyDescent="0.25">
      <c r="A20" s="51"/>
    </row>
    <row r="21" spans="1:2" x14ac:dyDescent="0.25">
      <c r="A21" s="51"/>
    </row>
    <row r="22" spans="1:2" x14ac:dyDescent="0.25">
      <c r="A22" s="51"/>
    </row>
    <row r="23" spans="1:2" x14ac:dyDescent="0.25">
      <c r="A23" s="50" t="s">
        <v>238</v>
      </c>
      <c r="B23" s="50" t="s">
        <v>239</v>
      </c>
    </row>
    <row r="24" spans="1:2" x14ac:dyDescent="0.25">
      <c r="A24" s="51"/>
    </row>
    <row r="25" spans="1:2" x14ac:dyDescent="0.25">
      <c r="A25" s="51"/>
    </row>
    <row r="26" spans="1:2" x14ac:dyDescent="0.25">
      <c r="A26" s="50" t="s">
        <v>240</v>
      </c>
    </row>
  </sheetData>
  <mergeCells count="2">
    <mergeCell ref="A1:D1"/>
    <mergeCell ref="C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10" workbookViewId="0">
      <selection activeCell="A19" sqref="A19:C27"/>
    </sheetView>
  </sheetViews>
  <sheetFormatPr defaultRowHeight="15" x14ac:dyDescent="0.25"/>
  <cols>
    <col min="1" max="1" width="38.85546875" customWidth="1"/>
    <col min="2" max="2" width="9" customWidth="1"/>
    <col min="3" max="18" width="6.140625" customWidth="1"/>
  </cols>
  <sheetData>
    <row r="1" spans="1:19" ht="63.75" customHeight="1" thickBot="1" x14ac:dyDescent="0.3">
      <c r="A1" s="138" t="s">
        <v>185</v>
      </c>
      <c r="B1" s="138"/>
      <c r="C1" s="138"/>
      <c r="D1" s="138"/>
      <c r="E1" s="138"/>
      <c r="F1" s="138"/>
      <c r="G1" s="138"/>
      <c r="H1" s="138"/>
      <c r="I1" s="138"/>
      <c r="O1" s="37"/>
      <c r="P1" s="37"/>
      <c r="Q1" s="37"/>
      <c r="R1" s="37"/>
    </row>
    <row r="2" spans="1:19" ht="48" customHeight="1" x14ac:dyDescent="0.25">
      <c r="A2" s="139"/>
      <c r="B2" s="139"/>
      <c r="C2" s="140" t="s">
        <v>27</v>
      </c>
      <c r="D2" s="140"/>
      <c r="E2" s="140" t="s">
        <v>121</v>
      </c>
      <c r="F2" s="140"/>
      <c r="G2" s="140" t="s">
        <v>29</v>
      </c>
      <c r="H2" s="140"/>
      <c r="I2" s="140" t="s">
        <v>122</v>
      </c>
      <c r="J2" s="140"/>
      <c r="K2" s="140" t="s">
        <v>123</v>
      </c>
      <c r="L2" s="140"/>
      <c r="M2" s="140" t="s">
        <v>32</v>
      </c>
      <c r="N2" s="140"/>
      <c r="O2" s="143" t="s">
        <v>321</v>
      </c>
      <c r="P2" s="143"/>
      <c r="Q2" s="143" t="s">
        <v>32</v>
      </c>
      <c r="R2" s="143"/>
      <c r="S2" s="142"/>
    </row>
    <row r="3" spans="1:19" ht="15.75" thickBot="1" x14ac:dyDescent="0.3">
      <c r="A3" s="139"/>
      <c r="B3" s="139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 t="s">
        <v>124</v>
      </c>
      <c r="R3" s="141"/>
      <c r="S3" s="142"/>
    </row>
    <row r="4" spans="1:19" ht="15.75" x14ac:dyDescent="0.25">
      <c r="A4" s="133" t="s">
        <v>125</v>
      </c>
      <c r="B4" s="133"/>
      <c r="C4" s="136" t="s">
        <v>126</v>
      </c>
      <c r="D4" s="136"/>
      <c r="E4" s="136" t="s">
        <v>127</v>
      </c>
      <c r="F4" s="136"/>
      <c r="G4" s="136" t="s">
        <v>155</v>
      </c>
      <c r="H4" s="136"/>
      <c r="I4" s="136" t="s">
        <v>128</v>
      </c>
      <c r="J4" s="136"/>
      <c r="K4" s="136" t="s">
        <v>154</v>
      </c>
      <c r="L4" s="136"/>
      <c r="M4" s="136" t="s">
        <v>129</v>
      </c>
      <c r="N4" s="136"/>
      <c r="O4" s="136" t="s">
        <v>153</v>
      </c>
      <c r="P4" s="136"/>
      <c r="Q4" s="136" t="s">
        <v>130</v>
      </c>
      <c r="R4" s="136"/>
      <c r="S4" s="66"/>
    </row>
    <row r="5" spans="1:19" ht="16.5" thickBot="1" x14ac:dyDescent="0.3">
      <c r="A5" s="137" t="s">
        <v>131</v>
      </c>
      <c r="B5" s="137"/>
      <c r="C5" s="135"/>
      <c r="D5" s="135"/>
      <c r="E5" s="135" t="s">
        <v>132</v>
      </c>
      <c r="F5" s="135"/>
      <c r="G5" s="135"/>
      <c r="H5" s="135"/>
      <c r="I5" s="135" t="s">
        <v>133</v>
      </c>
      <c r="J5" s="135"/>
      <c r="K5" s="135">
        <v>321.31099999999998</v>
      </c>
      <c r="L5" s="135"/>
      <c r="M5" s="135" t="s">
        <v>134</v>
      </c>
      <c r="N5" s="135"/>
      <c r="O5" s="135" t="s">
        <v>322</v>
      </c>
      <c r="P5" s="135"/>
      <c r="Q5" s="135" t="s">
        <v>135</v>
      </c>
      <c r="R5" s="135"/>
      <c r="S5" s="66"/>
    </row>
    <row r="6" spans="1:19" ht="16.5" thickBot="1" x14ac:dyDescent="0.3">
      <c r="A6" s="133" t="s">
        <v>136</v>
      </c>
      <c r="B6" s="133"/>
      <c r="C6" s="132" t="s">
        <v>126</v>
      </c>
      <c r="D6" s="132"/>
      <c r="E6" s="132" t="s">
        <v>137</v>
      </c>
      <c r="F6" s="132"/>
      <c r="G6" s="132" t="s">
        <v>155</v>
      </c>
      <c r="H6" s="132"/>
      <c r="I6" s="132" t="s">
        <v>138</v>
      </c>
      <c r="J6" s="132"/>
      <c r="K6" s="132" t="s">
        <v>139</v>
      </c>
      <c r="L6" s="132"/>
      <c r="M6" s="132" t="s">
        <v>140</v>
      </c>
      <c r="N6" s="132"/>
      <c r="O6" s="132" t="s">
        <v>323</v>
      </c>
      <c r="P6" s="132"/>
      <c r="Q6" s="132" t="s">
        <v>141</v>
      </c>
      <c r="R6" s="132"/>
      <c r="S6" s="66"/>
    </row>
    <row r="7" spans="1:19" ht="15.75" x14ac:dyDescent="0.25">
      <c r="A7" s="137" t="s">
        <v>15</v>
      </c>
      <c r="B7" s="137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66"/>
    </row>
    <row r="8" spans="1:19" ht="24" customHeight="1" x14ac:dyDescent="0.25">
      <c r="A8" s="133" t="s">
        <v>142</v>
      </c>
      <c r="B8" s="133"/>
      <c r="C8" s="134"/>
      <c r="D8" s="134"/>
      <c r="E8" s="134"/>
      <c r="F8" s="134"/>
      <c r="G8" s="134"/>
      <c r="H8" s="134"/>
      <c r="I8" s="134"/>
      <c r="J8" s="134"/>
      <c r="K8" s="134" t="s">
        <v>316</v>
      </c>
      <c r="L8" s="134"/>
      <c r="M8" s="134" t="s">
        <v>316</v>
      </c>
      <c r="N8" s="134"/>
      <c r="O8" s="134">
        <v>55</v>
      </c>
      <c r="P8" s="134"/>
      <c r="Q8" s="134" t="s">
        <v>166</v>
      </c>
      <c r="R8" s="134"/>
    </row>
    <row r="9" spans="1:19" ht="36" customHeight="1" x14ac:dyDescent="0.25">
      <c r="A9" s="133" t="s">
        <v>146</v>
      </c>
      <c r="B9" s="133"/>
      <c r="C9" s="134" t="s">
        <v>109</v>
      </c>
      <c r="D9" s="134"/>
      <c r="E9" s="134"/>
      <c r="F9" s="134"/>
      <c r="G9" s="134"/>
      <c r="H9" s="134"/>
      <c r="I9" s="134"/>
      <c r="J9" s="134"/>
      <c r="K9" s="134"/>
      <c r="L9" s="134"/>
      <c r="M9" s="134" t="s">
        <v>109</v>
      </c>
      <c r="N9" s="134"/>
      <c r="O9" s="134"/>
      <c r="P9" s="134"/>
      <c r="Q9" s="134" t="s">
        <v>109</v>
      </c>
      <c r="R9" s="134"/>
    </row>
    <row r="10" spans="1:19" ht="24" customHeight="1" x14ac:dyDescent="0.25">
      <c r="A10" s="133" t="s">
        <v>324</v>
      </c>
      <c r="B10" s="133"/>
      <c r="C10" s="134"/>
      <c r="D10" s="134"/>
      <c r="E10" s="134"/>
      <c r="F10" s="134"/>
      <c r="G10" s="134"/>
      <c r="H10" s="134"/>
      <c r="I10" s="134"/>
      <c r="J10" s="134"/>
      <c r="K10" s="134" t="s">
        <v>193</v>
      </c>
      <c r="L10" s="134"/>
      <c r="M10" s="134" t="s">
        <v>193</v>
      </c>
      <c r="N10" s="134"/>
      <c r="O10" s="134"/>
      <c r="P10" s="134"/>
      <c r="Q10" s="134" t="s">
        <v>193</v>
      </c>
      <c r="R10" s="134"/>
    </row>
    <row r="11" spans="1:19" ht="36" customHeight="1" x14ac:dyDescent="0.25">
      <c r="A11" s="133" t="s">
        <v>143</v>
      </c>
      <c r="B11" s="133"/>
      <c r="C11" s="134"/>
      <c r="D11" s="134"/>
      <c r="E11" s="134" t="s">
        <v>165</v>
      </c>
      <c r="F11" s="134"/>
      <c r="G11" s="134"/>
      <c r="H11" s="134"/>
      <c r="I11" s="134"/>
      <c r="J11" s="134"/>
      <c r="K11" s="134"/>
      <c r="L11" s="134"/>
      <c r="M11" s="134" t="s">
        <v>165</v>
      </c>
      <c r="N11" s="134"/>
      <c r="O11" s="134"/>
      <c r="P11" s="134"/>
      <c r="Q11" s="134" t="s">
        <v>165</v>
      </c>
      <c r="R11" s="134"/>
    </row>
    <row r="12" spans="1:19" ht="36" customHeight="1" thickBot="1" x14ac:dyDescent="0.3">
      <c r="A12" s="133" t="s">
        <v>144</v>
      </c>
      <c r="B12" s="133"/>
      <c r="C12" s="135"/>
      <c r="D12" s="135"/>
      <c r="E12" s="135"/>
      <c r="F12" s="135"/>
      <c r="G12" s="135"/>
      <c r="H12" s="135"/>
      <c r="I12" s="135" t="s">
        <v>149</v>
      </c>
      <c r="J12" s="135"/>
      <c r="K12" s="135"/>
      <c r="L12" s="135"/>
      <c r="M12" s="135" t="s">
        <v>149</v>
      </c>
      <c r="N12" s="135"/>
      <c r="O12" s="135"/>
      <c r="P12" s="135"/>
      <c r="Q12" s="135" t="s">
        <v>149</v>
      </c>
      <c r="R12" s="135"/>
    </row>
    <row r="13" spans="1:19" ht="16.5" customHeight="1" thickBot="1" x14ac:dyDescent="0.3">
      <c r="A13" s="133" t="s">
        <v>325</v>
      </c>
      <c r="B13" s="133"/>
      <c r="C13" s="132" t="s">
        <v>147</v>
      </c>
      <c r="D13" s="132"/>
      <c r="E13" s="132" t="s">
        <v>148</v>
      </c>
      <c r="F13" s="132"/>
      <c r="G13" s="132" t="s">
        <v>155</v>
      </c>
      <c r="H13" s="132"/>
      <c r="I13" s="132" t="s">
        <v>150</v>
      </c>
      <c r="J13" s="132"/>
      <c r="K13" s="132" t="s">
        <v>326</v>
      </c>
      <c r="L13" s="132"/>
      <c r="M13" s="132" t="s">
        <v>327</v>
      </c>
      <c r="N13" s="132"/>
      <c r="O13" s="132" t="s">
        <v>151</v>
      </c>
      <c r="P13" s="132"/>
      <c r="Q13" s="132" t="s">
        <v>328</v>
      </c>
      <c r="R13" s="132"/>
    </row>
    <row r="14" spans="1:19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6" spans="1:19" ht="24" x14ac:dyDescent="0.25">
      <c r="A16" s="59" t="s">
        <v>302</v>
      </c>
    </row>
    <row r="17" spans="1:2" ht="45" customHeight="1" x14ac:dyDescent="0.25">
      <c r="A17" s="50"/>
    </row>
    <row r="18" spans="1:2" x14ac:dyDescent="0.25">
      <c r="A18" s="50"/>
    </row>
    <row r="19" spans="1:2" x14ac:dyDescent="0.25">
      <c r="A19" s="50" t="s">
        <v>384</v>
      </c>
      <c r="B19" s="50" t="s">
        <v>385</v>
      </c>
    </row>
    <row r="20" spans="1:2" x14ac:dyDescent="0.25">
      <c r="A20" s="51"/>
      <c r="B20" s="120"/>
    </row>
    <row r="21" spans="1:2" x14ac:dyDescent="0.25">
      <c r="A21" s="51"/>
      <c r="B21" s="120"/>
    </row>
    <row r="22" spans="1:2" x14ac:dyDescent="0.25">
      <c r="A22" s="51"/>
      <c r="B22" s="120"/>
    </row>
    <row r="23" spans="1:2" x14ac:dyDescent="0.25">
      <c r="A23" s="51"/>
      <c r="B23" s="120"/>
    </row>
    <row r="24" spans="1:2" x14ac:dyDescent="0.25">
      <c r="A24" s="50" t="s">
        <v>389</v>
      </c>
      <c r="B24" s="50" t="s">
        <v>386</v>
      </c>
    </row>
    <row r="25" spans="1:2" x14ac:dyDescent="0.25">
      <c r="A25" s="51"/>
    </row>
    <row r="26" spans="1:2" x14ac:dyDescent="0.25">
      <c r="A26" s="51"/>
    </row>
    <row r="27" spans="1:2" x14ac:dyDescent="0.25">
      <c r="A27" s="50" t="s">
        <v>387</v>
      </c>
    </row>
  </sheetData>
  <mergeCells count="102">
    <mergeCell ref="A1:I1"/>
    <mergeCell ref="A2:B3"/>
    <mergeCell ref="C2:D3"/>
    <mergeCell ref="E2:F3"/>
    <mergeCell ref="G2:H3"/>
    <mergeCell ref="I2:J3"/>
    <mergeCell ref="S2:S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K2:L3"/>
    <mergeCell ref="M2:N3"/>
    <mergeCell ref="O2:P3"/>
    <mergeCell ref="Q2:R2"/>
    <mergeCell ref="Q3:R3"/>
    <mergeCell ref="K5:L5"/>
    <mergeCell ref="M5:N5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5:B5"/>
    <mergeCell ref="C5:D5"/>
    <mergeCell ref="E5:F5"/>
    <mergeCell ref="G5:H5"/>
    <mergeCell ref="I5:J5"/>
    <mergeCell ref="K7:L7"/>
    <mergeCell ref="M7:N7"/>
    <mergeCell ref="O7:P7"/>
    <mergeCell ref="Q7:R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A7:B7"/>
    <mergeCell ref="C7:D7"/>
    <mergeCell ref="E7:F7"/>
    <mergeCell ref="G7:H7"/>
    <mergeCell ref="I7:J7"/>
    <mergeCell ref="K9:L9"/>
    <mergeCell ref="M9:N9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A9:B9"/>
    <mergeCell ref="C9:D9"/>
    <mergeCell ref="E9:F9"/>
    <mergeCell ref="G9:H9"/>
    <mergeCell ref="I9:J9"/>
    <mergeCell ref="K11:L11"/>
    <mergeCell ref="M11:N11"/>
    <mergeCell ref="O11:P11"/>
    <mergeCell ref="Q11:R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A11:B11"/>
    <mergeCell ref="C11:D11"/>
    <mergeCell ref="E11:F11"/>
    <mergeCell ref="G11:H11"/>
    <mergeCell ref="I11:J11"/>
    <mergeCell ref="K13:L13"/>
    <mergeCell ref="M13:N13"/>
    <mergeCell ref="O13:P13"/>
    <mergeCell ref="Q13:R13"/>
    <mergeCell ref="A13:B13"/>
    <mergeCell ref="C13:D13"/>
    <mergeCell ref="E13:F13"/>
    <mergeCell ref="G13:H13"/>
    <mergeCell ref="I13:J13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3" workbookViewId="0">
      <selection activeCell="G17" sqref="G17"/>
    </sheetView>
  </sheetViews>
  <sheetFormatPr defaultRowHeight="15" x14ac:dyDescent="0.25"/>
  <cols>
    <col min="1" max="1" width="47.140625" customWidth="1"/>
    <col min="9" max="9" width="11.5703125" customWidth="1"/>
  </cols>
  <sheetData>
    <row r="1" spans="1:9" ht="85.5" customHeight="1" x14ac:dyDescent="0.25">
      <c r="A1" s="144" t="s">
        <v>185</v>
      </c>
      <c r="B1" s="144"/>
      <c r="C1" s="144"/>
      <c r="D1" s="144"/>
      <c r="E1" s="144"/>
      <c r="F1" s="144"/>
      <c r="G1" s="144"/>
      <c r="H1" s="144"/>
      <c r="I1" s="144"/>
    </row>
    <row r="2" spans="1:9" ht="23.25" x14ac:dyDescent="0.25">
      <c r="A2" s="103"/>
      <c r="B2" s="103"/>
      <c r="C2" s="103"/>
      <c r="D2" s="103"/>
      <c r="E2" s="103"/>
      <c r="F2" s="103"/>
      <c r="G2" s="103"/>
      <c r="H2" s="103"/>
      <c r="I2" s="104" t="s">
        <v>0</v>
      </c>
    </row>
    <row r="3" spans="1:9" ht="64.5" thickBot="1" x14ac:dyDescent="0.3">
      <c r="A3" s="105"/>
      <c r="B3" s="26" t="s">
        <v>27</v>
      </c>
      <c r="C3" s="26" t="s">
        <v>121</v>
      </c>
      <c r="D3" s="27" t="s">
        <v>29</v>
      </c>
      <c r="E3" s="26" t="s">
        <v>122</v>
      </c>
      <c r="F3" s="26" t="s">
        <v>123</v>
      </c>
      <c r="G3" s="26" t="s">
        <v>32</v>
      </c>
      <c r="H3" s="26" t="s">
        <v>368</v>
      </c>
      <c r="I3" s="27" t="s">
        <v>34</v>
      </c>
    </row>
    <row r="4" spans="1:9" x14ac:dyDescent="0.25">
      <c r="A4" s="6" t="s">
        <v>15</v>
      </c>
      <c r="B4" s="6"/>
      <c r="C4" s="6"/>
      <c r="D4" s="106"/>
      <c r="E4" s="6"/>
      <c r="F4" s="6"/>
      <c r="G4" s="6"/>
      <c r="H4" s="6"/>
      <c r="I4" s="6"/>
    </row>
    <row r="5" spans="1:9" x14ac:dyDescent="0.25">
      <c r="A5" s="6" t="s">
        <v>125</v>
      </c>
      <c r="B5" s="20">
        <v>25692450</v>
      </c>
      <c r="C5" s="20">
        <v>2913645</v>
      </c>
      <c r="D5" s="20">
        <v>14832</v>
      </c>
      <c r="E5" s="20">
        <v>-2022097</v>
      </c>
      <c r="F5" s="20">
        <v>723959</v>
      </c>
      <c r="G5" s="20">
        <v>27322789</v>
      </c>
      <c r="H5" s="20">
        <v>32377</v>
      </c>
      <c r="I5" s="20">
        <f>G5+H5</f>
        <v>27355166</v>
      </c>
    </row>
    <row r="6" spans="1:9" ht="15.75" thickBot="1" x14ac:dyDescent="0.3">
      <c r="A6" s="7" t="s">
        <v>131</v>
      </c>
      <c r="B6" s="21"/>
      <c r="C6" s="21">
        <v>4109163</v>
      </c>
      <c r="D6" s="21"/>
      <c r="E6" s="21">
        <v>-2193787</v>
      </c>
      <c r="F6" s="21">
        <v>321311</v>
      </c>
      <c r="G6" s="21">
        <v>2236687</v>
      </c>
      <c r="H6" s="21">
        <v>651</v>
      </c>
      <c r="I6" s="21">
        <f t="shared" ref="I6:I14" si="0">G6+H6</f>
        <v>2237338</v>
      </c>
    </row>
    <row r="7" spans="1:9" ht="15.75" thickBot="1" x14ac:dyDescent="0.3">
      <c r="A7" s="6" t="s">
        <v>136</v>
      </c>
      <c r="B7" s="22">
        <f>SUM(B5:B6)</f>
        <v>25692450</v>
      </c>
      <c r="C7" s="22">
        <f t="shared" ref="C7:H7" si="1">SUM(C5:C6)</f>
        <v>7022808</v>
      </c>
      <c r="D7" s="22">
        <f t="shared" si="1"/>
        <v>14832</v>
      </c>
      <c r="E7" s="22">
        <f t="shared" si="1"/>
        <v>-4215884</v>
      </c>
      <c r="F7" s="22">
        <f t="shared" si="1"/>
        <v>1045270</v>
      </c>
      <c r="G7" s="22">
        <f t="shared" si="1"/>
        <v>29559476</v>
      </c>
      <c r="H7" s="22">
        <f t="shared" si="1"/>
        <v>33028</v>
      </c>
      <c r="I7" s="22">
        <f t="shared" si="0"/>
        <v>29592504</v>
      </c>
    </row>
    <row r="8" spans="1:9" x14ac:dyDescent="0.25">
      <c r="A8" s="7" t="s">
        <v>15</v>
      </c>
      <c r="B8" s="20"/>
      <c r="C8" s="20"/>
      <c r="D8" s="23"/>
      <c r="E8" s="20"/>
      <c r="F8" s="20"/>
      <c r="G8" s="20"/>
      <c r="H8" s="20"/>
      <c r="I8" s="20">
        <f t="shared" si="0"/>
        <v>0</v>
      </c>
    </row>
    <row r="9" spans="1:9" x14ac:dyDescent="0.25">
      <c r="A9" s="7" t="s">
        <v>142</v>
      </c>
      <c r="B9" s="20"/>
      <c r="C9" s="20"/>
      <c r="D9" s="20"/>
      <c r="E9" s="20"/>
      <c r="F9" s="20">
        <f>[1]МСФООПиУ!H49</f>
        <v>817554</v>
      </c>
      <c r="G9" s="20">
        <f t="shared" ref="G9:G14" si="2">SUM(B9:F9)</f>
        <v>817554</v>
      </c>
      <c r="H9" s="20">
        <v>55</v>
      </c>
      <c r="I9" s="20">
        <f t="shared" si="0"/>
        <v>817609</v>
      </c>
    </row>
    <row r="10" spans="1:9" x14ac:dyDescent="0.25">
      <c r="A10" s="7" t="s">
        <v>192</v>
      </c>
      <c r="B10" s="20"/>
      <c r="C10" s="20"/>
      <c r="D10" s="20"/>
      <c r="E10" s="20"/>
      <c r="F10" s="20">
        <v>-827711</v>
      </c>
      <c r="G10" s="20">
        <f t="shared" si="2"/>
        <v>-827711</v>
      </c>
      <c r="H10" s="20"/>
      <c r="I10" s="20">
        <f t="shared" si="0"/>
        <v>-827711</v>
      </c>
    </row>
    <row r="11" spans="1:9" x14ac:dyDescent="0.25">
      <c r="A11" s="7" t="s">
        <v>146</v>
      </c>
      <c r="B11" s="20">
        <v>436388</v>
      </c>
      <c r="C11" s="20"/>
      <c r="D11" s="20"/>
      <c r="E11" s="20"/>
      <c r="F11" s="20"/>
      <c r="G11" s="20">
        <f t="shared" si="2"/>
        <v>436388</v>
      </c>
      <c r="H11" s="20"/>
      <c r="I11" s="20">
        <f t="shared" si="0"/>
        <v>436388</v>
      </c>
    </row>
    <row r="12" spans="1:9" x14ac:dyDescent="0.25">
      <c r="A12" s="7" t="s">
        <v>143</v>
      </c>
      <c r="B12" s="20"/>
      <c r="C12" s="20">
        <v>1995373</v>
      </c>
      <c r="D12" s="20"/>
      <c r="E12" s="20"/>
      <c r="F12" s="20"/>
      <c r="G12" s="20">
        <f t="shared" si="2"/>
        <v>1995373</v>
      </c>
      <c r="H12" s="20"/>
      <c r="I12" s="20">
        <f t="shared" si="0"/>
        <v>1995373</v>
      </c>
    </row>
    <row r="13" spans="1:9" ht="15.75" thickBot="1" x14ac:dyDescent="0.3">
      <c r="A13" s="7" t="s">
        <v>144</v>
      </c>
      <c r="B13" s="22"/>
      <c r="C13" s="22"/>
      <c r="D13" s="22"/>
      <c r="E13" s="22">
        <v>-476450</v>
      </c>
      <c r="F13" s="22"/>
      <c r="G13" s="22">
        <f t="shared" si="2"/>
        <v>-476450</v>
      </c>
      <c r="H13" s="22"/>
      <c r="I13" s="22">
        <f t="shared" si="0"/>
        <v>-476450</v>
      </c>
    </row>
    <row r="14" spans="1:9" ht="15.75" thickBot="1" x14ac:dyDescent="0.3">
      <c r="A14" s="6" t="s">
        <v>145</v>
      </c>
      <c r="B14" s="24">
        <f>SUM(B7:B13)</f>
        <v>26128838</v>
      </c>
      <c r="C14" s="24">
        <f t="shared" ref="C14:H14" si="3">SUM(C7:C13)</f>
        <v>9018181</v>
      </c>
      <c r="D14" s="24">
        <f t="shared" si="3"/>
        <v>14832</v>
      </c>
      <c r="E14" s="24">
        <f t="shared" si="3"/>
        <v>-4692334</v>
      </c>
      <c r="F14" s="24">
        <f t="shared" si="3"/>
        <v>1035113</v>
      </c>
      <c r="G14" s="24">
        <f t="shared" si="2"/>
        <v>31504630</v>
      </c>
      <c r="H14" s="24">
        <f t="shared" si="3"/>
        <v>33083</v>
      </c>
      <c r="I14" s="24">
        <f t="shared" si="0"/>
        <v>31537713</v>
      </c>
    </row>
    <row r="15" spans="1:9" ht="15.75" thickTop="1" x14ac:dyDescent="0.25">
      <c r="A15" s="6"/>
      <c r="B15" s="25"/>
      <c r="C15" s="25"/>
      <c r="D15" s="25"/>
      <c r="E15" s="25"/>
      <c r="F15" s="25"/>
      <c r="G15" s="25"/>
      <c r="H15" s="25"/>
      <c r="I15" s="25"/>
    </row>
    <row r="17" spans="1:2" ht="24" x14ac:dyDescent="0.25">
      <c r="A17" s="59" t="s">
        <v>302</v>
      </c>
    </row>
    <row r="18" spans="1:2" ht="45" customHeight="1" x14ac:dyDescent="0.25">
      <c r="A18" s="50"/>
    </row>
    <row r="19" spans="1:2" x14ac:dyDescent="0.25">
      <c r="A19" s="50"/>
    </row>
    <row r="20" spans="1:2" x14ac:dyDescent="0.25">
      <c r="A20" s="50" t="s">
        <v>329</v>
      </c>
      <c r="B20" s="50" t="s">
        <v>237</v>
      </c>
    </row>
    <row r="21" spans="1:2" x14ac:dyDescent="0.25">
      <c r="A21" s="51"/>
    </row>
    <row r="22" spans="1:2" x14ac:dyDescent="0.25">
      <c r="A22" s="50" t="s">
        <v>238</v>
      </c>
      <c r="B22" s="50" t="s">
        <v>239</v>
      </c>
    </row>
    <row r="23" spans="1:2" x14ac:dyDescent="0.25">
      <c r="A23" s="51"/>
    </row>
    <row r="24" spans="1:2" x14ac:dyDescent="0.25">
      <c r="A24" s="50" t="s">
        <v>240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topLeftCell="A49" workbookViewId="0">
      <selection activeCell="F76" sqref="F76"/>
    </sheetView>
  </sheetViews>
  <sheetFormatPr defaultRowHeight="15" x14ac:dyDescent="0.25"/>
  <cols>
    <col min="1" max="1" width="67.7109375" customWidth="1"/>
    <col min="2" max="2" width="10" bestFit="1" customWidth="1"/>
    <col min="3" max="3" width="14.85546875" customWidth="1"/>
    <col min="4" max="4" width="14.85546875" style="1" customWidth="1"/>
  </cols>
  <sheetData>
    <row r="1" spans="1:4" ht="74.25" customHeight="1" x14ac:dyDescent="0.25">
      <c r="A1" s="138" t="s">
        <v>183</v>
      </c>
      <c r="B1" s="138"/>
      <c r="C1" s="138"/>
      <c r="D1" s="138"/>
    </row>
    <row r="2" spans="1:4" ht="24.75" thickBot="1" x14ac:dyDescent="0.3">
      <c r="D2" s="53" t="s">
        <v>0</v>
      </c>
    </row>
    <row r="3" spans="1:4" ht="75" customHeight="1" x14ac:dyDescent="0.25">
      <c r="A3" s="145"/>
      <c r="B3" s="125"/>
      <c r="C3" s="146" t="s">
        <v>262</v>
      </c>
      <c r="D3" s="146"/>
    </row>
    <row r="4" spans="1:4" ht="15.75" thickBot="1" x14ac:dyDescent="0.3">
      <c r="A4" s="145"/>
      <c r="B4" s="125"/>
      <c r="C4" s="147"/>
      <c r="D4" s="147"/>
    </row>
    <row r="5" spans="1:4" ht="15.75" thickBot="1" x14ac:dyDescent="0.3">
      <c r="A5" s="70"/>
      <c r="B5" s="52" t="s">
        <v>1</v>
      </c>
      <c r="C5" s="72" t="s">
        <v>200</v>
      </c>
      <c r="D5" s="72" t="s">
        <v>63</v>
      </c>
    </row>
    <row r="6" spans="1:4" x14ac:dyDescent="0.25">
      <c r="A6" s="70" t="s">
        <v>64</v>
      </c>
      <c r="B6" s="36"/>
      <c r="C6" s="71"/>
      <c r="D6" s="71"/>
    </row>
    <row r="7" spans="1:4" x14ac:dyDescent="0.25">
      <c r="A7" s="73" t="s">
        <v>65</v>
      </c>
      <c r="B7" s="58"/>
      <c r="C7" s="71" t="s">
        <v>166</v>
      </c>
      <c r="D7" s="71" t="s">
        <v>167</v>
      </c>
    </row>
    <row r="8" spans="1:4" x14ac:dyDescent="0.25">
      <c r="A8" s="73" t="s">
        <v>15</v>
      </c>
      <c r="B8" s="58"/>
      <c r="C8" s="71"/>
      <c r="D8" s="71"/>
    </row>
    <row r="9" spans="1:4" x14ac:dyDescent="0.25">
      <c r="A9" s="73" t="s">
        <v>66</v>
      </c>
      <c r="B9" s="58"/>
      <c r="C9" s="71"/>
      <c r="D9" s="71"/>
    </row>
    <row r="10" spans="1:4" x14ac:dyDescent="0.25">
      <c r="A10" s="73" t="s">
        <v>67</v>
      </c>
      <c r="B10" s="58">
        <v>10.11</v>
      </c>
      <c r="C10" s="71" t="s">
        <v>349</v>
      </c>
      <c r="D10" s="71" t="s">
        <v>352</v>
      </c>
    </row>
    <row r="11" spans="1:4" x14ac:dyDescent="0.25">
      <c r="A11" s="73" t="s">
        <v>68</v>
      </c>
      <c r="B11" s="58">
        <v>9</v>
      </c>
      <c r="C11" s="71" t="s">
        <v>188</v>
      </c>
      <c r="D11" s="71" t="s">
        <v>353</v>
      </c>
    </row>
    <row r="12" spans="1:4" x14ac:dyDescent="0.25">
      <c r="A12" s="73" t="s">
        <v>69</v>
      </c>
      <c r="B12" s="58"/>
      <c r="C12" s="71" t="s">
        <v>189</v>
      </c>
      <c r="D12" s="71" t="s">
        <v>354</v>
      </c>
    </row>
    <row r="13" spans="1:4" x14ac:dyDescent="0.25">
      <c r="A13" s="73" t="s">
        <v>70</v>
      </c>
      <c r="B13" s="58">
        <v>20</v>
      </c>
      <c r="C13" s="71" t="s">
        <v>350</v>
      </c>
      <c r="D13" s="71" t="s">
        <v>355</v>
      </c>
    </row>
    <row r="14" spans="1:4" x14ac:dyDescent="0.25">
      <c r="A14" s="73" t="s">
        <v>71</v>
      </c>
      <c r="B14" s="58">
        <v>7.8</v>
      </c>
      <c r="C14" s="71" t="s">
        <v>351</v>
      </c>
      <c r="D14" s="71" t="s">
        <v>356</v>
      </c>
    </row>
    <row r="15" spans="1:4" x14ac:dyDescent="0.25">
      <c r="A15" s="73" t="s">
        <v>168</v>
      </c>
      <c r="B15" s="58"/>
      <c r="C15" s="71"/>
      <c r="D15" s="71">
        <v>-579</v>
      </c>
    </row>
    <row r="16" spans="1:4" x14ac:dyDescent="0.25">
      <c r="A16" s="73" t="s">
        <v>72</v>
      </c>
      <c r="B16" s="58"/>
      <c r="C16" s="71" t="s">
        <v>330</v>
      </c>
      <c r="D16" s="71" t="s">
        <v>169</v>
      </c>
    </row>
    <row r="17" spans="1:4" x14ac:dyDescent="0.25">
      <c r="A17" s="73" t="s">
        <v>73</v>
      </c>
      <c r="B17" s="58"/>
      <c r="C17" s="71" t="s">
        <v>331</v>
      </c>
      <c r="D17" s="71" t="s">
        <v>357</v>
      </c>
    </row>
    <row r="18" spans="1:4" ht="15.75" thickBot="1" x14ac:dyDescent="0.3">
      <c r="A18" s="73" t="s">
        <v>74</v>
      </c>
      <c r="B18" s="58"/>
      <c r="C18" s="74" t="s">
        <v>332</v>
      </c>
      <c r="D18" s="74" t="s">
        <v>358</v>
      </c>
    </row>
    <row r="19" spans="1:4" ht="15.75" thickTop="1" x14ac:dyDescent="0.25">
      <c r="A19" s="73" t="s">
        <v>75</v>
      </c>
      <c r="B19" s="58"/>
      <c r="C19" s="71" t="s">
        <v>333</v>
      </c>
      <c r="D19" s="71" t="s">
        <v>170</v>
      </c>
    </row>
    <row r="20" spans="1:4" x14ac:dyDescent="0.25">
      <c r="A20" s="73" t="s">
        <v>76</v>
      </c>
      <c r="B20" s="58"/>
      <c r="C20" s="71"/>
      <c r="D20" s="71"/>
    </row>
    <row r="21" spans="1:4" x14ac:dyDescent="0.25">
      <c r="A21" s="73" t="s">
        <v>77</v>
      </c>
      <c r="B21" s="58"/>
      <c r="C21" s="71" t="s">
        <v>359</v>
      </c>
      <c r="D21" s="71" t="s">
        <v>373</v>
      </c>
    </row>
    <row r="22" spans="1:4" x14ac:dyDescent="0.25">
      <c r="A22" s="73" t="s">
        <v>78</v>
      </c>
      <c r="B22" s="58"/>
      <c r="C22" s="71" t="s">
        <v>334</v>
      </c>
      <c r="D22" s="71" t="s">
        <v>360</v>
      </c>
    </row>
    <row r="23" spans="1:4" x14ac:dyDescent="0.25">
      <c r="A23" s="73" t="s">
        <v>79</v>
      </c>
      <c r="B23" s="58"/>
      <c r="C23" s="71" t="s">
        <v>335</v>
      </c>
      <c r="D23" s="71" t="s">
        <v>171</v>
      </c>
    </row>
    <row r="24" spans="1:4" x14ac:dyDescent="0.25">
      <c r="A24" s="73" t="s">
        <v>80</v>
      </c>
      <c r="B24" s="58"/>
      <c r="C24" s="71" t="s">
        <v>81</v>
      </c>
      <c r="D24" s="71" t="s">
        <v>157</v>
      </c>
    </row>
    <row r="25" spans="1:4" x14ac:dyDescent="0.25">
      <c r="A25" s="73" t="s">
        <v>82</v>
      </c>
      <c r="B25" s="58"/>
      <c r="C25" s="71" t="s">
        <v>83</v>
      </c>
      <c r="D25" s="71" t="s">
        <v>158</v>
      </c>
    </row>
    <row r="26" spans="1:4" x14ac:dyDescent="0.25">
      <c r="A26" s="73" t="s">
        <v>84</v>
      </c>
      <c r="B26" s="58"/>
      <c r="C26" s="71" t="s">
        <v>336</v>
      </c>
      <c r="D26" s="71" t="s">
        <v>172</v>
      </c>
    </row>
    <row r="27" spans="1:4" x14ac:dyDescent="0.25">
      <c r="A27" s="73" t="s">
        <v>85</v>
      </c>
      <c r="B27" s="58"/>
      <c r="C27" s="95" t="s">
        <v>365</v>
      </c>
      <c r="D27" s="71"/>
    </row>
    <row r="28" spans="1:4" x14ac:dyDescent="0.25">
      <c r="A28" s="73" t="s">
        <v>86</v>
      </c>
      <c r="B28" s="58"/>
      <c r="C28" s="71"/>
      <c r="D28" s="71"/>
    </row>
    <row r="29" spans="1:4" x14ac:dyDescent="0.25">
      <c r="A29" s="73" t="s">
        <v>87</v>
      </c>
      <c r="B29" s="58"/>
      <c r="C29" s="71" t="s">
        <v>361</v>
      </c>
      <c r="D29" s="71" t="s">
        <v>173</v>
      </c>
    </row>
    <row r="30" spans="1:4" x14ac:dyDescent="0.25">
      <c r="A30" s="73" t="s">
        <v>88</v>
      </c>
      <c r="B30" s="58"/>
      <c r="C30" s="71" t="s">
        <v>89</v>
      </c>
      <c r="D30" s="71" t="s">
        <v>159</v>
      </c>
    </row>
    <row r="31" spans="1:4" ht="15.75" thickBot="1" x14ac:dyDescent="0.3">
      <c r="A31" s="73" t="s">
        <v>90</v>
      </c>
      <c r="B31" s="58"/>
      <c r="C31" s="74" t="s">
        <v>362</v>
      </c>
      <c r="D31" s="74" t="s">
        <v>363</v>
      </c>
    </row>
    <row r="32" spans="1:4" ht="16.5" thickTop="1" thickBot="1" x14ac:dyDescent="0.3">
      <c r="A32" s="73" t="s">
        <v>91</v>
      </c>
      <c r="B32" s="58"/>
      <c r="C32" s="41" t="s">
        <v>337</v>
      </c>
      <c r="D32" s="74" t="s">
        <v>174</v>
      </c>
    </row>
    <row r="33" spans="1:4" ht="15.75" thickTop="1" x14ac:dyDescent="0.25">
      <c r="A33" s="73" t="s">
        <v>338</v>
      </c>
      <c r="B33" s="110"/>
      <c r="C33" s="71" t="s">
        <v>339</v>
      </c>
      <c r="D33" s="71"/>
    </row>
    <row r="34" spans="1:4" x14ac:dyDescent="0.25">
      <c r="A34" s="73" t="s">
        <v>92</v>
      </c>
      <c r="B34" s="110"/>
      <c r="C34" s="71" t="s">
        <v>93</v>
      </c>
      <c r="D34" s="71" t="s">
        <v>160</v>
      </c>
    </row>
    <row r="35" spans="1:4" ht="15.75" thickBot="1" x14ac:dyDescent="0.3">
      <c r="A35" s="73" t="s">
        <v>94</v>
      </c>
      <c r="B35" s="58"/>
      <c r="C35" s="74" t="s">
        <v>340</v>
      </c>
      <c r="D35" s="74" t="s">
        <v>161</v>
      </c>
    </row>
    <row r="36" spans="1:4" ht="16.5" thickTop="1" thickBot="1" x14ac:dyDescent="0.3">
      <c r="A36" s="73" t="s">
        <v>95</v>
      </c>
      <c r="B36" s="58"/>
      <c r="C36" s="74" t="s">
        <v>341</v>
      </c>
      <c r="D36" s="74" t="s">
        <v>175</v>
      </c>
    </row>
    <row r="37" spans="1:4" ht="15.75" thickTop="1" x14ac:dyDescent="0.25">
      <c r="A37" s="73" t="s">
        <v>15</v>
      </c>
      <c r="B37" s="58"/>
      <c r="C37" s="71"/>
      <c r="D37" s="71"/>
    </row>
    <row r="38" spans="1:4" x14ac:dyDescent="0.25">
      <c r="A38" s="73" t="s">
        <v>96</v>
      </c>
      <c r="B38" s="58">
        <v>10</v>
      </c>
      <c r="C38" s="71" t="s">
        <v>342</v>
      </c>
      <c r="D38" s="71" t="s">
        <v>162</v>
      </c>
    </row>
    <row r="39" spans="1:4" x14ac:dyDescent="0.25">
      <c r="A39" s="73" t="s">
        <v>97</v>
      </c>
      <c r="B39" s="58">
        <v>11</v>
      </c>
      <c r="C39" s="71" t="s">
        <v>343</v>
      </c>
      <c r="D39" s="71" t="s">
        <v>163</v>
      </c>
    </row>
    <row r="40" spans="1:4" x14ac:dyDescent="0.25">
      <c r="A40" s="73" t="s">
        <v>98</v>
      </c>
      <c r="B40" s="58"/>
      <c r="C40" s="71"/>
      <c r="D40" s="71" t="s">
        <v>366</v>
      </c>
    </row>
    <row r="41" spans="1:4" ht="15.75" thickBot="1" x14ac:dyDescent="0.3">
      <c r="A41" s="73" t="s">
        <v>100</v>
      </c>
      <c r="B41" s="58">
        <v>9</v>
      </c>
      <c r="C41" s="74" t="s">
        <v>367</v>
      </c>
      <c r="D41" s="74" t="s">
        <v>365</v>
      </c>
    </row>
    <row r="42" spans="1:4" ht="16.5" thickTop="1" thickBot="1" x14ac:dyDescent="0.3">
      <c r="A42" s="73" t="s">
        <v>101</v>
      </c>
      <c r="B42" s="58"/>
      <c r="C42" s="74" t="s">
        <v>344</v>
      </c>
      <c r="D42" s="74" t="s">
        <v>164</v>
      </c>
    </row>
    <row r="43" spans="1:4" ht="16.5" thickTop="1" thickBot="1" x14ac:dyDescent="0.3">
      <c r="A43" s="9"/>
      <c r="B43" s="10"/>
      <c r="C43" s="12"/>
      <c r="D43" s="15"/>
    </row>
    <row r="44" spans="1:4" x14ac:dyDescent="0.25">
      <c r="A44" s="8"/>
    </row>
    <row r="45" spans="1:4" ht="28.5" customHeight="1" x14ac:dyDescent="0.25">
      <c r="A45" s="13"/>
    </row>
    <row r="46" spans="1:4" ht="26.25" customHeight="1" x14ac:dyDescent="0.25">
      <c r="A46" s="145"/>
      <c r="B46" s="125"/>
      <c r="C46" s="146" t="s">
        <v>262</v>
      </c>
      <c r="D46" s="146"/>
    </row>
    <row r="47" spans="1:4" ht="26.25" customHeight="1" thickBot="1" x14ac:dyDescent="0.3">
      <c r="A47" s="145"/>
      <c r="B47" s="125"/>
      <c r="C47" s="147"/>
      <c r="D47" s="147"/>
    </row>
    <row r="48" spans="1:4" ht="20.25" customHeight="1" x14ac:dyDescent="0.25">
      <c r="A48" s="78"/>
      <c r="B48" s="96"/>
      <c r="C48" s="148" t="s">
        <v>262</v>
      </c>
      <c r="D48" s="148"/>
    </row>
    <row r="49" spans="1:4" ht="15.75" thickBot="1" x14ac:dyDescent="0.3">
      <c r="A49" s="76"/>
      <c r="B49" s="52" t="s">
        <v>1</v>
      </c>
      <c r="C49" s="77" t="s">
        <v>200</v>
      </c>
      <c r="D49" s="77" t="s">
        <v>63</v>
      </c>
    </row>
    <row r="50" spans="1:4" x14ac:dyDescent="0.25">
      <c r="A50" s="59" t="s">
        <v>102</v>
      </c>
      <c r="B50" s="79"/>
      <c r="C50" s="80"/>
      <c r="D50" s="80"/>
    </row>
    <row r="51" spans="1:4" x14ac:dyDescent="0.25">
      <c r="A51" s="51" t="s">
        <v>103</v>
      </c>
      <c r="B51" s="55">
        <v>12</v>
      </c>
      <c r="C51" s="71"/>
      <c r="D51" s="71" t="s">
        <v>176</v>
      </c>
    </row>
    <row r="52" spans="1:4" x14ac:dyDescent="0.25">
      <c r="A52" s="51" t="s">
        <v>104</v>
      </c>
      <c r="B52" s="55">
        <v>14</v>
      </c>
      <c r="C52" s="71" t="s">
        <v>105</v>
      </c>
      <c r="D52" s="71" t="s">
        <v>177</v>
      </c>
    </row>
    <row r="53" spans="1:4" x14ac:dyDescent="0.25">
      <c r="A53" s="51" t="s">
        <v>106</v>
      </c>
      <c r="B53" s="55"/>
      <c r="C53" s="71"/>
      <c r="D53" s="71" t="s">
        <v>107</v>
      </c>
    </row>
    <row r="54" spans="1:4" x14ac:dyDescent="0.25">
      <c r="A54" s="51" t="s">
        <v>108</v>
      </c>
      <c r="B54" s="55">
        <v>18</v>
      </c>
      <c r="C54" s="71" t="s">
        <v>109</v>
      </c>
      <c r="D54" s="71"/>
    </row>
    <row r="55" spans="1:4" x14ac:dyDescent="0.25">
      <c r="A55" s="51" t="s">
        <v>345</v>
      </c>
      <c r="B55" s="55"/>
      <c r="C55" s="71" t="s">
        <v>99</v>
      </c>
      <c r="D55" s="71"/>
    </row>
    <row r="56" spans="1:4" x14ac:dyDescent="0.25">
      <c r="A56" s="51" t="s">
        <v>110</v>
      </c>
      <c r="B56" s="55"/>
      <c r="C56" s="71" t="s">
        <v>111</v>
      </c>
      <c r="D56" s="71" t="s">
        <v>178</v>
      </c>
    </row>
    <row r="57" spans="1:4" x14ac:dyDescent="0.25">
      <c r="A57" s="51" t="s">
        <v>112</v>
      </c>
      <c r="B57" s="55">
        <v>12</v>
      </c>
      <c r="C57" s="71" t="s">
        <v>113</v>
      </c>
      <c r="D57" s="71"/>
    </row>
    <row r="58" spans="1:4" x14ac:dyDescent="0.25">
      <c r="A58" s="51" t="s">
        <v>114</v>
      </c>
      <c r="B58" s="55"/>
      <c r="C58" s="71" t="s">
        <v>115</v>
      </c>
      <c r="D58" s="71"/>
    </row>
    <row r="59" spans="1:4" ht="15.75" thickBot="1" x14ac:dyDescent="0.3">
      <c r="A59" s="51" t="s">
        <v>116</v>
      </c>
      <c r="B59" s="55">
        <v>18</v>
      </c>
      <c r="C59" s="72"/>
      <c r="D59" s="72"/>
    </row>
    <row r="60" spans="1:4" ht="15.75" thickBot="1" x14ac:dyDescent="0.3">
      <c r="A60" s="59" t="s">
        <v>117</v>
      </c>
      <c r="B60" s="55"/>
      <c r="C60" s="72" t="s">
        <v>346</v>
      </c>
      <c r="D60" s="72" t="s">
        <v>179</v>
      </c>
    </row>
    <row r="61" spans="1:4" x14ac:dyDescent="0.25">
      <c r="A61" s="51" t="s">
        <v>15</v>
      </c>
      <c r="B61" s="55"/>
      <c r="C61" s="71"/>
      <c r="D61" s="71"/>
    </row>
    <row r="62" spans="1:4" x14ac:dyDescent="0.25">
      <c r="A62" s="59" t="s">
        <v>118</v>
      </c>
      <c r="B62" s="55"/>
      <c r="C62" s="71" t="s">
        <v>186</v>
      </c>
      <c r="D62" s="71" t="s">
        <v>180</v>
      </c>
    </row>
    <row r="63" spans="1:4" ht="15.75" thickBot="1" x14ac:dyDescent="0.3">
      <c r="A63" s="59" t="s">
        <v>119</v>
      </c>
      <c r="B63" s="55"/>
      <c r="C63" s="72" t="s">
        <v>187</v>
      </c>
      <c r="D63" s="72" t="s">
        <v>181</v>
      </c>
    </row>
    <row r="64" spans="1:4" ht="15.75" thickBot="1" x14ac:dyDescent="0.3">
      <c r="A64" s="59" t="s">
        <v>120</v>
      </c>
      <c r="B64" s="55">
        <v>5</v>
      </c>
      <c r="C64" s="74" t="s">
        <v>347</v>
      </c>
      <c r="D64" s="74" t="s">
        <v>182</v>
      </c>
    </row>
    <row r="65" spans="1:2" ht="15.75" thickTop="1" x14ac:dyDescent="0.25"/>
    <row r="67" spans="1:2" x14ac:dyDescent="0.25">
      <c r="A67" s="76"/>
    </row>
    <row r="68" spans="1:2" x14ac:dyDescent="0.25">
      <c r="A68" s="51"/>
    </row>
    <row r="69" spans="1:2" x14ac:dyDescent="0.25">
      <c r="A69" s="50" t="s">
        <v>384</v>
      </c>
      <c r="B69" s="50" t="s">
        <v>385</v>
      </c>
    </row>
    <row r="70" spans="1:2" x14ac:dyDescent="0.25">
      <c r="A70" s="51"/>
      <c r="B70" s="120"/>
    </row>
    <row r="71" spans="1:2" x14ac:dyDescent="0.25">
      <c r="A71" s="51"/>
      <c r="B71" s="120"/>
    </row>
    <row r="72" spans="1:2" x14ac:dyDescent="0.25">
      <c r="A72" s="51"/>
      <c r="B72" s="120"/>
    </row>
    <row r="73" spans="1:2" x14ac:dyDescent="0.25">
      <c r="A73" s="51"/>
      <c r="B73" s="120"/>
    </row>
    <row r="74" spans="1:2" x14ac:dyDescent="0.25">
      <c r="A74" s="50" t="s">
        <v>389</v>
      </c>
      <c r="B74" s="50" t="s">
        <v>386</v>
      </c>
    </row>
    <row r="75" spans="1:2" x14ac:dyDescent="0.25">
      <c r="A75" s="51"/>
    </row>
    <row r="76" spans="1:2" x14ac:dyDescent="0.25">
      <c r="A76" s="51"/>
    </row>
    <row r="77" spans="1:2" x14ac:dyDescent="0.25">
      <c r="A77" s="50" t="s">
        <v>387</v>
      </c>
    </row>
  </sheetData>
  <mergeCells count="8">
    <mergeCell ref="A46:A47"/>
    <mergeCell ref="B46:B47"/>
    <mergeCell ref="C46:D47"/>
    <mergeCell ref="C48:D48"/>
    <mergeCell ref="A1:D1"/>
    <mergeCell ref="A3:A4"/>
    <mergeCell ref="B3:B4"/>
    <mergeCell ref="C3:D4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Баланс</vt:lpstr>
      <vt:lpstr>Баланс-1</vt:lpstr>
      <vt:lpstr>ОПиУ</vt:lpstr>
      <vt:lpstr>ОПиУ-1</vt:lpstr>
      <vt:lpstr>Прочий доход</vt:lpstr>
      <vt:lpstr>Прочий доход-1</vt:lpstr>
      <vt:lpstr>Изм. в капитале</vt:lpstr>
      <vt:lpstr>Изм. в капитале-1</vt:lpstr>
      <vt:lpstr>ОДДС</vt:lpstr>
      <vt:lpstr>ОДДС-1</vt:lpstr>
      <vt:lpstr>'Прочий доход'!OLE_LINK20</vt:lpstr>
      <vt:lpstr>Баланс!Область_печати</vt:lpstr>
      <vt:lpstr>'Баланс-1'!Область_печати</vt:lpstr>
      <vt:lpstr>'Изм. в капитале'!Область_печати</vt:lpstr>
      <vt:lpstr>'Изм. в капитале-1'!Область_печати</vt:lpstr>
      <vt:lpstr>ОДДС!Область_печати</vt:lpstr>
      <vt:lpstr>ОПиУ!Область_печати</vt:lpstr>
      <vt:lpstr>'ОПиУ-1'!Область_печати</vt:lpstr>
      <vt:lpstr>'Прочий доход'!Область_печати</vt:lpstr>
      <vt:lpstr>'Прочий доход-1'!Область_печати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Исатаева Гульмира</dc:creator>
  <cp:lastModifiedBy>Имангазин Алишер</cp:lastModifiedBy>
  <cp:lastPrinted>2015-07-17T14:02:11Z</cp:lastPrinted>
  <dcterms:created xsi:type="dcterms:W3CDTF">2015-07-16T06:05:37Z</dcterms:created>
  <dcterms:modified xsi:type="dcterms:W3CDTF">2015-08-07T10:35:47Z</dcterms:modified>
</cp:coreProperties>
</file>