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za\Desktop\Отчеты\2018 год\6 мес 2018 г\"/>
    </mc:Choice>
  </mc:AlternateContent>
  <bookViews>
    <workbookView xWindow="240" yWindow="105" windowWidth="21075" windowHeight="8505"/>
  </bookViews>
  <sheets>
    <sheet name="ББ" sheetId="1" r:id="rId1"/>
    <sheet name="ОПиУ" sheetId="2" r:id="rId2"/>
    <sheet name="Капитал" sheetId="3" r:id="rId3"/>
    <sheet name="ДДС" sheetId="4" r:id="rId4"/>
  </sheets>
  <definedNames>
    <definedName name="Changes" localSheetId="2">Капитал!$A$5</definedName>
    <definedName name="_xlnm.Print_Area" localSheetId="2">Капитал!$A$1:$I$31</definedName>
  </definedNames>
  <calcPr calcId="152511"/>
</workbook>
</file>

<file path=xl/calcChain.xml><?xml version="1.0" encoding="utf-8"?>
<calcChain xmlns="http://schemas.openxmlformats.org/spreadsheetml/2006/main">
  <c r="D49" i="4" l="1"/>
  <c r="C49" i="4"/>
  <c r="D37" i="4"/>
  <c r="C37" i="4"/>
  <c r="D26" i="4"/>
  <c r="D51" i="4" s="1"/>
  <c r="D53" i="4" s="1"/>
  <c r="C26" i="4"/>
  <c r="C51" i="4" s="1"/>
  <c r="C53" i="4" s="1"/>
  <c r="G21" i="3"/>
  <c r="I21" i="3" s="1"/>
  <c r="G22" i="3"/>
  <c r="I22" i="3" s="1"/>
  <c r="G23" i="3"/>
  <c r="I23" i="3" s="1"/>
  <c r="G24" i="3"/>
  <c r="I24" i="3" s="1"/>
  <c r="G20" i="3"/>
  <c r="I20" i="3" s="1"/>
  <c r="C19" i="3"/>
  <c r="C25" i="3" s="1"/>
  <c r="D19" i="3"/>
  <c r="D25" i="3" s="1"/>
  <c r="E19" i="3"/>
  <c r="E25" i="3" s="1"/>
  <c r="F19" i="3"/>
  <c r="F25" i="3" s="1"/>
  <c r="G19" i="3"/>
  <c r="H19" i="3"/>
  <c r="H25" i="3" s="1"/>
  <c r="I19" i="3"/>
  <c r="B19" i="3"/>
  <c r="B25" i="3" s="1"/>
  <c r="G16" i="3"/>
  <c r="I16" i="3" s="1"/>
  <c r="I14" i="3"/>
  <c r="I13" i="3"/>
  <c r="I12" i="3"/>
  <c r="I11" i="3"/>
  <c r="I10" i="3"/>
  <c r="I8" i="3"/>
  <c r="G7" i="3"/>
  <c r="I7" i="3" s="1"/>
  <c r="G6" i="3"/>
  <c r="I6" i="3" s="1"/>
  <c r="C9" i="3"/>
  <c r="C15" i="3" s="1"/>
  <c r="D9" i="3"/>
  <c r="D15" i="3" s="1"/>
  <c r="E9" i="3"/>
  <c r="E15" i="3" s="1"/>
  <c r="F9" i="3"/>
  <c r="F15" i="3" s="1"/>
  <c r="H9" i="3"/>
  <c r="H15" i="3" s="1"/>
  <c r="B9" i="3"/>
  <c r="B15" i="3" s="1"/>
  <c r="D34" i="2"/>
  <c r="C34" i="2"/>
  <c r="D29" i="2"/>
  <c r="C29" i="2"/>
  <c r="C35" i="2" s="1"/>
  <c r="C37" i="2" s="1"/>
  <c r="C19" i="2"/>
  <c r="D13" i="2"/>
  <c r="C13" i="2"/>
  <c r="D46" i="1"/>
  <c r="C46" i="1"/>
  <c r="C48" i="1" s="1"/>
  <c r="D38" i="1"/>
  <c r="C38" i="1"/>
  <c r="D23" i="1"/>
  <c r="C23" i="1"/>
  <c r="I25" i="3" l="1"/>
  <c r="G25" i="3"/>
  <c r="G9" i="3"/>
  <c r="G15" i="3" s="1"/>
  <c r="I9" i="3"/>
  <c r="I15" i="3" s="1"/>
  <c r="D35" i="2"/>
  <c r="D37" i="2" s="1"/>
  <c r="D19" i="2"/>
  <c r="D48" i="1"/>
  <c r="D20" i="2" l="1"/>
  <c r="C20" i="2"/>
  <c r="C49" i="1"/>
  <c r="D49" i="1"/>
</calcChain>
</file>

<file path=xl/sharedStrings.xml><?xml version="1.0" encoding="utf-8"?>
<sst xmlns="http://schemas.openxmlformats.org/spreadsheetml/2006/main" count="254" uniqueCount="150">
  <si>
    <t>Прим.</t>
  </si>
  <si>
    <t>Процентные доходы</t>
  </si>
  <si>
    <t>Денежные средства и их эквиваленты</t>
  </si>
  <si>
    <t>Средства в кредитных организациях</t>
  </si>
  <si>
    <t xml:space="preserve"> </t>
  </si>
  <si>
    <t>Процентные расходы</t>
  </si>
  <si>
    <t>Итого процентные расходы</t>
  </si>
  <si>
    <t>Прочие доходы</t>
  </si>
  <si>
    <t>Итого</t>
  </si>
  <si>
    <t>Активы</t>
  </si>
  <si>
    <t xml:space="preserve">Средства в кредитных организациях </t>
  </si>
  <si>
    <t>Дебиторская задолженность по финансовой аренде</t>
  </si>
  <si>
    <t>Основные средства</t>
  </si>
  <si>
    <t>Нематериальные активы</t>
  </si>
  <si>
    <t>Авансы выданные</t>
  </si>
  <si>
    <t>Прочие активы</t>
  </si>
  <si>
    <t>Итого активы</t>
  </si>
  <si>
    <t>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</si>
  <si>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</si>
  <si>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</si>
  <si>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</si>
  <si>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</si>
  <si>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Дополнительный оплаченный капитал</t>
  </si>
  <si>
    <t>Резервный капитал</t>
  </si>
  <si>
    <t>Резерв по условному распределению</t>
  </si>
  <si>
    <t>Нераспределенная прибыль</t>
  </si>
  <si>
    <t>Итого капитал</t>
  </si>
  <si>
    <t xml:space="preserve">Итого обязательства и капитал </t>
  </si>
  <si>
    <t>Активы, предназначенные для продажи</t>
  </si>
  <si>
    <t>Активы, предназначенные для финансовой аренды</t>
  </si>
  <si>
    <t>Выпущенные долговые ценные бумаги</t>
  </si>
  <si>
    <t>–</t>
  </si>
  <si>
    <t>Итого капитал, приходящийся на акционера Фонда</t>
  </si>
  <si>
    <t>Неконтрольные доли участия</t>
  </si>
  <si>
    <t>Балансовая стоимость одной простой акции (в тенге)</t>
  </si>
  <si>
    <t>2017 года (неаудировано)</t>
  </si>
  <si>
    <t>Итого процентные доходы</t>
  </si>
  <si>
    <t>-</t>
  </si>
  <si>
    <t>Непроцентные расходы</t>
  </si>
  <si>
    <t>Прибыль за год</t>
  </si>
  <si>
    <t>Прочий совокупный доход за год</t>
  </si>
  <si>
    <t>Итого совокупный доход за год</t>
  </si>
  <si>
    <t>Капитал, приходящийся на акционера Фонда</t>
  </si>
  <si>
    <t xml:space="preserve">Неконтрольные доли участия </t>
  </si>
  <si>
    <t>На 30 июня 2017 года</t>
  </si>
  <si>
    <t>КОНСОЛИДИРОВАННЫЙ ОТЧЁТ ОБ ИЗМЕНЕНИЯХ В КАПИТАЛЕ</t>
  </si>
  <si>
    <t>Движение денежных средств от операционной деятельности</t>
  </si>
  <si>
    <t>Проценты полученные</t>
  </si>
  <si>
    <t>Проценты уплаченные</t>
  </si>
  <si>
    <t>Приобретение основных средств</t>
  </si>
  <si>
    <t>Приобретение нематериальных активов</t>
  </si>
  <si>
    <t>2017 год</t>
  </si>
  <si>
    <t>Денежные потоки от финансовой деятельности</t>
  </si>
  <si>
    <t>Поступление от выпуска акций</t>
  </si>
  <si>
    <t>Влияние изменений обменных курсов на денежные средства и их эквиваленты</t>
  </si>
  <si>
    <t xml:space="preserve">                      КОНСОЛИДИРОВАННЫЙ ОТЧЁТ О ДВИЖЕНИИ ДЕНЕЖНЫХ СРЕДСТВ                                                
</t>
  </si>
  <si>
    <t>КОНСОЛИДИРОВАННЫЙ ОТЧЁТ О СОВОКУПНОМ ДОХОДЕ</t>
  </si>
  <si>
    <t xml:space="preserve">КОНСОЛИДИРОВАННЫЙ ОТЧЁТ О ФИНАНСОВОМ ПОЛОЖЕНИИ
</t>
  </si>
  <si>
    <r>
      <rPr>
        <i/>
        <sz val="12"/>
        <color theme="1"/>
        <rFont val="Garamond"/>
        <family val="1"/>
        <charset val="204"/>
      </rPr>
      <t xml:space="preserve">                                                                                 </t>
    </r>
    <r>
      <rPr>
        <i/>
        <sz val="9"/>
        <color theme="1"/>
        <rFont val="Garamond"/>
        <family val="1"/>
        <charset val="204"/>
      </rPr>
      <t xml:space="preserve">            (в тысячах тенге)</t>
    </r>
  </si>
  <si>
    <r>
      <rPr>
        <i/>
        <sz val="12"/>
        <color theme="1"/>
        <rFont val="Garamond"/>
        <family val="1"/>
        <charset val="204"/>
      </rPr>
      <t xml:space="preserve">                                                                                                     </t>
    </r>
    <r>
      <rPr>
        <i/>
        <sz val="9"/>
        <color theme="1"/>
        <rFont val="Garamond"/>
        <family val="1"/>
        <charset val="204"/>
      </rPr>
      <t xml:space="preserve">   (в тысячах тенге)</t>
    </r>
  </si>
  <si>
    <r>
      <rPr>
        <i/>
        <sz val="12"/>
        <color theme="1"/>
        <rFont val="Garamond"/>
        <family val="1"/>
        <charset val="204"/>
      </rPr>
      <t xml:space="preserve">                                                                       </t>
    </r>
    <r>
      <rPr>
        <i/>
        <sz val="9"/>
        <color theme="1"/>
        <rFont val="Garamond"/>
        <family val="1"/>
        <charset val="204"/>
      </rPr>
      <t xml:space="preserve">     (в тысячах тенге)</t>
    </r>
  </si>
  <si>
    <r>
      <rPr>
        <i/>
        <sz val="12"/>
        <color theme="1"/>
        <rFont val="Garamond"/>
        <family val="1"/>
        <charset val="204"/>
      </rPr>
      <t xml:space="preserve">                                                                     </t>
    </r>
    <r>
      <rPr>
        <i/>
        <sz val="9"/>
        <color theme="1"/>
        <rFont val="Garamond"/>
        <family val="1"/>
        <charset val="204"/>
      </rPr>
      <t xml:space="preserve"> (в тысячах тенге)</t>
    </r>
  </si>
  <si>
    <t xml:space="preserve">Займы клиентам </t>
  </si>
  <si>
    <t>Инвестиционные ценные бумаги</t>
  </si>
  <si>
    <t>Инвестиции в организации, учитываемые по методу долевого участия</t>
  </si>
  <si>
    <t>Дебиторская задолженность</t>
  </si>
  <si>
    <t>Запасы</t>
  </si>
  <si>
    <t>Текущий НДС и прочие налоги к возмещению</t>
  </si>
  <si>
    <t>Активы по текущему корпоративному подоходному налогу</t>
  </si>
  <si>
    <t>Средства, полученные от местных исполнительных органов</t>
  </si>
  <si>
    <t>Средства, полученные от кредитных учреждений</t>
  </si>
  <si>
    <t>Краткосрочные оценочные обязательства</t>
  </si>
  <si>
    <t>Кредиторская задолженность</t>
  </si>
  <si>
    <t>Авансы полученные</t>
  </si>
  <si>
    <t>Обязательства по текущему корпоративному подоходному налогу</t>
  </si>
  <si>
    <t>Обязательства по отсроченному корпоративному подоходному налогу</t>
  </si>
  <si>
    <t>Текущий НДС и прочие налоги к выплате</t>
  </si>
  <si>
    <t>Отсроченный НДС</t>
  </si>
  <si>
    <t>На 30 июня 2018 года (неаудировано)</t>
  </si>
  <si>
    <t>За шестимесячный период, закончившийся 30 июня</t>
  </si>
  <si>
    <t>2018 года (неаудировано)</t>
  </si>
  <si>
    <t>Займы клиентам</t>
  </si>
  <si>
    <t>Чистые процентные доходы / (расходы)</t>
  </si>
  <si>
    <t>(Начисление) / восстановление резерва под обесценение активов, приносящих процентный доход</t>
  </si>
  <si>
    <t>Чистые процентные доходы / (расходы) после расходов обесценению активов, приносящих процентный доход</t>
  </si>
  <si>
    <t>Доходы по агентским и комиссионным вознаграждениям</t>
  </si>
  <si>
    <t>Прибыль / (убыток) по операциям с иностранной валютой</t>
  </si>
  <si>
    <t>Доля в прибыли / (убытке) организаций, учитываемых по методу долевого участия</t>
  </si>
  <si>
    <t>Доходы по дивидендам</t>
  </si>
  <si>
    <t>Чистые прочие операционные доходы / (расходы)</t>
  </si>
  <si>
    <t>Общие и административные расходы</t>
  </si>
  <si>
    <t>Расходы по реализации</t>
  </si>
  <si>
    <t>Прочие расходы</t>
  </si>
  <si>
    <t>Прочее (начисление) / восстановление резерва под обесценение</t>
  </si>
  <si>
    <t>Прибыль / (убыток) до расходов по подоходному налогу</t>
  </si>
  <si>
    <t>Расходы по корпоративному подоходному налогу</t>
  </si>
  <si>
    <t>Прибыль / (убыток) за период</t>
  </si>
  <si>
    <t>- Приходящаяся на акционера компании</t>
  </si>
  <si>
    <t>- Приходящаяся на неконтрольные доли участия</t>
  </si>
  <si>
    <t>Базовая и разводненная прибыль / (убыток) на акцию за период (тенге)</t>
  </si>
  <si>
    <t>Нераспределённая прибыль</t>
  </si>
  <si>
    <t xml:space="preserve">На 31 декабря 2016 года </t>
  </si>
  <si>
    <t xml:space="preserve">Дивиденды объявленные </t>
  </si>
  <si>
    <t xml:space="preserve">Увеличение уставного капитала </t>
  </si>
  <si>
    <t xml:space="preserve">Доход от первоначального признания займов, полученных от местных исполнительных органов, по справедливой стоимости, за вычетом налога </t>
  </si>
  <si>
    <t xml:space="preserve">Резерв по условному распределению за год, за вычетом налога </t>
  </si>
  <si>
    <t>Выбытие неконтрольных долей участия</t>
  </si>
  <si>
    <t>На 31 декабря 2017 года</t>
  </si>
  <si>
    <t>Изменение в учетной политике</t>
  </si>
  <si>
    <t xml:space="preserve">Дивиденды акционеру Компании </t>
  </si>
  <si>
    <t>Увеличение уставного капитала</t>
  </si>
  <si>
    <t xml:space="preserve">Резерв по условному распределению за год, за вычетом налога  </t>
  </si>
  <si>
    <t>На 30 июня 2018 года</t>
  </si>
  <si>
    <t xml:space="preserve">За шестимесячный период, закончившийся 30 июня </t>
  </si>
  <si>
    <t>2018 год</t>
  </si>
  <si>
    <t xml:space="preserve">Авансы полученные </t>
  </si>
  <si>
    <t xml:space="preserve">Авансы выданные </t>
  </si>
  <si>
    <t>Поступление субсидий, полученных от Правительства РК</t>
  </si>
  <si>
    <t>Возврат субсидий, полученных от Правительства РК</t>
  </si>
  <si>
    <t>Корпоративный подоходный налог</t>
  </si>
  <si>
    <t xml:space="preserve">Налоговые платежи в бюджет </t>
  </si>
  <si>
    <t>Другие обязательные платежи (ОПВ, СО, ОСМС)</t>
  </si>
  <si>
    <t>Расходы на персонал выплаченные, за исключением налогов и отчислений</t>
  </si>
  <si>
    <t>Платежи поставщикам за товары, работы и услуги</t>
  </si>
  <si>
    <t>Предоставление займов клиентам</t>
  </si>
  <si>
    <t>Поступления от погашения займов, предоставленных клиентам</t>
  </si>
  <si>
    <t>Поступления от погашения займов, предоставленных связанным сторонам</t>
  </si>
  <si>
    <t>Прочие поступления</t>
  </si>
  <si>
    <t>Прочие выплаты</t>
  </si>
  <si>
    <t>Чистое поступление (расходование) денежных средств в операционной деятельности</t>
  </si>
  <si>
    <t>Денежные потоки от инвестиционной деятельности</t>
  </si>
  <si>
    <t>Поступление от продажи основных средств</t>
  </si>
  <si>
    <t>Поступление от продажи нематериальных активов</t>
  </si>
  <si>
    <t>Приобретение инвестиционных ценных бумаг</t>
  </si>
  <si>
    <t>Поступления от продажи долей участия в организациях, учитываемых по методу долевого участия</t>
  </si>
  <si>
    <t>Дивиденды полученные</t>
  </si>
  <si>
    <t>Чистое поступление (расходование) денежных средств от инвестиционной деятельности</t>
  </si>
  <si>
    <t>Поступление средств, полученных от местных исполнительных органов</t>
  </si>
  <si>
    <t>Погашение средств, полученных от местных исполнительных органов</t>
  </si>
  <si>
    <t>Поступление средств, полученных от кредитных учреждений</t>
  </si>
  <si>
    <t>Погашение средств, полученных от кредитных учреждений</t>
  </si>
  <si>
    <t>Поступление средств, полученных от акционера</t>
  </si>
  <si>
    <t>Погашение средств, полученных от Акционера</t>
  </si>
  <si>
    <t>Дивиденды выплаченные</t>
  </si>
  <si>
    <t>Чистое поступление/(расходование) денежных средств от финансовой деятельности</t>
  </si>
  <si>
    <t xml:space="preserve">Чистое увеличение/(уменьшение) денежных средств и их эквивалентов </t>
  </si>
  <si>
    <t>Денежные средства и их эквиваленты на начало года</t>
  </si>
  <si>
    <t>Денежные средства и их эквиваленты на конец периода</t>
  </si>
  <si>
    <t>Акционерное общество «Фонд финансовой поддержки сельского хозяйства» Консолидированная финансовая отчётность за период, закончившийся 30 июня 2018 года, неаудировано</t>
  </si>
  <si>
    <t>Акционерное общество «Фонд финансовой поддержки сельского хозяйства» Консолидированная финансовая отчётность за период, закончившийся 30 июня  2018 года, неаудировано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</si>
</sst>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Garamond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b/>
      <i/>
      <sz val="9.5"/>
      <color theme="1"/>
      <name val="Garamond"/>
      <family val="1"/>
      <charset val="204"/>
    </font>
    <font>
      <i/>
      <sz val="10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i/>
      <sz val="12"/>
      <color theme="1"/>
      <name val="Garamond"/>
      <family val="1"/>
      <charset val="204"/>
    </font>
    <font>
      <b/>
      <sz val="10"/>
      <name val="Garamond"/>
      <family val="1"/>
      <charset val="204"/>
    </font>
    <font>
      <b/>
      <i/>
      <sz val="8"/>
      <color theme="1"/>
      <name val="Garamond"/>
      <family val="1"/>
      <charset val="204"/>
    </font>
    <font>
      <b/>
      <sz val="8"/>
      <color theme="1"/>
      <name val="Garamond"/>
      <family val="1"/>
      <charset val="204"/>
    </font>
    <font>
      <sz val="8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sz val="10"/>
      <color rgb="FF000000"/>
      <name val="Garamond"/>
      <family val="1"/>
      <charset val="204"/>
    </font>
    <font>
      <sz val="10"/>
      <color rgb="FF000000"/>
      <name val="Garamond"/>
      <family val="1"/>
      <charset val="204"/>
    </font>
    <font>
      <sz val="10"/>
      <color rgb="FF008000"/>
      <name val="Garamond"/>
      <family val="1"/>
      <charset val="204"/>
    </font>
    <font>
      <sz val="8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Border="1"/>
    <xf numFmtId="0" fontId="0" fillId="0" borderId="0" xfId="0" applyBorder="1"/>
    <xf numFmtId="164" fontId="2" fillId="0" borderId="0" xfId="0" applyNumberFormat="1" applyFont="1" applyFill="1" applyBorder="1"/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3" fontId="15" fillId="0" borderId="1" xfId="0" applyNumberFormat="1" applyFont="1" applyBorder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3" fontId="18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" xfId="0" applyNumberFormat="1" applyFont="1" applyBorder="1" applyAlignment="1">
      <alignment horizontal="right" vertical="center" wrapText="1"/>
    </xf>
    <xf numFmtId="3" fontId="19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0" applyFont="1"/>
    <xf numFmtId="3" fontId="18" fillId="0" borderId="0" xfId="0" applyNumberFormat="1" applyFont="1" applyBorder="1" applyAlignment="1">
      <alignment vertical="center" wrapText="1"/>
    </xf>
    <xf numFmtId="3" fontId="19" fillId="0" borderId="0" xfId="0" applyNumberFormat="1" applyFont="1" applyBorder="1" applyAlignment="1">
      <alignment vertical="center" wrapText="1"/>
    </xf>
    <xf numFmtId="3" fontId="18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3" fontId="23" fillId="0" borderId="0" xfId="0" applyNumberFormat="1" applyFont="1" applyBorder="1" applyAlignment="1">
      <alignment horizontal="right"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24" fillId="0" borderId="0" xfId="0" applyNumberFormat="1" applyFont="1" applyAlignment="1">
      <alignment horizontal="right" wrapText="1"/>
    </xf>
    <xf numFmtId="3" fontId="25" fillId="0" borderId="0" xfId="0" applyNumberFormat="1" applyFont="1" applyAlignment="1">
      <alignment horizontal="right" wrapText="1"/>
    </xf>
    <xf numFmtId="3" fontId="25" fillId="0" borderId="1" xfId="0" applyNumberFormat="1" applyFont="1" applyBorder="1" applyAlignment="1">
      <alignment horizontal="right" wrapText="1"/>
    </xf>
    <xf numFmtId="3" fontId="22" fillId="0" borderId="2" xfId="0" applyNumberFormat="1" applyFont="1" applyBorder="1" applyAlignment="1">
      <alignment horizontal="right" vertical="center" wrapText="1"/>
    </xf>
    <xf numFmtId="0" fontId="25" fillId="0" borderId="0" xfId="0" applyFont="1"/>
    <xf numFmtId="0" fontId="15" fillId="0" borderId="0" xfId="0" applyFont="1" applyAlignment="1">
      <alignment vertical="center"/>
    </xf>
    <xf numFmtId="3" fontId="19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selection activeCell="G45" sqref="G45"/>
    </sheetView>
  </sheetViews>
  <sheetFormatPr defaultRowHeight="15" x14ac:dyDescent="0.25"/>
  <cols>
    <col min="1" max="1" width="52.5703125" customWidth="1"/>
    <col min="2" max="2" width="6.5703125" customWidth="1"/>
    <col min="3" max="3" width="16.85546875" customWidth="1"/>
    <col min="4" max="4" width="14.85546875" customWidth="1"/>
    <col min="9" max="9" width="32" customWidth="1"/>
    <col min="12" max="12" width="10.5703125" customWidth="1"/>
    <col min="257" max="257" width="56.28515625" customWidth="1"/>
    <col min="258" max="258" width="6.5703125" customWidth="1"/>
    <col min="259" max="259" width="15.5703125" customWidth="1"/>
    <col min="260" max="260" width="16.7109375" customWidth="1"/>
    <col min="513" max="513" width="56.28515625" customWidth="1"/>
    <col min="514" max="514" width="6.5703125" customWidth="1"/>
    <col min="515" max="515" width="15.5703125" customWidth="1"/>
    <col min="516" max="516" width="16.7109375" customWidth="1"/>
    <col min="769" max="769" width="56.28515625" customWidth="1"/>
    <col min="770" max="770" width="6.5703125" customWidth="1"/>
    <col min="771" max="771" width="15.5703125" customWidth="1"/>
    <col min="772" max="772" width="16.7109375" customWidth="1"/>
    <col min="1025" max="1025" width="56.28515625" customWidth="1"/>
    <col min="1026" max="1026" width="6.5703125" customWidth="1"/>
    <col min="1027" max="1027" width="15.5703125" customWidth="1"/>
    <col min="1028" max="1028" width="16.7109375" customWidth="1"/>
    <col min="1281" max="1281" width="56.28515625" customWidth="1"/>
    <col min="1282" max="1282" width="6.5703125" customWidth="1"/>
    <col min="1283" max="1283" width="15.5703125" customWidth="1"/>
    <col min="1284" max="1284" width="16.7109375" customWidth="1"/>
    <col min="1537" max="1537" width="56.28515625" customWidth="1"/>
    <col min="1538" max="1538" width="6.5703125" customWidth="1"/>
    <col min="1539" max="1539" width="15.5703125" customWidth="1"/>
    <col min="1540" max="1540" width="16.7109375" customWidth="1"/>
    <col min="1793" max="1793" width="56.28515625" customWidth="1"/>
    <col min="1794" max="1794" width="6.5703125" customWidth="1"/>
    <col min="1795" max="1795" width="15.5703125" customWidth="1"/>
    <col min="1796" max="1796" width="16.7109375" customWidth="1"/>
    <col min="2049" max="2049" width="56.28515625" customWidth="1"/>
    <col min="2050" max="2050" width="6.5703125" customWidth="1"/>
    <col min="2051" max="2051" width="15.5703125" customWidth="1"/>
    <col min="2052" max="2052" width="16.7109375" customWidth="1"/>
    <col min="2305" max="2305" width="56.28515625" customWidth="1"/>
    <col min="2306" max="2306" width="6.5703125" customWidth="1"/>
    <col min="2307" max="2307" width="15.5703125" customWidth="1"/>
    <col min="2308" max="2308" width="16.7109375" customWidth="1"/>
    <col min="2561" max="2561" width="56.28515625" customWidth="1"/>
    <col min="2562" max="2562" width="6.5703125" customWidth="1"/>
    <col min="2563" max="2563" width="15.5703125" customWidth="1"/>
    <col min="2564" max="2564" width="16.7109375" customWidth="1"/>
    <col min="2817" max="2817" width="56.28515625" customWidth="1"/>
    <col min="2818" max="2818" width="6.5703125" customWidth="1"/>
    <col min="2819" max="2819" width="15.5703125" customWidth="1"/>
    <col min="2820" max="2820" width="16.7109375" customWidth="1"/>
    <col min="3073" max="3073" width="56.28515625" customWidth="1"/>
    <col min="3074" max="3074" width="6.5703125" customWidth="1"/>
    <col min="3075" max="3075" width="15.5703125" customWidth="1"/>
    <col min="3076" max="3076" width="16.7109375" customWidth="1"/>
    <col min="3329" max="3329" width="56.28515625" customWidth="1"/>
    <col min="3330" max="3330" width="6.5703125" customWidth="1"/>
    <col min="3331" max="3331" width="15.5703125" customWidth="1"/>
    <col min="3332" max="3332" width="16.7109375" customWidth="1"/>
    <col min="3585" max="3585" width="56.28515625" customWidth="1"/>
    <col min="3586" max="3586" width="6.5703125" customWidth="1"/>
    <col min="3587" max="3587" width="15.5703125" customWidth="1"/>
    <col min="3588" max="3588" width="16.7109375" customWidth="1"/>
    <col min="3841" max="3841" width="56.28515625" customWidth="1"/>
    <col min="3842" max="3842" width="6.5703125" customWidth="1"/>
    <col min="3843" max="3843" width="15.5703125" customWidth="1"/>
    <col min="3844" max="3844" width="16.7109375" customWidth="1"/>
    <col min="4097" max="4097" width="56.28515625" customWidth="1"/>
    <col min="4098" max="4098" width="6.5703125" customWidth="1"/>
    <col min="4099" max="4099" width="15.5703125" customWidth="1"/>
    <col min="4100" max="4100" width="16.7109375" customWidth="1"/>
    <col min="4353" max="4353" width="56.28515625" customWidth="1"/>
    <col min="4354" max="4354" width="6.5703125" customWidth="1"/>
    <col min="4355" max="4355" width="15.5703125" customWidth="1"/>
    <col min="4356" max="4356" width="16.7109375" customWidth="1"/>
    <col min="4609" max="4609" width="56.28515625" customWidth="1"/>
    <col min="4610" max="4610" width="6.5703125" customWidth="1"/>
    <col min="4611" max="4611" width="15.5703125" customWidth="1"/>
    <col min="4612" max="4612" width="16.7109375" customWidth="1"/>
    <col min="4865" max="4865" width="56.28515625" customWidth="1"/>
    <col min="4866" max="4866" width="6.5703125" customWidth="1"/>
    <col min="4867" max="4867" width="15.5703125" customWidth="1"/>
    <col min="4868" max="4868" width="16.7109375" customWidth="1"/>
    <col min="5121" max="5121" width="56.28515625" customWidth="1"/>
    <col min="5122" max="5122" width="6.5703125" customWidth="1"/>
    <col min="5123" max="5123" width="15.5703125" customWidth="1"/>
    <col min="5124" max="5124" width="16.7109375" customWidth="1"/>
    <col min="5377" max="5377" width="56.28515625" customWidth="1"/>
    <col min="5378" max="5378" width="6.5703125" customWidth="1"/>
    <col min="5379" max="5379" width="15.5703125" customWidth="1"/>
    <col min="5380" max="5380" width="16.7109375" customWidth="1"/>
    <col min="5633" max="5633" width="56.28515625" customWidth="1"/>
    <col min="5634" max="5634" width="6.5703125" customWidth="1"/>
    <col min="5635" max="5635" width="15.5703125" customWidth="1"/>
    <col min="5636" max="5636" width="16.7109375" customWidth="1"/>
    <col min="5889" max="5889" width="56.28515625" customWidth="1"/>
    <col min="5890" max="5890" width="6.5703125" customWidth="1"/>
    <col min="5891" max="5891" width="15.5703125" customWidth="1"/>
    <col min="5892" max="5892" width="16.7109375" customWidth="1"/>
    <col min="6145" max="6145" width="56.28515625" customWidth="1"/>
    <col min="6146" max="6146" width="6.5703125" customWidth="1"/>
    <col min="6147" max="6147" width="15.5703125" customWidth="1"/>
    <col min="6148" max="6148" width="16.7109375" customWidth="1"/>
    <col min="6401" max="6401" width="56.28515625" customWidth="1"/>
    <col min="6402" max="6402" width="6.5703125" customWidth="1"/>
    <col min="6403" max="6403" width="15.5703125" customWidth="1"/>
    <col min="6404" max="6404" width="16.7109375" customWidth="1"/>
    <col min="6657" max="6657" width="56.28515625" customWidth="1"/>
    <col min="6658" max="6658" width="6.5703125" customWidth="1"/>
    <col min="6659" max="6659" width="15.5703125" customWidth="1"/>
    <col min="6660" max="6660" width="16.7109375" customWidth="1"/>
    <col min="6913" max="6913" width="56.28515625" customWidth="1"/>
    <col min="6914" max="6914" width="6.5703125" customWidth="1"/>
    <col min="6915" max="6915" width="15.5703125" customWidth="1"/>
    <col min="6916" max="6916" width="16.7109375" customWidth="1"/>
    <col min="7169" max="7169" width="56.28515625" customWidth="1"/>
    <col min="7170" max="7170" width="6.5703125" customWidth="1"/>
    <col min="7171" max="7171" width="15.5703125" customWidth="1"/>
    <col min="7172" max="7172" width="16.7109375" customWidth="1"/>
    <col min="7425" max="7425" width="56.28515625" customWidth="1"/>
    <col min="7426" max="7426" width="6.5703125" customWidth="1"/>
    <col min="7427" max="7427" width="15.5703125" customWidth="1"/>
    <col min="7428" max="7428" width="16.7109375" customWidth="1"/>
    <col min="7681" max="7681" width="56.28515625" customWidth="1"/>
    <col min="7682" max="7682" width="6.5703125" customWidth="1"/>
    <col min="7683" max="7683" width="15.5703125" customWidth="1"/>
    <col min="7684" max="7684" width="16.7109375" customWidth="1"/>
    <col min="7937" max="7937" width="56.28515625" customWidth="1"/>
    <col min="7938" max="7938" width="6.5703125" customWidth="1"/>
    <col min="7939" max="7939" width="15.5703125" customWidth="1"/>
    <col min="7940" max="7940" width="16.7109375" customWidth="1"/>
    <col min="8193" max="8193" width="56.28515625" customWidth="1"/>
    <col min="8194" max="8194" width="6.5703125" customWidth="1"/>
    <col min="8195" max="8195" width="15.5703125" customWidth="1"/>
    <col min="8196" max="8196" width="16.7109375" customWidth="1"/>
    <col min="8449" max="8449" width="56.28515625" customWidth="1"/>
    <col min="8450" max="8450" width="6.5703125" customWidth="1"/>
    <col min="8451" max="8451" width="15.5703125" customWidth="1"/>
    <col min="8452" max="8452" width="16.7109375" customWidth="1"/>
    <col min="8705" max="8705" width="56.28515625" customWidth="1"/>
    <col min="8706" max="8706" width="6.5703125" customWidth="1"/>
    <col min="8707" max="8707" width="15.5703125" customWidth="1"/>
    <col min="8708" max="8708" width="16.7109375" customWidth="1"/>
    <col min="8961" max="8961" width="56.28515625" customWidth="1"/>
    <col min="8962" max="8962" width="6.5703125" customWidth="1"/>
    <col min="8963" max="8963" width="15.5703125" customWidth="1"/>
    <col min="8964" max="8964" width="16.7109375" customWidth="1"/>
    <col min="9217" max="9217" width="56.28515625" customWidth="1"/>
    <col min="9218" max="9218" width="6.5703125" customWidth="1"/>
    <col min="9219" max="9219" width="15.5703125" customWidth="1"/>
    <col min="9220" max="9220" width="16.7109375" customWidth="1"/>
    <col min="9473" max="9473" width="56.28515625" customWidth="1"/>
    <col min="9474" max="9474" width="6.5703125" customWidth="1"/>
    <col min="9475" max="9475" width="15.5703125" customWidth="1"/>
    <col min="9476" max="9476" width="16.7109375" customWidth="1"/>
    <col min="9729" max="9729" width="56.28515625" customWidth="1"/>
    <col min="9730" max="9730" width="6.5703125" customWidth="1"/>
    <col min="9731" max="9731" width="15.5703125" customWidth="1"/>
    <col min="9732" max="9732" width="16.7109375" customWidth="1"/>
    <col min="9985" max="9985" width="56.28515625" customWidth="1"/>
    <col min="9986" max="9986" width="6.5703125" customWidth="1"/>
    <col min="9987" max="9987" width="15.5703125" customWidth="1"/>
    <col min="9988" max="9988" width="16.7109375" customWidth="1"/>
    <col min="10241" max="10241" width="56.28515625" customWidth="1"/>
    <col min="10242" max="10242" width="6.5703125" customWidth="1"/>
    <col min="10243" max="10243" width="15.5703125" customWidth="1"/>
    <col min="10244" max="10244" width="16.7109375" customWidth="1"/>
    <col min="10497" max="10497" width="56.28515625" customWidth="1"/>
    <col min="10498" max="10498" width="6.5703125" customWidth="1"/>
    <col min="10499" max="10499" width="15.5703125" customWidth="1"/>
    <col min="10500" max="10500" width="16.7109375" customWidth="1"/>
    <col min="10753" max="10753" width="56.28515625" customWidth="1"/>
    <col min="10754" max="10754" width="6.5703125" customWidth="1"/>
    <col min="10755" max="10755" width="15.5703125" customWidth="1"/>
    <col min="10756" max="10756" width="16.7109375" customWidth="1"/>
    <col min="11009" max="11009" width="56.28515625" customWidth="1"/>
    <col min="11010" max="11010" width="6.5703125" customWidth="1"/>
    <col min="11011" max="11011" width="15.5703125" customWidth="1"/>
    <col min="11012" max="11012" width="16.7109375" customWidth="1"/>
    <col min="11265" max="11265" width="56.28515625" customWidth="1"/>
    <col min="11266" max="11266" width="6.5703125" customWidth="1"/>
    <col min="11267" max="11267" width="15.5703125" customWidth="1"/>
    <col min="11268" max="11268" width="16.7109375" customWidth="1"/>
    <col min="11521" max="11521" width="56.28515625" customWidth="1"/>
    <col min="11522" max="11522" width="6.5703125" customWidth="1"/>
    <col min="11523" max="11523" width="15.5703125" customWidth="1"/>
    <col min="11524" max="11524" width="16.7109375" customWidth="1"/>
    <col min="11777" max="11777" width="56.28515625" customWidth="1"/>
    <col min="11778" max="11778" width="6.5703125" customWidth="1"/>
    <col min="11779" max="11779" width="15.5703125" customWidth="1"/>
    <col min="11780" max="11780" width="16.7109375" customWidth="1"/>
    <col min="12033" max="12033" width="56.28515625" customWidth="1"/>
    <col min="12034" max="12034" width="6.5703125" customWidth="1"/>
    <col min="12035" max="12035" width="15.5703125" customWidth="1"/>
    <col min="12036" max="12036" width="16.7109375" customWidth="1"/>
    <col min="12289" max="12289" width="56.28515625" customWidth="1"/>
    <col min="12290" max="12290" width="6.5703125" customWidth="1"/>
    <col min="12291" max="12291" width="15.5703125" customWidth="1"/>
    <col min="12292" max="12292" width="16.7109375" customWidth="1"/>
    <col min="12545" max="12545" width="56.28515625" customWidth="1"/>
    <col min="12546" max="12546" width="6.5703125" customWidth="1"/>
    <col min="12547" max="12547" width="15.5703125" customWidth="1"/>
    <col min="12548" max="12548" width="16.7109375" customWidth="1"/>
    <col min="12801" max="12801" width="56.28515625" customWidth="1"/>
    <col min="12802" max="12802" width="6.5703125" customWidth="1"/>
    <col min="12803" max="12803" width="15.5703125" customWidth="1"/>
    <col min="12804" max="12804" width="16.7109375" customWidth="1"/>
    <col min="13057" max="13057" width="56.28515625" customWidth="1"/>
    <col min="13058" max="13058" width="6.5703125" customWidth="1"/>
    <col min="13059" max="13059" width="15.5703125" customWidth="1"/>
    <col min="13060" max="13060" width="16.7109375" customWidth="1"/>
    <col min="13313" max="13313" width="56.28515625" customWidth="1"/>
    <col min="13314" max="13314" width="6.5703125" customWidth="1"/>
    <col min="13315" max="13315" width="15.5703125" customWidth="1"/>
    <col min="13316" max="13316" width="16.7109375" customWidth="1"/>
    <col min="13569" max="13569" width="56.28515625" customWidth="1"/>
    <col min="13570" max="13570" width="6.5703125" customWidth="1"/>
    <col min="13571" max="13571" width="15.5703125" customWidth="1"/>
    <col min="13572" max="13572" width="16.7109375" customWidth="1"/>
    <col min="13825" max="13825" width="56.28515625" customWidth="1"/>
    <col min="13826" max="13826" width="6.5703125" customWidth="1"/>
    <col min="13827" max="13827" width="15.5703125" customWidth="1"/>
    <col min="13828" max="13828" width="16.7109375" customWidth="1"/>
    <col min="14081" max="14081" width="56.28515625" customWidth="1"/>
    <col min="14082" max="14082" width="6.5703125" customWidth="1"/>
    <col min="14083" max="14083" width="15.5703125" customWidth="1"/>
    <col min="14084" max="14084" width="16.7109375" customWidth="1"/>
    <col min="14337" max="14337" width="56.28515625" customWidth="1"/>
    <col min="14338" max="14338" width="6.5703125" customWidth="1"/>
    <col min="14339" max="14339" width="15.5703125" customWidth="1"/>
    <col min="14340" max="14340" width="16.7109375" customWidth="1"/>
    <col min="14593" max="14593" width="56.28515625" customWidth="1"/>
    <col min="14594" max="14594" width="6.5703125" customWidth="1"/>
    <col min="14595" max="14595" width="15.5703125" customWidth="1"/>
    <col min="14596" max="14596" width="16.7109375" customWidth="1"/>
    <col min="14849" max="14849" width="56.28515625" customWidth="1"/>
    <col min="14850" max="14850" width="6.5703125" customWidth="1"/>
    <col min="14851" max="14851" width="15.5703125" customWidth="1"/>
    <col min="14852" max="14852" width="16.7109375" customWidth="1"/>
    <col min="15105" max="15105" width="56.28515625" customWidth="1"/>
    <col min="15106" max="15106" width="6.5703125" customWidth="1"/>
    <col min="15107" max="15107" width="15.5703125" customWidth="1"/>
    <col min="15108" max="15108" width="16.7109375" customWidth="1"/>
    <col min="15361" max="15361" width="56.28515625" customWidth="1"/>
    <col min="15362" max="15362" width="6.5703125" customWidth="1"/>
    <col min="15363" max="15363" width="15.5703125" customWidth="1"/>
    <col min="15364" max="15364" width="16.7109375" customWidth="1"/>
    <col min="15617" max="15617" width="56.28515625" customWidth="1"/>
    <col min="15618" max="15618" width="6.5703125" customWidth="1"/>
    <col min="15619" max="15619" width="15.5703125" customWidth="1"/>
    <col min="15620" max="15620" width="16.7109375" customWidth="1"/>
    <col min="15873" max="15873" width="56.28515625" customWidth="1"/>
    <col min="15874" max="15874" width="6.5703125" customWidth="1"/>
    <col min="15875" max="15875" width="15.5703125" customWidth="1"/>
    <col min="15876" max="15876" width="16.7109375" customWidth="1"/>
    <col min="16129" max="16129" width="56.28515625" customWidth="1"/>
    <col min="16130" max="16130" width="6.5703125" customWidth="1"/>
    <col min="16131" max="16131" width="15.5703125" customWidth="1"/>
    <col min="16132" max="16132" width="16.7109375" customWidth="1"/>
  </cols>
  <sheetData>
    <row r="1" spans="1:12" ht="51.75" customHeight="1" x14ac:dyDescent="0.25">
      <c r="A1" s="96" t="s">
        <v>149</v>
      </c>
      <c r="B1" s="96"/>
      <c r="C1" s="96"/>
      <c r="D1" s="96"/>
    </row>
    <row r="2" spans="1:12" ht="32.25" customHeight="1" x14ac:dyDescent="0.25">
      <c r="A2" s="97" t="s">
        <v>57</v>
      </c>
      <c r="B2" s="97"/>
      <c r="C2" s="97"/>
      <c r="D2" s="97"/>
    </row>
    <row r="3" spans="1:12" ht="15.75" x14ac:dyDescent="0.25">
      <c r="A3" s="100" t="s">
        <v>61</v>
      </c>
      <c r="B3" s="101"/>
      <c r="C3" s="101"/>
      <c r="D3" s="101"/>
    </row>
    <row r="4" spans="1:12" x14ac:dyDescent="0.25">
      <c r="A4" s="33"/>
      <c r="B4" s="33"/>
      <c r="C4" s="33"/>
      <c r="D4" s="33"/>
    </row>
    <row r="5" spans="1:12" ht="44.25" customHeight="1" thickBot="1" x14ac:dyDescent="0.3">
      <c r="A5" s="4"/>
      <c r="B5" s="5" t="s">
        <v>0</v>
      </c>
      <c r="C5" s="6" t="s">
        <v>78</v>
      </c>
      <c r="D5" s="7" t="s">
        <v>51</v>
      </c>
      <c r="I5" s="52"/>
      <c r="J5" s="17"/>
      <c r="K5" s="54"/>
      <c r="L5" s="54"/>
    </row>
    <row r="6" spans="1:12" x14ac:dyDescent="0.25">
      <c r="A6" s="8" t="s">
        <v>9</v>
      </c>
      <c r="B6" s="25"/>
      <c r="C6" s="10"/>
      <c r="D6" s="44"/>
      <c r="I6" s="8"/>
      <c r="J6" s="9"/>
      <c r="K6" s="44"/>
      <c r="L6" s="44"/>
    </row>
    <row r="7" spans="1:12" x14ac:dyDescent="0.25">
      <c r="A7" s="44" t="s">
        <v>2</v>
      </c>
      <c r="B7" s="45">
        <v>3</v>
      </c>
      <c r="C7" s="56">
        <v>38472041</v>
      </c>
      <c r="D7" s="57">
        <v>23163131</v>
      </c>
      <c r="I7" s="44"/>
      <c r="J7" s="55"/>
      <c r="K7" s="8"/>
      <c r="L7" s="44"/>
    </row>
    <row r="8" spans="1:12" x14ac:dyDescent="0.25">
      <c r="A8" s="44" t="s">
        <v>10</v>
      </c>
      <c r="B8" s="45">
        <v>4</v>
      </c>
      <c r="C8" s="56">
        <v>547110</v>
      </c>
      <c r="D8" s="57">
        <v>5723057</v>
      </c>
      <c r="I8" s="44"/>
      <c r="J8" s="55"/>
      <c r="K8" s="8"/>
      <c r="L8" s="44"/>
    </row>
    <row r="9" spans="1:12" x14ac:dyDescent="0.25">
      <c r="A9" s="44" t="s">
        <v>62</v>
      </c>
      <c r="B9" s="45">
        <v>5</v>
      </c>
      <c r="C9" s="56">
        <v>77607972</v>
      </c>
      <c r="D9" s="57">
        <v>81406492</v>
      </c>
      <c r="I9" s="44"/>
      <c r="J9" s="55"/>
      <c r="K9" s="8"/>
      <c r="L9" s="44"/>
    </row>
    <row r="10" spans="1:12" x14ac:dyDescent="0.25">
      <c r="A10" s="44" t="s">
        <v>11</v>
      </c>
      <c r="B10" s="45">
        <v>6</v>
      </c>
      <c r="C10" s="56">
        <v>6203677</v>
      </c>
      <c r="D10" s="57">
        <v>2906433</v>
      </c>
      <c r="I10" s="44"/>
      <c r="J10" s="55"/>
      <c r="K10" s="8"/>
      <c r="L10" s="44"/>
    </row>
    <row r="11" spans="1:12" x14ac:dyDescent="0.25">
      <c r="A11" s="44" t="s">
        <v>63</v>
      </c>
      <c r="B11" s="45">
        <v>7</v>
      </c>
      <c r="C11" s="56">
        <v>20155369</v>
      </c>
      <c r="D11" s="57">
        <v>7339998</v>
      </c>
      <c r="I11" s="44"/>
      <c r="J11" s="55"/>
      <c r="K11" s="8"/>
      <c r="L11" s="44"/>
    </row>
    <row r="12" spans="1:12" ht="25.5" x14ac:dyDescent="0.25">
      <c r="A12" s="44" t="s">
        <v>64</v>
      </c>
      <c r="B12" s="45">
        <v>8</v>
      </c>
      <c r="C12" s="56">
        <v>27673</v>
      </c>
      <c r="D12" s="57">
        <v>40090</v>
      </c>
      <c r="I12" s="93"/>
      <c r="J12" s="94"/>
      <c r="K12" s="95"/>
      <c r="L12" s="44"/>
    </row>
    <row r="13" spans="1:12" x14ac:dyDescent="0.25">
      <c r="A13" s="44" t="s">
        <v>65</v>
      </c>
      <c r="B13" s="45">
        <v>9</v>
      </c>
      <c r="C13" s="56">
        <v>298296</v>
      </c>
      <c r="D13" s="57">
        <v>196982</v>
      </c>
      <c r="I13" s="93"/>
      <c r="J13" s="94"/>
      <c r="K13" s="95"/>
      <c r="L13" s="44"/>
    </row>
    <row r="14" spans="1:12" x14ac:dyDescent="0.25">
      <c r="A14" s="44" t="s">
        <v>14</v>
      </c>
      <c r="B14" s="45">
        <v>10</v>
      </c>
      <c r="C14" s="56">
        <v>1997877</v>
      </c>
      <c r="D14" s="57">
        <v>2811624</v>
      </c>
      <c r="I14" s="44"/>
      <c r="J14" s="55"/>
      <c r="K14" s="8"/>
      <c r="L14" s="44"/>
    </row>
    <row r="15" spans="1:12" x14ac:dyDescent="0.25">
      <c r="A15" s="44" t="s">
        <v>66</v>
      </c>
      <c r="B15" s="45"/>
      <c r="C15" s="56">
        <v>52126</v>
      </c>
      <c r="D15" s="57">
        <v>16223</v>
      </c>
      <c r="I15" s="44"/>
      <c r="J15" s="55"/>
      <c r="K15" s="8"/>
      <c r="L15" s="44"/>
    </row>
    <row r="16" spans="1:12" x14ac:dyDescent="0.25">
      <c r="A16" s="44" t="s">
        <v>29</v>
      </c>
      <c r="B16" s="45">
        <v>11</v>
      </c>
      <c r="C16" s="56">
        <v>649371</v>
      </c>
      <c r="D16" s="57">
        <v>847481</v>
      </c>
      <c r="I16" s="44"/>
      <c r="J16" s="55"/>
      <c r="K16" s="8"/>
      <c r="L16" s="44"/>
    </row>
    <row r="17" spans="1:12" x14ac:dyDescent="0.25">
      <c r="A17" s="44" t="s">
        <v>67</v>
      </c>
      <c r="B17" s="45"/>
      <c r="C17" s="56">
        <v>530341</v>
      </c>
      <c r="D17" s="57">
        <v>402169</v>
      </c>
      <c r="I17" s="44"/>
      <c r="J17" s="55"/>
      <c r="K17" s="8"/>
      <c r="L17" s="44"/>
    </row>
    <row r="18" spans="1:12" x14ac:dyDescent="0.25">
      <c r="A18" s="44" t="s">
        <v>68</v>
      </c>
      <c r="B18" s="45"/>
      <c r="C18" s="56"/>
      <c r="D18" s="57">
        <v>38868</v>
      </c>
      <c r="I18" s="44"/>
      <c r="J18" s="55"/>
      <c r="K18" s="8"/>
      <c r="L18" s="44"/>
    </row>
    <row r="19" spans="1:12" x14ac:dyDescent="0.25">
      <c r="A19" s="44" t="s">
        <v>28</v>
      </c>
      <c r="B19" s="45">
        <v>12</v>
      </c>
      <c r="C19" s="56">
        <v>91940</v>
      </c>
      <c r="D19" s="57">
        <v>91940</v>
      </c>
      <c r="I19" s="44"/>
      <c r="J19" s="55"/>
      <c r="K19" s="8"/>
      <c r="L19" s="44"/>
    </row>
    <row r="20" spans="1:12" x14ac:dyDescent="0.25">
      <c r="A20" s="44" t="s">
        <v>12</v>
      </c>
      <c r="B20" s="45">
        <v>13</v>
      </c>
      <c r="C20" s="56">
        <v>618292</v>
      </c>
      <c r="D20" s="57">
        <v>634816</v>
      </c>
      <c r="I20" s="44"/>
      <c r="J20" s="55"/>
      <c r="K20" s="8"/>
      <c r="L20" s="44"/>
    </row>
    <row r="21" spans="1:12" x14ac:dyDescent="0.25">
      <c r="A21" s="44" t="s">
        <v>13</v>
      </c>
      <c r="B21" s="45">
        <v>14</v>
      </c>
      <c r="C21" s="56">
        <v>199001</v>
      </c>
      <c r="D21" s="57">
        <v>222120</v>
      </c>
      <c r="I21" s="44"/>
      <c r="J21" s="55"/>
      <c r="K21" s="8"/>
      <c r="L21" s="44"/>
    </row>
    <row r="22" spans="1:12" ht="15.75" thickBot="1" x14ac:dyDescent="0.3">
      <c r="A22" s="44" t="s">
        <v>15</v>
      </c>
      <c r="B22" s="45">
        <v>15</v>
      </c>
      <c r="C22" s="58">
        <v>27853</v>
      </c>
      <c r="D22" s="59">
        <v>21935</v>
      </c>
      <c r="I22" s="44"/>
      <c r="J22" s="55"/>
      <c r="K22" s="8"/>
      <c r="L22" s="44"/>
    </row>
    <row r="23" spans="1:12" ht="15.75" thickBot="1" x14ac:dyDescent="0.3">
      <c r="A23" s="8" t="s">
        <v>16</v>
      </c>
      <c r="B23" s="45"/>
      <c r="C23" s="47">
        <f>SUM(C7:C22)</f>
        <v>147478939</v>
      </c>
      <c r="D23" s="49">
        <f>SUM(D7:D22)</f>
        <v>125863359</v>
      </c>
      <c r="I23" s="44"/>
      <c r="J23" s="55"/>
      <c r="K23" s="8"/>
      <c r="L23" s="44"/>
    </row>
    <row r="24" spans="1:12" x14ac:dyDescent="0.25">
      <c r="A24" s="4" t="s">
        <v>4</v>
      </c>
      <c r="B24" s="45"/>
      <c r="C24" s="13"/>
      <c r="D24" s="48"/>
      <c r="I24" s="8"/>
      <c r="J24" s="55"/>
      <c r="K24" s="8"/>
      <c r="L24" s="44"/>
    </row>
    <row r="25" spans="1:12" x14ac:dyDescent="0.25">
      <c r="A25" s="4" t="s">
        <v>17</v>
      </c>
      <c r="B25" s="45"/>
      <c r="C25" s="13"/>
      <c r="D25" s="48"/>
      <c r="I25" s="52"/>
      <c r="J25" s="55"/>
      <c r="K25" s="8"/>
      <c r="L25" s="44"/>
    </row>
    <row r="26" spans="1:12" x14ac:dyDescent="0.25">
      <c r="A26" s="44" t="s">
        <v>69</v>
      </c>
      <c r="B26" s="45">
        <v>16</v>
      </c>
      <c r="C26" s="56">
        <v>71767650</v>
      </c>
      <c r="D26" s="57">
        <v>57749703</v>
      </c>
      <c r="I26" s="52"/>
      <c r="J26" s="55"/>
      <c r="K26" s="8"/>
      <c r="L26" s="44"/>
    </row>
    <row r="27" spans="1:12" x14ac:dyDescent="0.25">
      <c r="A27" s="44" t="s">
        <v>70</v>
      </c>
      <c r="B27" s="45">
        <v>17</v>
      </c>
      <c r="C27" s="56">
        <v>1330101</v>
      </c>
      <c r="D27" s="57">
        <v>1510856</v>
      </c>
      <c r="I27" s="44"/>
      <c r="J27" s="55"/>
      <c r="K27" s="8"/>
      <c r="L27" s="44"/>
    </row>
    <row r="28" spans="1:12" x14ac:dyDescent="0.25">
      <c r="A28" s="44" t="s">
        <v>30</v>
      </c>
      <c r="B28" s="45">
        <v>18</v>
      </c>
      <c r="C28" s="56">
        <v>7755652</v>
      </c>
      <c r="D28" s="57">
        <v>7760078</v>
      </c>
      <c r="I28" s="44"/>
      <c r="J28" s="55"/>
      <c r="K28" s="8"/>
      <c r="L28" s="44"/>
    </row>
    <row r="29" spans="1:12" x14ac:dyDescent="0.25">
      <c r="A29" s="44" t="s">
        <v>71</v>
      </c>
      <c r="B29" s="45"/>
      <c r="C29" s="56">
        <v>76720</v>
      </c>
      <c r="D29" s="57">
        <v>57496</v>
      </c>
      <c r="I29" s="44"/>
      <c r="J29" s="55"/>
      <c r="K29" s="8"/>
      <c r="L29" s="44"/>
    </row>
    <row r="30" spans="1:12" x14ac:dyDescent="0.25">
      <c r="A30" s="44" t="s">
        <v>72</v>
      </c>
      <c r="B30" s="45">
        <v>19</v>
      </c>
      <c r="C30" s="56">
        <v>146277</v>
      </c>
      <c r="D30" s="57">
        <v>976979</v>
      </c>
      <c r="I30" s="44"/>
      <c r="J30" s="55"/>
      <c r="K30" s="8"/>
      <c r="L30" s="44"/>
    </row>
    <row r="31" spans="1:12" x14ac:dyDescent="0.25">
      <c r="A31" s="44" t="s">
        <v>73</v>
      </c>
      <c r="B31" s="45"/>
      <c r="C31" s="56">
        <v>121539</v>
      </c>
      <c r="D31" s="57">
        <v>142387</v>
      </c>
      <c r="I31" s="44"/>
      <c r="J31" s="55"/>
      <c r="K31" s="8"/>
      <c r="L31" s="44"/>
    </row>
    <row r="32" spans="1:12" x14ac:dyDescent="0.25">
      <c r="A32" s="44" t="s">
        <v>74</v>
      </c>
      <c r="B32" s="45"/>
      <c r="C32" s="56">
        <v>40769</v>
      </c>
      <c r="D32" s="57"/>
      <c r="I32" s="44"/>
      <c r="J32" s="55"/>
      <c r="K32" s="8"/>
      <c r="L32" s="44"/>
    </row>
    <row r="33" spans="1:12" x14ac:dyDescent="0.25">
      <c r="A33" s="93" t="s">
        <v>75</v>
      </c>
      <c r="B33" s="98"/>
      <c r="C33" s="99">
        <v>658303</v>
      </c>
      <c r="D33" s="57"/>
      <c r="I33" s="44"/>
      <c r="J33" s="55"/>
      <c r="K33" s="8"/>
      <c r="L33" s="44"/>
    </row>
    <row r="34" spans="1:12" x14ac:dyDescent="0.25">
      <c r="A34" s="93"/>
      <c r="B34" s="98"/>
      <c r="C34" s="99"/>
      <c r="D34" s="57">
        <v>18063</v>
      </c>
      <c r="I34" s="93"/>
      <c r="J34" s="94"/>
      <c r="K34" s="95"/>
      <c r="L34" s="44"/>
    </row>
    <row r="35" spans="1:12" x14ac:dyDescent="0.25">
      <c r="A35" s="44" t="s">
        <v>76</v>
      </c>
      <c r="B35" s="45"/>
      <c r="C35" s="56">
        <v>36862</v>
      </c>
      <c r="D35" s="57">
        <v>41258</v>
      </c>
      <c r="I35" s="93"/>
      <c r="J35" s="94"/>
      <c r="K35" s="95"/>
      <c r="L35" s="44"/>
    </row>
    <row r="36" spans="1:12" x14ac:dyDescent="0.25">
      <c r="A36" s="44" t="s">
        <v>77</v>
      </c>
      <c r="B36" s="45"/>
      <c r="C36" s="56">
        <v>858197</v>
      </c>
      <c r="D36" s="57">
        <v>665866</v>
      </c>
      <c r="I36" s="44"/>
      <c r="J36" s="55"/>
      <c r="K36" s="8"/>
      <c r="L36" s="44"/>
    </row>
    <row r="37" spans="1:12" ht="15.75" thickBot="1" x14ac:dyDescent="0.3">
      <c r="A37" s="44" t="s">
        <v>18</v>
      </c>
      <c r="B37" s="45">
        <v>20</v>
      </c>
      <c r="C37" s="58">
        <v>494884</v>
      </c>
      <c r="D37" s="59"/>
      <c r="I37" s="44"/>
      <c r="J37" s="55"/>
      <c r="K37" s="8"/>
      <c r="L37" s="44"/>
    </row>
    <row r="38" spans="1:12" ht="15.75" thickBot="1" x14ac:dyDescent="0.3">
      <c r="A38" s="8" t="s">
        <v>19</v>
      </c>
      <c r="B38" s="45"/>
      <c r="C38" s="16">
        <f>SUM(C26:C37)</f>
        <v>83286954</v>
      </c>
      <c r="D38" s="49">
        <f>SUM(D26:D37)</f>
        <v>68922686</v>
      </c>
      <c r="I38" s="8"/>
      <c r="J38" s="55"/>
      <c r="K38" s="8"/>
      <c r="L38" s="44"/>
    </row>
    <row r="39" spans="1:12" x14ac:dyDescent="0.25">
      <c r="A39" s="8" t="s">
        <v>4</v>
      </c>
      <c r="B39" s="45"/>
      <c r="C39" s="13"/>
      <c r="D39" s="48"/>
      <c r="I39" s="8"/>
      <c r="J39" s="55"/>
      <c r="K39" s="8"/>
      <c r="L39" s="44"/>
    </row>
    <row r="40" spans="1:12" x14ac:dyDescent="0.25">
      <c r="A40" s="4" t="s">
        <v>20</v>
      </c>
      <c r="B40" s="45"/>
      <c r="C40" s="13"/>
      <c r="D40" s="48"/>
      <c r="I40" s="52"/>
      <c r="J40" s="55"/>
      <c r="K40" s="8"/>
      <c r="L40" s="44"/>
    </row>
    <row r="41" spans="1:12" x14ac:dyDescent="0.25">
      <c r="A41" s="10" t="s">
        <v>21</v>
      </c>
      <c r="B41" s="45">
        <v>21</v>
      </c>
      <c r="C41" s="56">
        <v>54421838</v>
      </c>
      <c r="D41" s="57">
        <v>51541838</v>
      </c>
      <c r="I41" s="44"/>
      <c r="J41" s="55"/>
      <c r="K41" s="8"/>
      <c r="L41" s="44"/>
    </row>
    <row r="42" spans="1:12" x14ac:dyDescent="0.25">
      <c r="A42" s="10" t="s">
        <v>22</v>
      </c>
      <c r="B42" s="45">
        <v>21</v>
      </c>
      <c r="C42" s="56">
        <v>21884026</v>
      </c>
      <c r="D42" s="57">
        <v>17995811</v>
      </c>
      <c r="I42" s="44"/>
      <c r="J42" s="55"/>
      <c r="K42" s="8"/>
      <c r="L42" s="44"/>
    </row>
    <row r="43" spans="1:12" x14ac:dyDescent="0.25">
      <c r="A43" s="10" t="s">
        <v>23</v>
      </c>
      <c r="B43" s="45">
        <v>21</v>
      </c>
      <c r="C43" s="56">
        <v>14832</v>
      </c>
      <c r="D43" s="57">
        <v>14832</v>
      </c>
      <c r="I43" s="44"/>
      <c r="J43" s="55"/>
      <c r="K43" s="8"/>
      <c r="L43" s="44"/>
    </row>
    <row r="44" spans="1:12" x14ac:dyDescent="0.25">
      <c r="A44" s="10" t="s">
        <v>24</v>
      </c>
      <c r="B44" s="45">
        <v>21</v>
      </c>
      <c r="C44" s="56">
        <v>-19344415</v>
      </c>
      <c r="D44" s="57">
        <v>-17609147</v>
      </c>
      <c r="I44" s="44"/>
      <c r="J44" s="55"/>
      <c r="K44" s="8"/>
      <c r="L44" s="44"/>
    </row>
    <row r="45" spans="1:12" ht="15.75" thickBot="1" x14ac:dyDescent="0.3">
      <c r="A45" s="10" t="s">
        <v>25</v>
      </c>
      <c r="B45" s="45"/>
      <c r="C45" s="58">
        <v>7215704</v>
      </c>
      <c r="D45" s="59">
        <v>4997339</v>
      </c>
      <c r="I45" s="44"/>
      <c r="J45" s="55"/>
      <c r="K45" s="8"/>
      <c r="L45" s="44"/>
    </row>
    <row r="46" spans="1:12" ht="15.75" thickBot="1" x14ac:dyDescent="0.3">
      <c r="A46" s="8" t="s">
        <v>32</v>
      </c>
      <c r="B46" s="25"/>
      <c r="C46" s="47">
        <f>SUM(C41:C45)</f>
        <v>64191985</v>
      </c>
      <c r="D46" s="49">
        <f>SUM(D41:D45)</f>
        <v>56940673</v>
      </c>
      <c r="I46" s="8"/>
      <c r="J46" s="55"/>
      <c r="K46" s="8"/>
      <c r="L46" s="44"/>
    </row>
    <row r="47" spans="1:12" ht="15.75" thickBot="1" x14ac:dyDescent="0.3">
      <c r="A47" s="10" t="s">
        <v>33</v>
      </c>
      <c r="B47" s="45"/>
      <c r="C47" s="16"/>
      <c r="D47" s="49"/>
      <c r="I47" s="8"/>
      <c r="J47" s="55"/>
      <c r="K47" s="8"/>
      <c r="L47" s="44"/>
    </row>
    <row r="48" spans="1:12" ht="15.75" thickBot="1" x14ac:dyDescent="0.3">
      <c r="A48" s="8" t="s">
        <v>26</v>
      </c>
      <c r="B48" s="45"/>
      <c r="C48" s="16">
        <f>C46+C47</f>
        <v>64191985</v>
      </c>
      <c r="D48" s="49">
        <f>D46+D47</f>
        <v>56940673</v>
      </c>
      <c r="I48" s="8"/>
      <c r="J48" s="55"/>
      <c r="K48" s="8"/>
      <c r="L48" s="44"/>
    </row>
    <row r="49" spans="1:12" ht="15.75" thickBot="1" x14ac:dyDescent="0.3">
      <c r="A49" s="8" t="s">
        <v>27</v>
      </c>
      <c r="B49" s="45"/>
      <c r="C49" s="14">
        <f>C38+C48</f>
        <v>147478939</v>
      </c>
      <c r="D49" s="15">
        <f>D38+D48</f>
        <v>125863359</v>
      </c>
      <c r="I49" s="8"/>
      <c r="J49" s="55"/>
      <c r="K49" s="8"/>
      <c r="L49" s="44"/>
    </row>
    <row r="50" spans="1:12" ht="15.75" thickTop="1" x14ac:dyDescent="0.25">
      <c r="A50" s="8" t="s">
        <v>4</v>
      </c>
      <c r="B50" s="45"/>
      <c r="C50" s="13"/>
      <c r="D50" s="48"/>
    </row>
    <row r="51" spans="1:12" x14ac:dyDescent="0.25">
      <c r="A51" s="8" t="s">
        <v>34</v>
      </c>
      <c r="B51" s="45"/>
      <c r="C51" s="60">
        <v>1175.8699999999999</v>
      </c>
      <c r="D51" s="61">
        <v>1100.44</v>
      </c>
    </row>
    <row r="52" spans="1:12" x14ac:dyDescent="0.25">
      <c r="A52" s="1"/>
      <c r="B52" s="2"/>
      <c r="C52" s="3"/>
      <c r="D52" s="3"/>
    </row>
    <row r="53" spans="1:12" x14ac:dyDescent="0.25">
      <c r="A53" s="30"/>
    </row>
    <row r="54" spans="1:12" x14ac:dyDescent="0.25">
      <c r="A54" s="28"/>
      <c r="B54" s="28"/>
      <c r="C54" s="43"/>
    </row>
    <row r="55" spans="1:12" x14ac:dyDescent="0.25">
      <c r="A55" s="29"/>
    </row>
    <row r="56" spans="1:12" x14ac:dyDescent="0.25">
      <c r="A56" s="28"/>
      <c r="B56" s="28"/>
      <c r="C56" s="43"/>
    </row>
    <row r="57" spans="1:12" x14ac:dyDescent="0.25">
      <c r="A57" s="28"/>
    </row>
  </sheetData>
  <mergeCells count="12">
    <mergeCell ref="A1:D1"/>
    <mergeCell ref="A2:D2"/>
    <mergeCell ref="A33:A34"/>
    <mergeCell ref="B33:B34"/>
    <mergeCell ref="C33:C34"/>
    <mergeCell ref="A3:D3"/>
    <mergeCell ref="I12:I13"/>
    <mergeCell ref="J12:J13"/>
    <mergeCell ref="K12:K13"/>
    <mergeCell ref="I34:I35"/>
    <mergeCell ref="J34:J35"/>
    <mergeCell ref="K34:K3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orkbookViewId="0">
      <selection activeCell="C5" sqref="C5:D5"/>
    </sheetView>
  </sheetViews>
  <sheetFormatPr defaultRowHeight="15" x14ac:dyDescent="0.25"/>
  <cols>
    <col min="1" max="1" width="55.85546875" customWidth="1"/>
    <col min="2" max="2" width="8.42578125" customWidth="1"/>
    <col min="3" max="4" width="16.42578125" customWidth="1"/>
    <col min="253" max="253" width="55.85546875" customWidth="1"/>
    <col min="254" max="254" width="6.140625" customWidth="1"/>
    <col min="255" max="256" width="16.42578125" customWidth="1"/>
    <col min="509" max="509" width="55.85546875" customWidth="1"/>
    <col min="510" max="510" width="6.140625" customWidth="1"/>
    <col min="511" max="512" width="16.42578125" customWidth="1"/>
    <col min="765" max="765" width="55.85546875" customWidth="1"/>
    <col min="766" max="766" width="6.140625" customWidth="1"/>
    <col min="767" max="768" width="16.42578125" customWidth="1"/>
    <col min="1021" max="1021" width="55.85546875" customWidth="1"/>
    <col min="1022" max="1022" width="6.140625" customWidth="1"/>
    <col min="1023" max="1024" width="16.42578125" customWidth="1"/>
    <col min="1277" max="1277" width="55.85546875" customWidth="1"/>
    <col min="1278" max="1278" width="6.140625" customWidth="1"/>
    <col min="1279" max="1280" width="16.42578125" customWidth="1"/>
    <col min="1533" max="1533" width="55.85546875" customWidth="1"/>
    <col min="1534" max="1534" width="6.140625" customWidth="1"/>
    <col min="1535" max="1536" width="16.42578125" customWidth="1"/>
    <col min="1789" max="1789" width="55.85546875" customWidth="1"/>
    <col min="1790" max="1790" width="6.140625" customWidth="1"/>
    <col min="1791" max="1792" width="16.42578125" customWidth="1"/>
    <col min="2045" max="2045" width="55.85546875" customWidth="1"/>
    <col min="2046" max="2046" width="6.140625" customWidth="1"/>
    <col min="2047" max="2048" width="16.42578125" customWidth="1"/>
    <col min="2301" max="2301" width="55.85546875" customWidth="1"/>
    <col min="2302" max="2302" width="6.140625" customWidth="1"/>
    <col min="2303" max="2304" width="16.42578125" customWidth="1"/>
    <col min="2557" max="2557" width="55.85546875" customWidth="1"/>
    <col min="2558" max="2558" width="6.140625" customWidth="1"/>
    <col min="2559" max="2560" width="16.42578125" customWidth="1"/>
    <col min="2813" max="2813" width="55.85546875" customWidth="1"/>
    <col min="2814" max="2814" width="6.140625" customWidth="1"/>
    <col min="2815" max="2816" width="16.42578125" customWidth="1"/>
    <col min="3069" max="3069" width="55.85546875" customWidth="1"/>
    <col min="3070" max="3070" width="6.140625" customWidth="1"/>
    <col min="3071" max="3072" width="16.42578125" customWidth="1"/>
    <col min="3325" max="3325" width="55.85546875" customWidth="1"/>
    <col min="3326" max="3326" width="6.140625" customWidth="1"/>
    <col min="3327" max="3328" width="16.42578125" customWidth="1"/>
    <col min="3581" max="3581" width="55.85546875" customWidth="1"/>
    <col min="3582" max="3582" width="6.140625" customWidth="1"/>
    <col min="3583" max="3584" width="16.42578125" customWidth="1"/>
    <col min="3837" max="3837" width="55.85546875" customWidth="1"/>
    <col min="3838" max="3838" width="6.140625" customWidth="1"/>
    <col min="3839" max="3840" width="16.42578125" customWidth="1"/>
    <col min="4093" max="4093" width="55.85546875" customWidth="1"/>
    <col min="4094" max="4094" width="6.140625" customWidth="1"/>
    <col min="4095" max="4096" width="16.42578125" customWidth="1"/>
    <col min="4349" max="4349" width="55.85546875" customWidth="1"/>
    <col min="4350" max="4350" width="6.140625" customWidth="1"/>
    <col min="4351" max="4352" width="16.42578125" customWidth="1"/>
    <col min="4605" max="4605" width="55.85546875" customWidth="1"/>
    <col min="4606" max="4606" width="6.140625" customWidth="1"/>
    <col min="4607" max="4608" width="16.42578125" customWidth="1"/>
    <col min="4861" max="4861" width="55.85546875" customWidth="1"/>
    <col min="4862" max="4862" width="6.140625" customWidth="1"/>
    <col min="4863" max="4864" width="16.42578125" customWidth="1"/>
    <col min="5117" max="5117" width="55.85546875" customWidth="1"/>
    <col min="5118" max="5118" width="6.140625" customWidth="1"/>
    <col min="5119" max="5120" width="16.42578125" customWidth="1"/>
    <col min="5373" max="5373" width="55.85546875" customWidth="1"/>
    <col min="5374" max="5374" width="6.140625" customWidth="1"/>
    <col min="5375" max="5376" width="16.42578125" customWidth="1"/>
    <col min="5629" max="5629" width="55.85546875" customWidth="1"/>
    <col min="5630" max="5630" width="6.140625" customWidth="1"/>
    <col min="5631" max="5632" width="16.42578125" customWidth="1"/>
    <col min="5885" max="5885" width="55.85546875" customWidth="1"/>
    <col min="5886" max="5886" width="6.140625" customWidth="1"/>
    <col min="5887" max="5888" width="16.42578125" customWidth="1"/>
    <col min="6141" max="6141" width="55.85546875" customWidth="1"/>
    <col min="6142" max="6142" width="6.140625" customWidth="1"/>
    <col min="6143" max="6144" width="16.42578125" customWidth="1"/>
    <col min="6397" max="6397" width="55.85546875" customWidth="1"/>
    <col min="6398" max="6398" width="6.140625" customWidth="1"/>
    <col min="6399" max="6400" width="16.42578125" customWidth="1"/>
    <col min="6653" max="6653" width="55.85546875" customWidth="1"/>
    <col min="6654" max="6654" width="6.140625" customWidth="1"/>
    <col min="6655" max="6656" width="16.42578125" customWidth="1"/>
    <col min="6909" max="6909" width="55.85546875" customWidth="1"/>
    <col min="6910" max="6910" width="6.140625" customWidth="1"/>
    <col min="6911" max="6912" width="16.42578125" customWidth="1"/>
    <col min="7165" max="7165" width="55.85546875" customWidth="1"/>
    <col min="7166" max="7166" width="6.140625" customWidth="1"/>
    <col min="7167" max="7168" width="16.42578125" customWidth="1"/>
    <col min="7421" max="7421" width="55.85546875" customWidth="1"/>
    <col min="7422" max="7422" width="6.140625" customWidth="1"/>
    <col min="7423" max="7424" width="16.42578125" customWidth="1"/>
    <col min="7677" max="7677" width="55.85546875" customWidth="1"/>
    <col min="7678" max="7678" width="6.140625" customWidth="1"/>
    <col min="7679" max="7680" width="16.42578125" customWidth="1"/>
    <col min="7933" max="7933" width="55.85546875" customWidth="1"/>
    <col min="7934" max="7934" width="6.140625" customWidth="1"/>
    <col min="7935" max="7936" width="16.42578125" customWidth="1"/>
    <col min="8189" max="8189" width="55.85546875" customWidth="1"/>
    <col min="8190" max="8190" width="6.140625" customWidth="1"/>
    <col min="8191" max="8192" width="16.42578125" customWidth="1"/>
    <col min="8445" max="8445" width="55.85546875" customWidth="1"/>
    <col min="8446" max="8446" width="6.140625" customWidth="1"/>
    <col min="8447" max="8448" width="16.42578125" customWidth="1"/>
    <col min="8701" max="8701" width="55.85546875" customWidth="1"/>
    <col min="8702" max="8702" width="6.140625" customWidth="1"/>
    <col min="8703" max="8704" width="16.42578125" customWidth="1"/>
    <col min="8957" max="8957" width="55.85546875" customWidth="1"/>
    <col min="8958" max="8958" width="6.140625" customWidth="1"/>
    <col min="8959" max="8960" width="16.42578125" customWidth="1"/>
    <col min="9213" max="9213" width="55.85546875" customWidth="1"/>
    <col min="9214" max="9214" width="6.140625" customWidth="1"/>
    <col min="9215" max="9216" width="16.42578125" customWidth="1"/>
    <col min="9469" max="9469" width="55.85546875" customWidth="1"/>
    <col min="9470" max="9470" width="6.140625" customWidth="1"/>
    <col min="9471" max="9472" width="16.42578125" customWidth="1"/>
    <col min="9725" max="9725" width="55.85546875" customWidth="1"/>
    <col min="9726" max="9726" width="6.140625" customWidth="1"/>
    <col min="9727" max="9728" width="16.42578125" customWidth="1"/>
    <col min="9981" max="9981" width="55.85546875" customWidth="1"/>
    <col min="9982" max="9982" width="6.140625" customWidth="1"/>
    <col min="9983" max="9984" width="16.42578125" customWidth="1"/>
    <col min="10237" max="10237" width="55.85546875" customWidth="1"/>
    <col min="10238" max="10238" width="6.140625" customWidth="1"/>
    <col min="10239" max="10240" width="16.42578125" customWidth="1"/>
    <col min="10493" max="10493" width="55.85546875" customWidth="1"/>
    <col min="10494" max="10494" width="6.140625" customWidth="1"/>
    <col min="10495" max="10496" width="16.42578125" customWidth="1"/>
    <col min="10749" max="10749" width="55.85546875" customWidth="1"/>
    <col min="10750" max="10750" width="6.140625" customWidth="1"/>
    <col min="10751" max="10752" width="16.42578125" customWidth="1"/>
    <col min="11005" max="11005" width="55.85546875" customWidth="1"/>
    <col min="11006" max="11006" width="6.140625" customWidth="1"/>
    <col min="11007" max="11008" width="16.42578125" customWidth="1"/>
    <col min="11261" max="11261" width="55.85546875" customWidth="1"/>
    <col min="11262" max="11262" width="6.140625" customWidth="1"/>
    <col min="11263" max="11264" width="16.42578125" customWidth="1"/>
    <col min="11517" max="11517" width="55.85546875" customWidth="1"/>
    <col min="11518" max="11518" width="6.140625" customWidth="1"/>
    <col min="11519" max="11520" width="16.42578125" customWidth="1"/>
    <col min="11773" max="11773" width="55.85546875" customWidth="1"/>
    <col min="11774" max="11774" width="6.140625" customWidth="1"/>
    <col min="11775" max="11776" width="16.42578125" customWidth="1"/>
    <col min="12029" max="12029" width="55.85546875" customWidth="1"/>
    <col min="12030" max="12030" width="6.140625" customWidth="1"/>
    <col min="12031" max="12032" width="16.42578125" customWidth="1"/>
    <col min="12285" max="12285" width="55.85546875" customWidth="1"/>
    <col min="12286" max="12286" width="6.140625" customWidth="1"/>
    <col min="12287" max="12288" width="16.42578125" customWidth="1"/>
    <col min="12541" max="12541" width="55.85546875" customWidth="1"/>
    <col min="12542" max="12542" width="6.140625" customWidth="1"/>
    <col min="12543" max="12544" width="16.42578125" customWidth="1"/>
    <col min="12797" max="12797" width="55.85546875" customWidth="1"/>
    <col min="12798" max="12798" width="6.140625" customWidth="1"/>
    <col min="12799" max="12800" width="16.42578125" customWidth="1"/>
    <col min="13053" max="13053" width="55.85546875" customWidth="1"/>
    <col min="13054" max="13054" width="6.140625" customWidth="1"/>
    <col min="13055" max="13056" width="16.42578125" customWidth="1"/>
    <col min="13309" max="13309" width="55.85546875" customWidth="1"/>
    <col min="13310" max="13310" width="6.140625" customWidth="1"/>
    <col min="13311" max="13312" width="16.42578125" customWidth="1"/>
    <col min="13565" max="13565" width="55.85546875" customWidth="1"/>
    <col min="13566" max="13566" width="6.140625" customWidth="1"/>
    <col min="13567" max="13568" width="16.42578125" customWidth="1"/>
    <col min="13821" max="13821" width="55.85546875" customWidth="1"/>
    <col min="13822" max="13822" width="6.140625" customWidth="1"/>
    <col min="13823" max="13824" width="16.42578125" customWidth="1"/>
    <col min="14077" max="14077" width="55.85546875" customWidth="1"/>
    <col min="14078" max="14078" width="6.140625" customWidth="1"/>
    <col min="14079" max="14080" width="16.42578125" customWidth="1"/>
    <col min="14333" max="14333" width="55.85546875" customWidth="1"/>
    <col min="14334" max="14334" width="6.140625" customWidth="1"/>
    <col min="14335" max="14336" width="16.42578125" customWidth="1"/>
    <col min="14589" max="14589" width="55.85546875" customWidth="1"/>
    <col min="14590" max="14590" width="6.140625" customWidth="1"/>
    <col min="14591" max="14592" width="16.42578125" customWidth="1"/>
    <col min="14845" max="14845" width="55.85546875" customWidth="1"/>
    <col min="14846" max="14846" width="6.140625" customWidth="1"/>
    <col min="14847" max="14848" width="16.42578125" customWidth="1"/>
    <col min="15101" max="15101" width="55.85546875" customWidth="1"/>
    <col min="15102" max="15102" width="6.140625" customWidth="1"/>
    <col min="15103" max="15104" width="16.42578125" customWidth="1"/>
    <col min="15357" max="15357" width="55.85546875" customWidth="1"/>
    <col min="15358" max="15358" width="6.140625" customWidth="1"/>
    <col min="15359" max="15360" width="16.42578125" customWidth="1"/>
    <col min="15613" max="15613" width="55.85546875" customWidth="1"/>
    <col min="15614" max="15614" width="6.140625" customWidth="1"/>
    <col min="15615" max="15616" width="16.42578125" customWidth="1"/>
    <col min="15869" max="15869" width="55.85546875" customWidth="1"/>
    <col min="15870" max="15870" width="6.140625" customWidth="1"/>
    <col min="15871" max="15872" width="16.42578125" customWidth="1"/>
    <col min="16125" max="16125" width="55.85546875" customWidth="1"/>
    <col min="16126" max="16126" width="6.140625" customWidth="1"/>
    <col min="16127" max="16128" width="16.42578125" customWidth="1"/>
  </cols>
  <sheetData>
    <row r="1" spans="1:6" ht="51" customHeight="1" x14ac:dyDescent="0.25">
      <c r="A1" s="96" t="s">
        <v>148</v>
      </c>
      <c r="B1" s="96"/>
      <c r="C1" s="96"/>
      <c r="D1" s="96"/>
    </row>
    <row r="2" spans="1:6" ht="31.5" customHeight="1" x14ac:dyDescent="0.25">
      <c r="A2" s="97" t="s">
        <v>56</v>
      </c>
      <c r="B2" s="97"/>
      <c r="C2" s="97"/>
      <c r="D2" s="97"/>
    </row>
    <row r="3" spans="1:6" ht="15.75" x14ac:dyDescent="0.25">
      <c r="A3" s="100" t="s">
        <v>60</v>
      </c>
      <c r="B3" s="101"/>
      <c r="C3" s="101"/>
      <c r="D3" s="101"/>
      <c r="E3" s="30"/>
      <c r="F3" s="30"/>
    </row>
    <row r="4" spans="1:6" x14ac:dyDescent="0.25">
      <c r="A4" s="33"/>
      <c r="B4" s="33"/>
      <c r="C4" s="33"/>
      <c r="D4" s="33"/>
      <c r="E4" s="30"/>
      <c r="F4" s="30"/>
    </row>
    <row r="5" spans="1:6" ht="36.75" customHeight="1" thickBot="1" x14ac:dyDescent="0.3">
      <c r="A5" s="10"/>
      <c r="B5" s="17"/>
      <c r="C5" s="106" t="s">
        <v>79</v>
      </c>
      <c r="D5" s="106"/>
    </row>
    <row r="6" spans="1:6" ht="26.25" thickBot="1" x14ac:dyDescent="0.3">
      <c r="A6" s="10"/>
      <c r="B6" s="17" t="s">
        <v>0</v>
      </c>
      <c r="C6" s="18" t="s">
        <v>80</v>
      </c>
      <c r="D6" s="18" t="s">
        <v>35</v>
      </c>
    </row>
    <row r="7" spans="1:6" x14ac:dyDescent="0.25">
      <c r="A7" s="8" t="s">
        <v>1</v>
      </c>
      <c r="B7" s="19"/>
      <c r="C7" s="21"/>
      <c r="D7" s="22"/>
    </row>
    <row r="8" spans="1:6" x14ac:dyDescent="0.25">
      <c r="A8" s="20" t="s">
        <v>81</v>
      </c>
      <c r="B8" s="11"/>
      <c r="C8" s="46">
        <v>5094433</v>
      </c>
      <c r="D8" s="48">
        <v>4021727</v>
      </c>
    </row>
    <row r="9" spans="1:6" x14ac:dyDescent="0.25">
      <c r="A9" s="20" t="s">
        <v>2</v>
      </c>
      <c r="B9" s="11"/>
      <c r="C9" s="46">
        <v>1408488</v>
      </c>
      <c r="D9" s="48">
        <v>2083903</v>
      </c>
    </row>
    <row r="10" spans="1:6" x14ac:dyDescent="0.25">
      <c r="A10" s="20" t="s">
        <v>63</v>
      </c>
      <c r="B10" s="11"/>
      <c r="C10" s="46">
        <v>580437</v>
      </c>
      <c r="D10" s="48" t="s">
        <v>37</v>
      </c>
    </row>
    <row r="11" spans="1:6" x14ac:dyDescent="0.25">
      <c r="A11" s="20" t="s">
        <v>11</v>
      </c>
      <c r="B11" s="11"/>
      <c r="C11" s="46">
        <v>343956</v>
      </c>
      <c r="D11" s="48">
        <v>210170</v>
      </c>
    </row>
    <row r="12" spans="1:6" ht="15.75" thickBot="1" x14ac:dyDescent="0.3">
      <c r="A12" s="20" t="s">
        <v>3</v>
      </c>
      <c r="B12" s="53"/>
      <c r="C12" s="46">
        <v>166228</v>
      </c>
      <c r="D12" s="48">
        <v>306624</v>
      </c>
    </row>
    <row r="13" spans="1:6" ht="15.75" thickBot="1" x14ac:dyDescent="0.3">
      <c r="A13" s="52" t="s">
        <v>36</v>
      </c>
      <c r="B13" s="11"/>
      <c r="C13" s="23">
        <f>SUM(C8:C12)</f>
        <v>7593542</v>
      </c>
      <c r="D13" s="24">
        <f>SUM(D8:D12)</f>
        <v>6622424</v>
      </c>
    </row>
    <row r="14" spans="1:6" x14ac:dyDescent="0.25">
      <c r="A14" s="8" t="s">
        <v>4</v>
      </c>
      <c r="B14" s="11"/>
      <c r="C14" s="46"/>
      <c r="D14" s="48"/>
    </row>
    <row r="15" spans="1:6" x14ac:dyDescent="0.25">
      <c r="A15" s="8" t="s">
        <v>5</v>
      </c>
      <c r="B15" s="11"/>
      <c r="C15" s="46"/>
      <c r="D15" s="48"/>
    </row>
    <row r="16" spans="1:6" x14ac:dyDescent="0.25">
      <c r="A16" s="20" t="s">
        <v>69</v>
      </c>
      <c r="B16" s="11"/>
      <c r="C16" s="46">
        <v>-1760100</v>
      </c>
      <c r="D16" s="48">
        <v>-2781148</v>
      </c>
    </row>
    <row r="17" spans="1:4" x14ac:dyDescent="0.25">
      <c r="A17" s="20" t="s">
        <v>30</v>
      </c>
      <c r="B17" s="11"/>
      <c r="C17" s="46">
        <v>-308867</v>
      </c>
      <c r="D17" s="48">
        <v>-309209</v>
      </c>
    </row>
    <row r="18" spans="1:4" ht="15.75" thickBot="1" x14ac:dyDescent="0.3">
      <c r="A18" s="20" t="s">
        <v>70</v>
      </c>
      <c r="B18" s="11"/>
      <c r="C18" s="46">
        <v>-35001</v>
      </c>
      <c r="D18" s="48">
        <v>-55645</v>
      </c>
    </row>
    <row r="19" spans="1:4" ht="15.75" thickBot="1" x14ac:dyDescent="0.3">
      <c r="A19" s="8" t="s">
        <v>6</v>
      </c>
      <c r="B19" s="11"/>
      <c r="C19" s="23">
        <f>SUM(C16:C18)</f>
        <v>-2103968</v>
      </c>
      <c r="D19" s="24">
        <f>SUM(D16:D18)</f>
        <v>-3146002</v>
      </c>
    </row>
    <row r="20" spans="1:4" ht="15.75" thickBot="1" x14ac:dyDescent="0.3">
      <c r="A20" s="8" t="s">
        <v>82</v>
      </c>
      <c r="B20" s="11"/>
      <c r="C20" s="46">
        <f>C13+C19</f>
        <v>5489574</v>
      </c>
      <c r="D20" s="48">
        <f>D13+D19</f>
        <v>3476422</v>
      </c>
    </row>
    <row r="21" spans="1:4" ht="26.25" thickBot="1" x14ac:dyDescent="0.3">
      <c r="A21" s="64" t="s">
        <v>83</v>
      </c>
      <c r="B21" s="11"/>
      <c r="C21" s="66">
        <v>-184446</v>
      </c>
      <c r="D21" s="67">
        <v>-762103</v>
      </c>
    </row>
    <row r="22" spans="1:4" ht="26.25" thickBot="1" x14ac:dyDescent="0.3">
      <c r="A22" s="62" t="s">
        <v>84</v>
      </c>
      <c r="B22" s="9"/>
      <c r="C22" s="68">
        <v>5305128</v>
      </c>
      <c r="D22" s="69">
        <v>2714319</v>
      </c>
    </row>
    <row r="23" spans="1:4" x14ac:dyDescent="0.25">
      <c r="A23" s="8" t="s">
        <v>4</v>
      </c>
      <c r="B23" s="9"/>
      <c r="C23" s="46"/>
      <c r="D23" s="48"/>
    </row>
    <row r="24" spans="1:4" x14ac:dyDescent="0.25">
      <c r="A24" s="64" t="s">
        <v>85</v>
      </c>
      <c r="B24" s="63">
        <v>22</v>
      </c>
      <c r="C24" s="70">
        <v>908123</v>
      </c>
      <c r="D24" s="71">
        <v>688686</v>
      </c>
    </row>
    <row r="25" spans="1:4" x14ac:dyDescent="0.25">
      <c r="A25" s="64" t="s">
        <v>86</v>
      </c>
      <c r="B25" s="63"/>
      <c r="C25" s="70">
        <v>20757</v>
      </c>
      <c r="D25" s="71">
        <v>-59451</v>
      </c>
    </row>
    <row r="26" spans="1:4" ht="25.5" x14ac:dyDescent="0.25">
      <c r="A26" s="64" t="s">
        <v>87</v>
      </c>
      <c r="B26" s="63"/>
      <c r="C26" s="70">
        <v>-1286</v>
      </c>
      <c r="D26" s="71">
        <v>-2866</v>
      </c>
    </row>
    <row r="27" spans="1:4" x14ac:dyDescent="0.25">
      <c r="A27" s="64" t="s">
        <v>88</v>
      </c>
      <c r="B27" s="63"/>
      <c r="C27" s="70">
        <v>37</v>
      </c>
      <c r="D27" s="71" t="s">
        <v>37</v>
      </c>
    </row>
    <row r="28" spans="1:4" ht="15.75" thickBot="1" x14ac:dyDescent="0.3">
      <c r="A28" s="64" t="s">
        <v>7</v>
      </c>
      <c r="B28" s="63"/>
      <c r="C28" s="68">
        <v>35621</v>
      </c>
      <c r="D28" s="69">
        <v>1878</v>
      </c>
    </row>
    <row r="29" spans="1:4" ht="15.75" thickBot="1" x14ac:dyDescent="0.3">
      <c r="A29" s="62" t="s">
        <v>89</v>
      </c>
      <c r="B29" s="11"/>
      <c r="C29" s="47">
        <f>SUM(C24:C28)</f>
        <v>963252</v>
      </c>
      <c r="D29" s="49">
        <f>SUM(D24:D28)</f>
        <v>628247</v>
      </c>
    </row>
    <row r="30" spans="1:4" x14ac:dyDescent="0.25">
      <c r="A30" s="64" t="s">
        <v>90</v>
      </c>
      <c r="B30" s="11"/>
      <c r="C30" s="70">
        <v>-302564</v>
      </c>
      <c r="D30" s="71">
        <v>-251499</v>
      </c>
    </row>
    <row r="31" spans="1:4" x14ac:dyDescent="0.25">
      <c r="A31" s="64" t="s">
        <v>91</v>
      </c>
      <c r="B31" s="63">
        <v>23</v>
      </c>
      <c r="C31" s="70">
        <v>-1193126</v>
      </c>
      <c r="D31" s="71">
        <v>-943275</v>
      </c>
    </row>
    <row r="32" spans="1:4" x14ac:dyDescent="0.25">
      <c r="A32" s="64" t="s">
        <v>92</v>
      </c>
      <c r="B32" s="63">
        <v>23</v>
      </c>
      <c r="C32" s="70" t="s">
        <v>37</v>
      </c>
      <c r="D32" s="71">
        <v>-49130</v>
      </c>
    </row>
    <row r="33" spans="1:4" ht="15.75" thickBot="1" x14ac:dyDescent="0.3">
      <c r="A33" s="64" t="s">
        <v>93</v>
      </c>
      <c r="B33" s="11"/>
      <c r="C33" s="68">
        <v>905417</v>
      </c>
      <c r="D33" s="69">
        <v>-133538</v>
      </c>
    </row>
    <row r="34" spans="1:4" ht="15.75" thickBot="1" x14ac:dyDescent="0.3">
      <c r="A34" s="62" t="s">
        <v>38</v>
      </c>
      <c r="B34" s="11"/>
      <c r="C34" s="68">
        <f>SUM(C30:C33)</f>
        <v>-590273</v>
      </c>
      <c r="D34" s="69">
        <f>SUM(D30:D33)</f>
        <v>-1377442</v>
      </c>
    </row>
    <row r="35" spans="1:4" ht="15.75" thickBot="1" x14ac:dyDescent="0.3">
      <c r="A35" s="62" t="s">
        <v>94</v>
      </c>
      <c r="B35" s="65"/>
      <c r="C35" s="68">
        <f>C22+C29+C34</f>
        <v>5678107</v>
      </c>
      <c r="D35" s="69">
        <f>D22+D29+D34</f>
        <v>1965124</v>
      </c>
    </row>
    <row r="36" spans="1:4" ht="15.75" thickBot="1" x14ac:dyDescent="0.3">
      <c r="A36" s="64" t="s">
        <v>95</v>
      </c>
      <c r="B36" s="63"/>
      <c r="C36" s="68">
        <v>-788881</v>
      </c>
      <c r="D36" s="69">
        <v>-435791</v>
      </c>
    </row>
    <row r="37" spans="1:4" ht="15.75" thickBot="1" x14ac:dyDescent="0.3">
      <c r="A37" s="62" t="s">
        <v>96</v>
      </c>
      <c r="B37" s="65"/>
      <c r="C37" s="68">
        <f>C35+C36</f>
        <v>4889226</v>
      </c>
      <c r="D37" s="69">
        <f>D35+D36</f>
        <v>1529333</v>
      </c>
    </row>
    <row r="38" spans="1:4" ht="15.75" thickBot="1" x14ac:dyDescent="0.3">
      <c r="A38" s="62" t="s">
        <v>97</v>
      </c>
      <c r="B38" s="63"/>
      <c r="C38" s="68">
        <v>4889226</v>
      </c>
      <c r="D38" s="69">
        <v>1529387</v>
      </c>
    </row>
    <row r="39" spans="1:4" ht="15.75" thickBot="1" x14ac:dyDescent="0.3">
      <c r="A39" s="52" t="s">
        <v>98</v>
      </c>
      <c r="B39" s="53"/>
      <c r="C39" s="47" t="s">
        <v>37</v>
      </c>
      <c r="D39" s="49">
        <v>-54</v>
      </c>
    </row>
    <row r="40" spans="1:4" ht="27.75" customHeight="1" x14ac:dyDescent="0.25">
      <c r="A40" s="8" t="s">
        <v>99</v>
      </c>
      <c r="B40" s="8"/>
      <c r="C40" s="72">
        <v>91.04</v>
      </c>
      <c r="D40" s="80">
        <v>34.71</v>
      </c>
    </row>
    <row r="41" spans="1:4" ht="23.25" customHeight="1" x14ac:dyDescent="0.25">
      <c r="A41" s="8"/>
      <c r="B41" s="8"/>
      <c r="C41" s="73"/>
      <c r="D41" s="73"/>
    </row>
    <row r="42" spans="1:4" x14ac:dyDescent="0.25">
      <c r="A42" s="8"/>
      <c r="B42" s="8"/>
      <c r="C42" s="73"/>
      <c r="D42" s="73"/>
    </row>
    <row r="43" spans="1:4" x14ac:dyDescent="0.25">
      <c r="A43" s="30"/>
    </row>
    <row r="44" spans="1:4" x14ac:dyDescent="0.25">
      <c r="A44" s="28"/>
      <c r="B44" s="28"/>
      <c r="C44" s="43"/>
    </row>
    <row r="45" spans="1:4" x14ac:dyDescent="0.25">
      <c r="A45" s="29"/>
    </row>
    <row r="46" spans="1:4" x14ac:dyDescent="0.25">
      <c r="A46" s="28"/>
      <c r="B46" s="28"/>
      <c r="C46" s="43"/>
    </row>
    <row r="47" spans="1:4" x14ac:dyDescent="0.25">
      <c r="A47" s="28"/>
    </row>
  </sheetData>
  <mergeCells count="4">
    <mergeCell ref="A1:D1"/>
    <mergeCell ref="A3:D3"/>
    <mergeCell ref="C5:D5"/>
    <mergeCell ref="A2:D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opLeftCell="A13" zoomScale="115" zoomScaleNormal="115" workbookViewId="0">
      <selection activeCell="J8" sqref="J8"/>
    </sheetView>
  </sheetViews>
  <sheetFormatPr defaultRowHeight="15" x14ac:dyDescent="0.25"/>
  <cols>
    <col min="1" max="1" width="30" customWidth="1"/>
    <col min="2" max="2" width="9.5703125" customWidth="1"/>
    <col min="3" max="3" width="13" customWidth="1"/>
    <col min="4" max="4" width="9.28515625" customWidth="1"/>
    <col min="5" max="5" width="12.28515625" customWidth="1"/>
    <col min="6" max="6" width="9.42578125" customWidth="1"/>
    <col min="7" max="7" width="10.7109375" customWidth="1"/>
    <col min="8" max="8" width="9.42578125" customWidth="1"/>
    <col min="9" max="9" width="11" customWidth="1"/>
  </cols>
  <sheetData>
    <row r="1" spans="1:9" ht="45.75" customHeight="1" x14ac:dyDescent="0.25">
      <c r="A1" s="96" t="s">
        <v>148</v>
      </c>
      <c r="B1" s="96"/>
      <c r="C1" s="96"/>
      <c r="D1" s="96"/>
      <c r="E1" s="96"/>
      <c r="F1" s="96"/>
      <c r="G1" s="96"/>
      <c r="H1" s="96"/>
      <c r="I1" s="96"/>
    </row>
    <row r="2" spans="1:9" ht="33" customHeight="1" x14ac:dyDescent="0.25">
      <c r="A2" s="97" t="s">
        <v>45</v>
      </c>
      <c r="B2" s="97"/>
      <c r="C2" s="97"/>
      <c r="D2" s="97"/>
      <c r="E2" s="97"/>
      <c r="F2" s="97"/>
      <c r="G2" s="97"/>
      <c r="H2" s="97"/>
      <c r="I2" s="97"/>
    </row>
    <row r="3" spans="1:9" ht="15.75" customHeight="1" x14ac:dyDescent="0.25">
      <c r="A3" s="100" t="s">
        <v>59</v>
      </c>
      <c r="B3" s="101"/>
      <c r="C3" s="101"/>
      <c r="D3" s="101"/>
      <c r="E3" s="101"/>
      <c r="F3" s="101"/>
      <c r="G3" s="101"/>
      <c r="H3" s="101"/>
      <c r="I3" s="101"/>
    </row>
    <row r="4" spans="1:9" ht="15.75" customHeight="1" thickBot="1" x14ac:dyDescent="0.3">
      <c r="A4" s="42"/>
      <c r="B4" s="102" t="s">
        <v>42</v>
      </c>
      <c r="C4" s="102"/>
      <c r="D4" s="102"/>
      <c r="E4" s="102"/>
      <c r="F4" s="102"/>
      <c r="G4" s="102"/>
      <c r="H4" s="102"/>
      <c r="I4" s="102"/>
    </row>
    <row r="5" spans="1:9" ht="42.75" customHeight="1" thickBot="1" x14ac:dyDescent="0.3">
      <c r="A5" s="51"/>
      <c r="B5" s="50" t="s">
        <v>21</v>
      </c>
      <c r="C5" s="50" t="s">
        <v>22</v>
      </c>
      <c r="D5" s="50" t="s">
        <v>23</v>
      </c>
      <c r="E5" s="50" t="s">
        <v>24</v>
      </c>
      <c r="F5" s="50" t="s">
        <v>100</v>
      </c>
      <c r="G5" s="50" t="s">
        <v>8</v>
      </c>
      <c r="H5" s="50" t="s">
        <v>43</v>
      </c>
      <c r="I5" s="50" t="s">
        <v>26</v>
      </c>
    </row>
    <row r="6" spans="1:9" s="76" customFormat="1" ht="15.75" thickBot="1" x14ac:dyDescent="0.3">
      <c r="A6" s="26" t="s">
        <v>101</v>
      </c>
      <c r="B6" s="81">
        <v>36574838</v>
      </c>
      <c r="C6" s="81">
        <v>13628776</v>
      </c>
      <c r="D6" s="81">
        <v>14832</v>
      </c>
      <c r="E6" s="81">
        <v>-10204356</v>
      </c>
      <c r="F6" s="81">
        <v>4227777</v>
      </c>
      <c r="G6" s="81">
        <f>SUM(B6:F6)</f>
        <v>44241867</v>
      </c>
      <c r="H6" s="81">
        <v>34938</v>
      </c>
      <c r="I6" s="81">
        <f>SUM(G6:H6)</f>
        <v>44276805</v>
      </c>
    </row>
    <row r="7" spans="1:9" x14ac:dyDescent="0.25">
      <c r="A7" s="27" t="s">
        <v>39</v>
      </c>
      <c r="B7" s="82" t="s">
        <v>31</v>
      </c>
      <c r="C7" s="82" t="s">
        <v>31</v>
      </c>
      <c r="D7" s="82" t="s">
        <v>31</v>
      </c>
      <c r="E7" s="82" t="s">
        <v>31</v>
      </c>
      <c r="F7" s="82">
        <v>1529387</v>
      </c>
      <c r="G7" s="82">
        <f>SUM(F7)</f>
        <v>1529387</v>
      </c>
      <c r="H7" s="82">
        <v>-54</v>
      </c>
      <c r="I7" s="83">
        <f>SUM(G7:H7)</f>
        <v>1529333</v>
      </c>
    </row>
    <row r="8" spans="1:9" ht="15.75" thickBot="1" x14ac:dyDescent="0.3">
      <c r="A8" s="27" t="s">
        <v>40</v>
      </c>
      <c r="B8" s="82" t="s">
        <v>31</v>
      </c>
      <c r="C8" s="82" t="s">
        <v>31</v>
      </c>
      <c r="D8" s="82" t="s">
        <v>31</v>
      </c>
      <c r="E8" s="82" t="s">
        <v>31</v>
      </c>
      <c r="F8" s="82" t="s">
        <v>31</v>
      </c>
      <c r="G8" s="82"/>
      <c r="H8" s="82" t="s">
        <v>31</v>
      </c>
      <c r="I8" s="81">
        <f>SUM(G8:H8)</f>
        <v>0</v>
      </c>
    </row>
    <row r="9" spans="1:9" s="76" customFormat="1" ht="15.75" thickBot="1" x14ac:dyDescent="0.3">
      <c r="A9" s="26" t="s">
        <v>41</v>
      </c>
      <c r="B9" s="84">
        <f>SUM(B7:B8)</f>
        <v>0</v>
      </c>
      <c r="C9" s="84">
        <f t="shared" ref="C9:H9" si="0">SUM(C7:C8)</f>
        <v>0</v>
      </c>
      <c r="D9" s="84">
        <f t="shared" si="0"/>
        <v>0</v>
      </c>
      <c r="E9" s="84">
        <f t="shared" si="0"/>
        <v>0</v>
      </c>
      <c r="F9" s="84">
        <f t="shared" si="0"/>
        <v>1529387</v>
      </c>
      <c r="G9" s="84">
        <f t="shared" si="0"/>
        <v>1529387</v>
      </c>
      <c r="H9" s="84">
        <f t="shared" si="0"/>
        <v>-54</v>
      </c>
      <c r="I9" s="84">
        <f>SUM(I7:I8)</f>
        <v>1529333</v>
      </c>
    </row>
    <row r="10" spans="1:9" x14ac:dyDescent="0.25">
      <c r="A10" s="27" t="s">
        <v>102</v>
      </c>
      <c r="B10" s="82" t="s">
        <v>31</v>
      </c>
      <c r="C10" s="82" t="s">
        <v>31</v>
      </c>
      <c r="D10" s="82" t="s">
        <v>31</v>
      </c>
      <c r="E10" s="82" t="s">
        <v>31</v>
      </c>
      <c r="F10" s="82">
        <v>-1733256</v>
      </c>
      <c r="G10" s="82">
        <v>-1733256</v>
      </c>
      <c r="H10" s="82" t="s">
        <v>31</v>
      </c>
      <c r="I10" s="83">
        <f>SUM(G10:H10)</f>
        <v>-1733256</v>
      </c>
    </row>
    <row r="11" spans="1:9" x14ac:dyDescent="0.25">
      <c r="A11" s="27" t="s">
        <v>103</v>
      </c>
      <c r="B11" s="82">
        <v>14967000</v>
      </c>
      <c r="C11" s="82" t="s">
        <v>31</v>
      </c>
      <c r="D11" s="82" t="s">
        <v>31</v>
      </c>
      <c r="E11" s="82" t="s">
        <v>31</v>
      </c>
      <c r="F11" s="82" t="s">
        <v>31</v>
      </c>
      <c r="G11" s="82">
        <v>14967000</v>
      </c>
      <c r="H11" s="82" t="s">
        <v>31</v>
      </c>
      <c r="I11" s="83">
        <f>SUM(G11:H11)</f>
        <v>14967000</v>
      </c>
    </row>
    <row r="12" spans="1:9" ht="56.25" x14ac:dyDescent="0.25">
      <c r="A12" s="27" t="s">
        <v>104</v>
      </c>
      <c r="B12" s="82" t="s">
        <v>31</v>
      </c>
      <c r="C12" s="82">
        <v>3562732</v>
      </c>
      <c r="D12" s="82" t="s">
        <v>31</v>
      </c>
      <c r="E12" s="82" t="s">
        <v>31</v>
      </c>
      <c r="F12" s="82" t="s">
        <v>31</v>
      </c>
      <c r="G12" s="82">
        <v>3562732</v>
      </c>
      <c r="H12" s="82" t="s">
        <v>31</v>
      </c>
      <c r="I12" s="83">
        <f>SUM(G12:H12)</f>
        <v>3562732</v>
      </c>
    </row>
    <row r="13" spans="1:9" ht="22.5" x14ac:dyDescent="0.25">
      <c r="A13" s="27" t="s">
        <v>105</v>
      </c>
      <c r="B13" s="82" t="s">
        <v>31</v>
      </c>
      <c r="C13" s="82" t="s">
        <v>31</v>
      </c>
      <c r="D13" s="82" t="s">
        <v>31</v>
      </c>
      <c r="E13" s="82">
        <v>-1557209</v>
      </c>
      <c r="F13" s="82" t="s">
        <v>31</v>
      </c>
      <c r="G13" s="82">
        <v>-1557209</v>
      </c>
      <c r="H13" s="82" t="s">
        <v>31</v>
      </c>
      <c r="I13" s="83">
        <f>SUM(G13:H13)</f>
        <v>-1557209</v>
      </c>
    </row>
    <row r="14" spans="1:9" ht="15.75" thickBot="1" x14ac:dyDescent="0.3">
      <c r="A14" s="74" t="s">
        <v>106</v>
      </c>
      <c r="B14" s="82" t="s">
        <v>31</v>
      </c>
      <c r="C14" s="82" t="s">
        <v>31</v>
      </c>
      <c r="D14" s="82" t="s">
        <v>31</v>
      </c>
      <c r="E14" s="82" t="s">
        <v>31</v>
      </c>
      <c r="F14" s="82" t="s">
        <v>31</v>
      </c>
      <c r="G14" s="82" t="s">
        <v>31</v>
      </c>
      <c r="H14" s="82" t="s">
        <v>37</v>
      </c>
      <c r="I14" s="81">
        <f>SUM(G14:H14)</f>
        <v>0</v>
      </c>
    </row>
    <row r="15" spans="1:9" s="76" customFormat="1" ht="20.25" customHeight="1" thickBot="1" x14ac:dyDescent="0.3">
      <c r="A15" s="26" t="s">
        <v>44</v>
      </c>
      <c r="B15" s="84">
        <f>SUM(B10:B14)+B6+B9</f>
        <v>51541838</v>
      </c>
      <c r="C15" s="84">
        <f t="shared" ref="C15:I15" si="1">SUM(C10:C14)+C6+C9</f>
        <v>17191508</v>
      </c>
      <c r="D15" s="84">
        <f t="shared" si="1"/>
        <v>14832</v>
      </c>
      <c r="E15" s="84">
        <f t="shared" si="1"/>
        <v>-11761565</v>
      </c>
      <c r="F15" s="84">
        <f t="shared" si="1"/>
        <v>4023908</v>
      </c>
      <c r="G15" s="84">
        <f t="shared" si="1"/>
        <v>61010521</v>
      </c>
      <c r="H15" s="84">
        <f t="shared" si="1"/>
        <v>34884</v>
      </c>
      <c r="I15" s="84">
        <f t="shared" si="1"/>
        <v>61045405</v>
      </c>
    </row>
    <row r="16" spans="1:9" s="76" customFormat="1" ht="15.75" thickBot="1" x14ac:dyDescent="0.3">
      <c r="A16" s="26" t="s">
        <v>107</v>
      </c>
      <c r="B16" s="85">
        <v>51541838</v>
      </c>
      <c r="C16" s="85">
        <v>17995811</v>
      </c>
      <c r="D16" s="85">
        <v>14832</v>
      </c>
      <c r="E16" s="85">
        <v>-17609147</v>
      </c>
      <c r="F16" s="85">
        <v>4997339</v>
      </c>
      <c r="G16" s="85">
        <f>SUM(B16:F16)</f>
        <v>56940673</v>
      </c>
      <c r="H16" s="85"/>
      <c r="I16" s="85">
        <f>SUM(G16:H16)</f>
        <v>56940673</v>
      </c>
    </row>
    <row r="17" spans="1:9" x14ac:dyDescent="0.25">
      <c r="A17" s="27" t="s">
        <v>39</v>
      </c>
      <c r="B17" s="32" t="s">
        <v>31</v>
      </c>
      <c r="C17" s="32" t="s">
        <v>31</v>
      </c>
      <c r="D17" s="32" t="s">
        <v>31</v>
      </c>
      <c r="E17" s="32" t="s">
        <v>31</v>
      </c>
      <c r="F17" s="82">
        <v>4889226</v>
      </c>
      <c r="G17" s="82">
        <v>4889226</v>
      </c>
      <c r="H17" s="82" t="s">
        <v>31</v>
      </c>
      <c r="I17" s="82">
        <v>4889226</v>
      </c>
    </row>
    <row r="18" spans="1:9" ht="15.75" thickBot="1" x14ac:dyDescent="0.3">
      <c r="A18" s="27" t="s">
        <v>40</v>
      </c>
      <c r="B18" s="31" t="s">
        <v>31</v>
      </c>
      <c r="C18" s="31" t="s">
        <v>31</v>
      </c>
      <c r="D18" s="31" t="s">
        <v>31</v>
      </c>
      <c r="E18" s="31" t="s">
        <v>31</v>
      </c>
      <c r="F18" s="81" t="s">
        <v>31</v>
      </c>
      <c r="G18" s="81" t="s">
        <v>31</v>
      </c>
      <c r="H18" s="81" t="s">
        <v>31</v>
      </c>
      <c r="I18" s="81" t="s">
        <v>31</v>
      </c>
    </row>
    <row r="19" spans="1:9" s="76" customFormat="1" ht="15.75" thickBot="1" x14ac:dyDescent="0.3">
      <c r="A19" s="26" t="s">
        <v>41</v>
      </c>
      <c r="B19" s="85">
        <f t="shared" ref="B19:I19" si="2">SUM(B17:B18)</f>
        <v>0</v>
      </c>
      <c r="C19" s="85">
        <f t="shared" si="2"/>
        <v>0</v>
      </c>
      <c r="D19" s="85">
        <f t="shared" si="2"/>
        <v>0</v>
      </c>
      <c r="E19" s="85">
        <f t="shared" si="2"/>
        <v>0</v>
      </c>
      <c r="F19" s="85">
        <f t="shared" si="2"/>
        <v>4889226</v>
      </c>
      <c r="G19" s="85">
        <f t="shared" si="2"/>
        <v>4889226</v>
      </c>
      <c r="H19" s="85">
        <f t="shared" si="2"/>
        <v>0</v>
      </c>
      <c r="I19" s="85">
        <f t="shared" si="2"/>
        <v>4889226</v>
      </c>
    </row>
    <row r="20" spans="1:9" s="76" customFormat="1" x14ac:dyDescent="0.25">
      <c r="A20" s="27" t="s">
        <v>108</v>
      </c>
      <c r="B20" s="86"/>
      <c r="C20" s="32"/>
      <c r="D20" s="87"/>
      <c r="E20" s="32"/>
      <c r="F20" s="82">
        <v>-153592</v>
      </c>
      <c r="G20" s="82">
        <f>SUM(B20:F20)</f>
        <v>-153592</v>
      </c>
      <c r="H20" s="32"/>
      <c r="I20" s="82">
        <f>SUM(G20:H20)</f>
        <v>-153592</v>
      </c>
    </row>
    <row r="21" spans="1:9" x14ac:dyDescent="0.25">
      <c r="A21" s="27" t="s">
        <v>109</v>
      </c>
      <c r="B21" s="32"/>
      <c r="C21" s="32"/>
      <c r="D21" s="32"/>
      <c r="E21" s="32"/>
      <c r="F21" s="82">
        <v>-2517269</v>
      </c>
      <c r="G21" s="82">
        <f t="shared" ref="G21:G24" si="3">SUM(B21:F21)</f>
        <v>-2517269</v>
      </c>
      <c r="H21" s="32"/>
      <c r="I21" s="82">
        <f t="shared" ref="I21:I24" si="4">SUM(G21:H21)</f>
        <v>-2517269</v>
      </c>
    </row>
    <row r="22" spans="1:9" x14ac:dyDescent="0.25">
      <c r="A22" s="27" t="s">
        <v>110</v>
      </c>
      <c r="B22" s="82">
        <v>2880000</v>
      </c>
      <c r="C22" s="32" t="s">
        <v>31</v>
      </c>
      <c r="D22" s="32" t="s">
        <v>31</v>
      </c>
      <c r="E22" s="32" t="s">
        <v>31</v>
      </c>
      <c r="F22" s="32"/>
      <c r="G22" s="82">
        <f t="shared" si="3"/>
        <v>2880000</v>
      </c>
      <c r="H22" s="82" t="s">
        <v>31</v>
      </c>
      <c r="I22" s="82">
        <f t="shared" si="4"/>
        <v>2880000</v>
      </c>
    </row>
    <row r="23" spans="1:9" ht="56.25" x14ac:dyDescent="0.25">
      <c r="A23" s="27" t="s">
        <v>104</v>
      </c>
      <c r="B23" s="32" t="s">
        <v>31</v>
      </c>
      <c r="C23" s="82">
        <v>3888215</v>
      </c>
      <c r="D23" s="82" t="s">
        <v>31</v>
      </c>
      <c r="E23" s="82" t="s">
        <v>31</v>
      </c>
      <c r="F23" s="82" t="s">
        <v>31</v>
      </c>
      <c r="G23" s="82">
        <f t="shared" si="3"/>
        <v>3888215</v>
      </c>
      <c r="H23" s="82" t="s">
        <v>31</v>
      </c>
      <c r="I23" s="82">
        <f t="shared" si="4"/>
        <v>3888215</v>
      </c>
    </row>
    <row r="24" spans="1:9" ht="23.25" thickBot="1" x14ac:dyDescent="0.3">
      <c r="A24" s="27" t="s">
        <v>111</v>
      </c>
      <c r="B24" s="31" t="s">
        <v>31</v>
      </c>
      <c r="C24" s="81" t="s">
        <v>37</v>
      </c>
      <c r="D24" s="81" t="s">
        <v>37</v>
      </c>
      <c r="E24" s="81">
        <v>-1735268</v>
      </c>
      <c r="F24" s="88"/>
      <c r="G24" s="81">
        <f t="shared" si="3"/>
        <v>-1735268</v>
      </c>
      <c r="H24" s="81" t="s">
        <v>31</v>
      </c>
      <c r="I24" s="81">
        <f t="shared" si="4"/>
        <v>-1735268</v>
      </c>
    </row>
    <row r="25" spans="1:9" s="76" customFormat="1" ht="15.75" thickBot="1" x14ac:dyDescent="0.3">
      <c r="A25" s="26" t="s">
        <v>112</v>
      </c>
      <c r="B25" s="89">
        <f t="shared" ref="B25:I25" si="5">SUM(B20:B24)+B16+B19</f>
        <v>54421838</v>
      </c>
      <c r="C25" s="89">
        <f t="shared" si="5"/>
        <v>21884026</v>
      </c>
      <c r="D25" s="89">
        <f t="shared" si="5"/>
        <v>14832</v>
      </c>
      <c r="E25" s="89">
        <f t="shared" si="5"/>
        <v>-19344415</v>
      </c>
      <c r="F25" s="89">
        <f t="shared" si="5"/>
        <v>7215704</v>
      </c>
      <c r="G25" s="89">
        <f t="shared" si="5"/>
        <v>64191985</v>
      </c>
      <c r="H25" s="89">
        <f t="shared" si="5"/>
        <v>0</v>
      </c>
      <c r="I25" s="89">
        <f t="shared" si="5"/>
        <v>64191985</v>
      </c>
    </row>
    <row r="26" spans="1:9" ht="15.75" thickTop="1" x14ac:dyDescent="0.25">
      <c r="A26" s="29"/>
      <c r="B26" s="90"/>
      <c r="C26" s="90"/>
      <c r="D26" s="90"/>
      <c r="E26" s="90"/>
      <c r="F26" s="90"/>
      <c r="G26" s="90"/>
      <c r="H26" s="90"/>
      <c r="I26" s="90"/>
    </row>
    <row r="27" spans="1:9" x14ac:dyDescent="0.25">
      <c r="A27" s="30"/>
      <c r="B27" s="90"/>
      <c r="C27" s="90"/>
      <c r="D27" s="90"/>
      <c r="E27" s="90"/>
      <c r="F27" s="90"/>
      <c r="G27" s="90"/>
      <c r="H27" s="90"/>
      <c r="I27" s="90"/>
    </row>
    <row r="28" spans="1:9" x14ac:dyDescent="0.25">
      <c r="A28" s="28"/>
      <c r="B28" s="91"/>
      <c r="C28" s="90"/>
      <c r="D28" s="90"/>
      <c r="E28" s="90"/>
      <c r="F28" s="90"/>
      <c r="G28" s="90"/>
      <c r="H28" s="90"/>
      <c r="I28" s="90"/>
    </row>
    <row r="29" spans="1:9" x14ac:dyDescent="0.25">
      <c r="A29" s="29"/>
    </row>
    <row r="30" spans="1:9" x14ac:dyDescent="0.25">
      <c r="A30" s="28"/>
      <c r="B30" s="43"/>
    </row>
    <row r="31" spans="1:9" x14ac:dyDescent="0.25">
      <c r="A31" s="28"/>
    </row>
  </sheetData>
  <mergeCells count="4">
    <mergeCell ref="A2:I2"/>
    <mergeCell ref="A3:I3"/>
    <mergeCell ref="A1:I1"/>
    <mergeCell ref="B4:I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workbookViewId="0">
      <selection activeCell="C49" sqref="C49"/>
    </sheetView>
  </sheetViews>
  <sheetFormatPr defaultRowHeight="15" x14ac:dyDescent="0.25"/>
  <cols>
    <col min="1" max="1" width="54" customWidth="1"/>
    <col min="2" max="2" width="10.140625" customWidth="1"/>
    <col min="3" max="3" width="13.5703125" customWidth="1"/>
    <col min="4" max="4" width="17.28515625" customWidth="1"/>
  </cols>
  <sheetData>
    <row r="1" spans="1:6" ht="48.75" customHeight="1" x14ac:dyDescent="0.25">
      <c r="A1" s="96" t="s">
        <v>148</v>
      </c>
      <c r="B1" s="96"/>
      <c r="C1" s="96"/>
      <c r="D1" s="96"/>
      <c r="E1" s="41"/>
      <c r="F1" s="41"/>
    </row>
    <row r="2" spans="1:6" ht="15" customHeight="1" x14ac:dyDescent="0.25">
      <c r="A2" s="105"/>
      <c r="B2" s="105"/>
      <c r="C2" s="105"/>
      <c r="D2" s="105"/>
      <c r="E2" s="105"/>
      <c r="F2" s="105"/>
    </row>
    <row r="3" spans="1:6" ht="33.75" customHeight="1" x14ac:dyDescent="0.25">
      <c r="A3" s="104" t="s">
        <v>55</v>
      </c>
      <c r="B3" s="104"/>
      <c r="C3" s="104"/>
      <c r="D3" s="104"/>
    </row>
    <row r="4" spans="1:6" ht="15" customHeight="1" x14ac:dyDescent="0.25">
      <c r="A4" s="100" t="s">
        <v>58</v>
      </c>
      <c r="B4" s="101"/>
      <c r="C4" s="101"/>
      <c r="D4" s="101"/>
      <c r="E4" s="30"/>
      <c r="F4" s="30"/>
    </row>
    <row r="5" spans="1:6" ht="15" customHeight="1" x14ac:dyDescent="0.25">
      <c r="A5" s="40"/>
      <c r="B5" s="40"/>
      <c r="C5" s="40"/>
      <c r="D5" s="40"/>
    </row>
    <row r="6" spans="1:6" ht="33.75" customHeight="1" thickBot="1" x14ac:dyDescent="0.3">
      <c r="A6" s="4"/>
      <c r="B6" s="5"/>
      <c r="C6" s="106" t="s">
        <v>113</v>
      </c>
      <c r="D6" s="106"/>
    </row>
    <row r="7" spans="1:6" ht="15.75" thickBot="1" x14ac:dyDescent="0.3">
      <c r="A7" s="4"/>
      <c r="B7" s="5" t="s">
        <v>0</v>
      </c>
      <c r="C7" s="6" t="s">
        <v>114</v>
      </c>
      <c r="D7" s="7" t="s">
        <v>51</v>
      </c>
    </row>
    <row r="8" spans="1:6" x14ac:dyDescent="0.25">
      <c r="A8" s="52" t="s">
        <v>46</v>
      </c>
      <c r="B8" s="17"/>
      <c r="C8" s="22"/>
      <c r="D8" s="22"/>
    </row>
    <row r="9" spans="1:6" x14ac:dyDescent="0.25">
      <c r="A9" s="20" t="s">
        <v>115</v>
      </c>
      <c r="B9" s="53"/>
      <c r="C9" s="35">
        <v>910150</v>
      </c>
      <c r="D9" s="48">
        <v>574905</v>
      </c>
    </row>
    <row r="10" spans="1:6" x14ac:dyDescent="0.25">
      <c r="A10" s="20" t="s">
        <v>116</v>
      </c>
      <c r="B10" s="53"/>
      <c r="C10" s="35">
        <v>-1438100</v>
      </c>
      <c r="D10" s="48"/>
    </row>
    <row r="11" spans="1:6" x14ac:dyDescent="0.25">
      <c r="A11" s="20" t="s">
        <v>47</v>
      </c>
      <c r="B11" s="53"/>
      <c r="C11" s="35">
        <v>4996269</v>
      </c>
      <c r="D11" s="48">
        <v>4569178</v>
      </c>
    </row>
    <row r="12" spans="1:6" x14ac:dyDescent="0.25">
      <c r="A12" s="20" t="s">
        <v>48</v>
      </c>
      <c r="B12" s="53"/>
      <c r="C12" s="35">
        <v>-324220</v>
      </c>
      <c r="D12" s="48">
        <v>-323156</v>
      </c>
    </row>
    <row r="13" spans="1:6" x14ac:dyDescent="0.25">
      <c r="A13" s="20" t="s">
        <v>117</v>
      </c>
      <c r="B13" s="53"/>
      <c r="C13" s="35">
        <v>310478</v>
      </c>
      <c r="D13" s="48">
        <v>316918</v>
      </c>
    </row>
    <row r="14" spans="1:6" x14ac:dyDescent="0.25">
      <c r="A14" s="20" t="s">
        <v>118</v>
      </c>
      <c r="B14" s="53"/>
      <c r="C14" s="35">
        <v>-35822</v>
      </c>
      <c r="D14" s="48">
        <v>-1730</v>
      </c>
    </row>
    <row r="15" spans="1:6" x14ac:dyDescent="0.25">
      <c r="A15" s="20" t="s">
        <v>119</v>
      </c>
      <c r="B15" s="53"/>
      <c r="C15" s="35">
        <v>-607240</v>
      </c>
      <c r="D15" s="48">
        <v>-549443</v>
      </c>
    </row>
    <row r="16" spans="1:6" x14ac:dyDescent="0.25">
      <c r="A16" s="20" t="s">
        <v>120</v>
      </c>
      <c r="B16" s="53"/>
      <c r="C16" s="35">
        <v>-217847</v>
      </c>
      <c r="D16" s="48">
        <v>-149764</v>
      </c>
    </row>
    <row r="17" spans="1:6" x14ac:dyDescent="0.25">
      <c r="A17" s="20" t="s">
        <v>121</v>
      </c>
      <c r="B17" s="53"/>
      <c r="C17" s="35">
        <v>-117432</v>
      </c>
      <c r="D17" s="48">
        <v>-90237</v>
      </c>
    </row>
    <row r="18" spans="1:6" ht="25.5" x14ac:dyDescent="0.25">
      <c r="A18" s="20" t="s">
        <v>122</v>
      </c>
      <c r="B18" s="53"/>
      <c r="C18" s="35">
        <v>-739297</v>
      </c>
      <c r="D18" s="36">
        <v>-564603</v>
      </c>
    </row>
    <row r="19" spans="1:6" x14ac:dyDescent="0.25">
      <c r="A19" s="20" t="s">
        <v>123</v>
      </c>
      <c r="B19" s="53"/>
      <c r="C19" s="35">
        <v>-418621</v>
      </c>
      <c r="D19" s="48">
        <v>-332139</v>
      </c>
    </row>
    <row r="20" spans="1:6" x14ac:dyDescent="0.25">
      <c r="A20" s="20" t="s">
        <v>124</v>
      </c>
      <c r="B20" s="53"/>
      <c r="C20" s="35">
        <v>-11406805</v>
      </c>
      <c r="D20" s="48">
        <v>-11359341</v>
      </c>
      <c r="F20" s="12"/>
    </row>
    <row r="21" spans="1:6" x14ac:dyDescent="0.25">
      <c r="A21" s="20" t="s">
        <v>125</v>
      </c>
      <c r="B21" s="53"/>
      <c r="C21" s="35">
        <v>18057812</v>
      </c>
      <c r="D21" s="48">
        <v>14734504</v>
      </c>
    </row>
    <row r="22" spans="1:6" ht="25.5" x14ac:dyDescent="0.25">
      <c r="A22" s="20" t="s">
        <v>126</v>
      </c>
      <c r="B22" s="53"/>
      <c r="C22" s="35">
        <v>10754</v>
      </c>
      <c r="D22" s="48">
        <v>63153</v>
      </c>
    </row>
    <row r="23" spans="1:6" x14ac:dyDescent="0.25">
      <c r="A23" s="20" t="s">
        <v>3</v>
      </c>
      <c r="B23" s="53"/>
      <c r="C23" s="35">
        <v>3432400</v>
      </c>
      <c r="D23" s="48"/>
    </row>
    <row r="24" spans="1:6" x14ac:dyDescent="0.25">
      <c r="A24" s="20" t="s">
        <v>127</v>
      </c>
      <c r="B24" s="53"/>
      <c r="C24" s="35">
        <v>-672268</v>
      </c>
      <c r="D24" s="48"/>
    </row>
    <row r="25" spans="1:6" ht="15.75" thickBot="1" x14ac:dyDescent="0.3">
      <c r="A25" s="20" t="s">
        <v>128</v>
      </c>
      <c r="B25" s="53"/>
      <c r="C25" s="35">
        <v>-840981</v>
      </c>
      <c r="D25" s="48">
        <v>-1545367</v>
      </c>
    </row>
    <row r="26" spans="1:6" ht="26.25" thickBot="1" x14ac:dyDescent="0.3">
      <c r="A26" s="52" t="s">
        <v>129</v>
      </c>
      <c r="B26" s="44"/>
      <c r="C26" s="79">
        <f>SUM(C9:C25)</f>
        <v>10899230</v>
      </c>
      <c r="D26" s="92">
        <f>SUM(D9:D25)</f>
        <v>5342878</v>
      </c>
    </row>
    <row r="27" spans="1:6" x14ac:dyDescent="0.25">
      <c r="A27" s="52" t="s">
        <v>130</v>
      </c>
      <c r="B27" s="44"/>
      <c r="C27" s="77"/>
      <c r="D27" s="78"/>
    </row>
    <row r="28" spans="1:6" x14ac:dyDescent="0.25">
      <c r="A28" s="20" t="s">
        <v>131</v>
      </c>
      <c r="B28" s="44"/>
      <c r="C28" s="35">
        <v>1742</v>
      </c>
      <c r="D28" s="48"/>
    </row>
    <row r="29" spans="1:6" x14ac:dyDescent="0.25">
      <c r="A29" s="20" t="s">
        <v>49</v>
      </c>
      <c r="B29" s="11"/>
      <c r="C29" s="35">
        <v>-52061</v>
      </c>
      <c r="D29" s="48">
        <v>-13536</v>
      </c>
    </row>
    <row r="30" spans="1:6" x14ac:dyDescent="0.25">
      <c r="A30" s="20" t="s">
        <v>132</v>
      </c>
      <c r="B30" s="11"/>
      <c r="C30" s="35"/>
      <c r="D30" s="48"/>
    </row>
    <row r="31" spans="1:6" x14ac:dyDescent="0.25">
      <c r="A31" s="20" t="s">
        <v>50</v>
      </c>
      <c r="B31" s="11"/>
      <c r="C31" s="35"/>
      <c r="D31" s="48"/>
    </row>
    <row r="32" spans="1:6" x14ac:dyDescent="0.25">
      <c r="A32" s="20" t="s">
        <v>133</v>
      </c>
      <c r="B32" s="11"/>
      <c r="C32" s="35">
        <v>-12705492</v>
      </c>
      <c r="D32" s="48"/>
    </row>
    <row r="33" spans="1:4" ht="25.5" x14ac:dyDescent="0.25">
      <c r="A33" s="20" t="s">
        <v>134</v>
      </c>
      <c r="B33" s="11"/>
      <c r="C33" s="35"/>
      <c r="D33" s="48"/>
    </row>
    <row r="34" spans="1:4" x14ac:dyDescent="0.25">
      <c r="A34" s="20" t="s">
        <v>135</v>
      </c>
      <c r="B34" s="11"/>
      <c r="C34" s="35"/>
      <c r="D34" s="48"/>
    </row>
    <row r="35" spans="1:4" x14ac:dyDescent="0.25">
      <c r="A35" s="20" t="s">
        <v>127</v>
      </c>
      <c r="B35" s="11"/>
      <c r="C35" s="35">
        <v>701</v>
      </c>
      <c r="D35" s="48"/>
    </row>
    <row r="36" spans="1:4" ht="15.75" thickBot="1" x14ac:dyDescent="0.3">
      <c r="A36" s="20" t="s">
        <v>128</v>
      </c>
      <c r="B36" s="11"/>
      <c r="C36" s="37"/>
      <c r="D36" s="49"/>
    </row>
    <row r="37" spans="1:4" ht="26.25" thickBot="1" x14ac:dyDescent="0.3">
      <c r="A37" s="52" t="s">
        <v>136</v>
      </c>
      <c r="B37" s="11"/>
      <c r="C37" s="47">
        <f>SUM(C28:C36)</f>
        <v>-12755110</v>
      </c>
      <c r="D37" s="49">
        <f>SUM(D28:D36)</f>
        <v>-13536</v>
      </c>
    </row>
    <row r="38" spans="1:4" x14ac:dyDescent="0.25">
      <c r="A38" s="8" t="s">
        <v>52</v>
      </c>
      <c r="B38" s="11"/>
      <c r="C38" s="46"/>
      <c r="D38" s="48"/>
    </row>
    <row r="39" spans="1:4" ht="25.5" customHeight="1" x14ac:dyDescent="0.25">
      <c r="A39" s="20" t="s">
        <v>53</v>
      </c>
      <c r="B39" s="53"/>
      <c r="C39" s="46">
        <v>2880000</v>
      </c>
      <c r="D39" s="48">
        <v>14967000</v>
      </c>
    </row>
    <row r="40" spans="1:4" ht="25.5" x14ac:dyDescent="0.25">
      <c r="A40" s="20" t="s">
        <v>137</v>
      </c>
      <c r="B40" s="53">
        <v>16</v>
      </c>
      <c r="C40" s="46">
        <v>20200402</v>
      </c>
      <c r="D40" s="48">
        <v>14813713</v>
      </c>
    </row>
    <row r="41" spans="1:4" ht="25.5" x14ac:dyDescent="0.25">
      <c r="A41" s="20" t="s">
        <v>138</v>
      </c>
      <c r="B41" s="53">
        <v>16</v>
      </c>
      <c r="C41" s="46">
        <v>-3237682</v>
      </c>
      <c r="D41" s="48">
        <v>-11825057</v>
      </c>
    </row>
    <row r="42" spans="1:4" x14ac:dyDescent="0.25">
      <c r="A42" s="20" t="s">
        <v>139</v>
      </c>
      <c r="B42" s="53">
        <v>17</v>
      </c>
      <c r="C42" s="46" t="s">
        <v>31</v>
      </c>
      <c r="D42" s="48" t="s">
        <v>31</v>
      </c>
    </row>
    <row r="43" spans="1:4" x14ac:dyDescent="0.25">
      <c r="A43" s="20" t="s">
        <v>140</v>
      </c>
      <c r="B43" s="53">
        <v>17</v>
      </c>
      <c r="C43" s="46">
        <v>-218578</v>
      </c>
      <c r="D43" s="48">
        <v>-203040</v>
      </c>
    </row>
    <row r="44" spans="1:4" x14ac:dyDescent="0.25">
      <c r="A44" s="20" t="s">
        <v>141</v>
      </c>
      <c r="B44" s="53"/>
      <c r="C44" s="46" t="s">
        <v>31</v>
      </c>
      <c r="D44" s="48" t="s">
        <v>31</v>
      </c>
    </row>
    <row r="45" spans="1:4" x14ac:dyDescent="0.25">
      <c r="A45" s="20" t="s">
        <v>142</v>
      </c>
      <c r="B45" s="53"/>
      <c r="C45" s="46" t="s">
        <v>31</v>
      </c>
      <c r="D45" s="48" t="s">
        <v>31</v>
      </c>
    </row>
    <row r="46" spans="1:4" x14ac:dyDescent="0.25">
      <c r="A46" s="20" t="s">
        <v>143</v>
      </c>
      <c r="B46" s="53">
        <v>21</v>
      </c>
      <c r="C46" s="46">
        <v>-2517269</v>
      </c>
      <c r="D46" s="48">
        <v>-866628</v>
      </c>
    </row>
    <row r="47" spans="1:4" x14ac:dyDescent="0.25">
      <c r="A47" s="20" t="s">
        <v>127</v>
      </c>
      <c r="B47" s="53"/>
      <c r="C47" s="46" t="s">
        <v>31</v>
      </c>
      <c r="D47" s="48" t="s">
        <v>31</v>
      </c>
    </row>
    <row r="48" spans="1:4" ht="15.75" thickBot="1" x14ac:dyDescent="0.3">
      <c r="A48" s="20" t="s">
        <v>128</v>
      </c>
      <c r="B48" s="53"/>
      <c r="C48" s="47" t="s">
        <v>31</v>
      </c>
      <c r="D48" s="49" t="s">
        <v>31</v>
      </c>
    </row>
    <row r="49" spans="1:4" ht="26.25" thickBot="1" x14ac:dyDescent="0.3">
      <c r="A49" s="52" t="s">
        <v>144</v>
      </c>
      <c r="B49" s="11"/>
      <c r="C49" s="38">
        <f>SUM(C39:C48)</f>
        <v>17106873</v>
      </c>
      <c r="D49" s="39">
        <f>SUM(D39:D48)</f>
        <v>16885988</v>
      </c>
    </row>
    <row r="50" spans="1:4" ht="29.25" customHeight="1" thickBot="1" x14ac:dyDescent="0.3">
      <c r="A50" s="44" t="s">
        <v>54</v>
      </c>
      <c r="B50" s="103"/>
      <c r="C50" s="47">
        <v>57917</v>
      </c>
      <c r="D50" s="49">
        <v>-55095</v>
      </c>
    </row>
    <row r="51" spans="1:4" ht="25.5" x14ac:dyDescent="0.25">
      <c r="A51" s="8" t="s">
        <v>145</v>
      </c>
      <c r="B51" s="103"/>
      <c r="C51" s="56">
        <f>C26+C37+C49+C50</f>
        <v>15308910</v>
      </c>
      <c r="D51" s="57">
        <f>D26+D37+D49+D50</f>
        <v>22160235</v>
      </c>
    </row>
    <row r="52" spans="1:4" ht="15.75" thickBot="1" x14ac:dyDescent="0.3">
      <c r="A52" s="52" t="s">
        <v>146</v>
      </c>
      <c r="B52" s="53">
        <v>3</v>
      </c>
      <c r="C52" s="47">
        <v>23163131</v>
      </c>
      <c r="D52" s="49">
        <v>32262059</v>
      </c>
    </row>
    <row r="53" spans="1:4" ht="15.75" thickBot="1" x14ac:dyDescent="0.3">
      <c r="A53" s="52" t="s">
        <v>147</v>
      </c>
      <c r="B53" s="53">
        <v>3</v>
      </c>
      <c r="C53" s="14">
        <f>C51+C52</f>
        <v>38472041</v>
      </c>
      <c r="D53" s="15">
        <f>D51+D52</f>
        <v>54422294</v>
      </c>
    </row>
    <row r="54" spans="1:4" ht="15.75" thickTop="1" x14ac:dyDescent="0.25">
      <c r="A54" s="28"/>
      <c r="D54" s="75"/>
    </row>
    <row r="55" spans="1:4" x14ac:dyDescent="0.25">
      <c r="A55" s="28"/>
    </row>
    <row r="56" spans="1:4" ht="16.5" customHeight="1" x14ac:dyDescent="0.25">
      <c r="A56" s="28"/>
    </row>
    <row r="57" spans="1:4" x14ac:dyDescent="0.25">
      <c r="A57" s="30"/>
    </row>
    <row r="58" spans="1:4" x14ac:dyDescent="0.25">
      <c r="A58" s="28"/>
    </row>
    <row r="59" spans="1:4" x14ac:dyDescent="0.25">
      <c r="A59" s="28"/>
    </row>
    <row r="60" spans="1:4" x14ac:dyDescent="0.25">
      <c r="A60" s="28"/>
      <c r="B60" s="43"/>
    </row>
    <row r="61" spans="1:4" x14ac:dyDescent="0.25">
      <c r="A61" s="28"/>
    </row>
    <row r="62" spans="1:4" x14ac:dyDescent="0.25">
      <c r="A62" s="28"/>
    </row>
    <row r="63" spans="1:4" x14ac:dyDescent="0.25">
      <c r="A63" s="28"/>
      <c r="B63" s="43"/>
    </row>
    <row r="64" spans="1:4" x14ac:dyDescent="0.25">
      <c r="A64" s="28"/>
    </row>
    <row r="65" spans="1:1" x14ac:dyDescent="0.25">
      <c r="A65" s="28"/>
    </row>
    <row r="66" spans="1:1" x14ac:dyDescent="0.25">
      <c r="A66" s="28"/>
    </row>
    <row r="67" spans="1:1" ht="15.75" x14ac:dyDescent="0.25">
      <c r="A67" s="34"/>
    </row>
  </sheetData>
  <mergeCells count="6">
    <mergeCell ref="B50:B51"/>
    <mergeCell ref="A1:D1"/>
    <mergeCell ref="A3:D3"/>
    <mergeCell ref="A4:D4"/>
    <mergeCell ref="A2:F2"/>
    <mergeCell ref="C6:D6"/>
  </mergeCells>
  <pageMargins left="0.70866141732283461" right="0.70866141732283461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ББ</vt:lpstr>
      <vt:lpstr>ОПиУ</vt:lpstr>
      <vt:lpstr>Капитал</vt:lpstr>
      <vt:lpstr>ДДС</vt:lpstr>
      <vt:lpstr>Капитал!Changes</vt:lpstr>
      <vt:lpstr>Капитал!Область_печати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Исатаева Гульмира</dc:creator>
  <cp:lastModifiedBy>Жумабаева Лиза Бердикуловна</cp:lastModifiedBy>
  <cp:lastPrinted>2017-07-20T11:15:17Z</cp:lastPrinted>
  <dcterms:created xsi:type="dcterms:W3CDTF">2017-07-20T09:36:24Z</dcterms:created>
  <dcterms:modified xsi:type="dcterms:W3CDTF">2018-07-20T12:52:16Z</dcterms:modified>
</cp:coreProperties>
</file>