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2\КФО 2 квартал 2022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15" i="4"/>
  <c r="E13" i="4"/>
  <c r="B11" i="4"/>
  <c r="B16" i="4" s="1"/>
  <c r="B19" i="4" s="1"/>
  <c r="B22" i="4" s="1"/>
  <c r="E9" i="4"/>
  <c r="E11" i="4" s="1"/>
  <c r="E16" i="4" s="1"/>
  <c r="E19" i="4" s="1"/>
  <c r="E22" i="4" s="1"/>
  <c r="C9" i="4"/>
  <c r="C11" i="4" s="1"/>
  <c r="C16" i="4" s="1"/>
  <c r="C19" i="4" s="1"/>
  <c r="C22" i="4" s="1"/>
  <c r="B38" i="3"/>
  <c r="C35" i="3"/>
  <c r="C38" i="3" s="1"/>
  <c r="B35" i="3"/>
  <c r="C32" i="3"/>
  <c r="B32" i="3"/>
  <c r="B30" i="3"/>
  <c r="C27" i="3"/>
  <c r="C30" i="3" s="1"/>
  <c r="B27" i="3"/>
  <c r="C24" i="3"/>
  <c r="B24" i="3"/>
  <c r="B22" i="3"/>
  <c r="B40" i="3" s="1"/>
  <c r="C14" i="3"/>
  <c r="C22" i="3" s="1"/>
  <c r="B14" i="3"/>
  <c r="C10" i="3"/>
  <c r="B10" i="3"/>
  <c r="D11" i="2"/>
  <c r="D15" i="2" s="1"/>
  <c r="D18" i="2" s="1"/>
  <c r="D20" i="2" s="1"/>
  <c r="D22" i="2" s="1"/>
  <c r="D23" i="2" s="1"/>
  <c r="C11" i="2"/>
  <c r="C15" i="2" s="1"/>
  <c r="C18" i="2" s="1"/>
  <c r="C20" i="2" s="1"/>
  <c r="C22" i="2" s="1"/>
  <c r="C23" i="2" s="1"/>
  <c r="C45" i="1"/>
  <c r="D43" i="1"/>
  <c r="D45" i="1" s="1"/>
  <c r="C43" i="1"/>
  <c r="D39" i="1"/>
  <c r="C39" i="1"/>
  <c r="D32" i="1"/>
  <c r="C32" i="1"/>
  <c r="C46" i="1" s="1"/>
  <c r="D23" i="1"/>
  <c r="D22" i="1"/>
  <c r="C22" i="1"/>
  <c r="D14" i="1"/>
  <c r="C14" i="1"/>
  <c r="C23" i="1" s="1"/>
  <c r="C40" i="3" l="1"/>
  <c r="D46" i="1"/>
</calcChain>
</file>

<file path=xl/sharedStrings.xml><?xml version="1.0" encoding="utf-8"?>
<sst xmlns="http://schemas.openxmlformats.org/spreadsheetml/2006/main" count="153" uniqueCount="120">
  <si>
    <t>Основные средства</t>
  </si>
  <si>
    <t>Нематериальные активы</t>
  </si>
  <si>
    <t>Наименование статьи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</si>
  <si>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</si>
  <si>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</si>
  <si>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</si>
  <si>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</si>
  <si>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</si>
  <si>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</si>
  <si>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</si>
  <si>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</si>
  <si>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</si>
  <si>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</si>
  <si>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Прочие долгосрочные активы</t>
  </si>
  <si>
    <t>Краткосрочные обязательства по аренде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</si>
  <si>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</si>
  <si>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</si>
  <si>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</si>
  <si>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</si>
  <si>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</si>
  <si>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</si>
  <si>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</si>
  <si>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</si>
  <si>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</si>
  <si>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</si>
  <si>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</si>
  <si>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</si>
  <si>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</si>
  <si>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</si>
  <si>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</si>
  <si>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</si>
  <si>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</si>
  <si>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</si>
  <si>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</si>
  <si>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</si>
  <si>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</si>
  <si>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</si>
  <si>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</si>
  <si>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</si>
  <si>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</si>
  <si>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</si>
  <si>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</si>
  <si>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</si>
  <si>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</si>
  <si>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</si>
  <si>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</si>
  <si>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</si>
  <si>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</si>
  <si>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</si>
  <si>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</si>
  <si>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</si>
  <si>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Краткосрочные активы:</t>
  </si>
  <si>
    <t xml:space="preserve">Итого краткосрочных активов </t>
  </si>
  <si>
    <t>Долгосрочные активы</t>
  </si>
  <si>
    <t>Итого долгосрочных активов</t>
  </si>
  <si>
    <t>Всего активы</t>
  </si>
  <si>
    <t>Краткосрочные обязательства</t>
  </si>
  <si>
    <t>Итого краткосрочных обязательств</t>
  </si>
  <si>
    <t>Долгосрочные обязательства</t>
  </si>
  <si>
    <t xml:space="preserve">Итого долгосрочных обязательств </t>
  </si>
  <si>
    <t>Капитал</t>
  </si>
  <si>
    <t>Итого капитал, относимый на собственников материнской Компании</t>
  </si>
  <si>
    <t>Всего капитал</t>
  </si>
  <si>
    <t>Всего обязательства и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</si>
  <si>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</si>
  <si>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</si>
  <si>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</si>
  <si>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</si>
  <si>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</si>
  <si>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</si>
  <si>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</si>
  <si>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</si>
  <si>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</si>
  <si>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</si>
  <si>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</si>
  <si>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</si>
  <si>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</si>
  <si>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</si>
  <si>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Сальдо на 31 декабря 2021г.</t>
  </si>
  <si>
    <t>Сальдо на 31 декабря 2020г.</t>
  </si>
  <si>
    <t>Займы</t>
  </si>
  <si>
    <t>по состоянию на 30 июня 2022 года</t>
  </si>
  <si>
    <t>за период с 01 января 2022 по 30 июня 2022</t>
  </si>
  <si>
    <t>За период с 01.01.2022 по 30.06.2022</t>
  </si>
  <si>
    <t>За период с    01.01.2021           по 30.06.2021</t>
  </si>
  <si>
    <t xml:space="preserve">Сальдо на 30 июня 2022г. </t>
  </si>
  <si>
    <t>КОНСОЛИДИРОВАННЫЙ ОТЧЕТ О ДВИЖЕНИИ ДЕНЕЖНЫХ СРЕДСТВ</t>
  </si>
  <si>
    <t>(прямой метод) за период с 01 января 2022 по 30 июня 2022</t>
  </si>
  <si>
    <t>За период с 01.01.2021 по 30.06.2021</t>
  </si>
  <si>
    <t>Движение денежных средств от операционной деятельности</t>
  </si>
  <si>
    <t xml:space="preserve">Поступление денежных средств, всего: </t>
  </si>
  <si>
    <t>реализация товаров и услуг</t>
  </si>
  <si>
    <t>авансы, полученные от покупателей, заказчиков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</si>
  <si>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</si>
  <si>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</si>
  <si>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</si>
  <si>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</si>
  <si>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</si>
  <si>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</si>
  <si>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</si>
  <si>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</si>
  <si>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</si>
  <si>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</si>
  <si>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</si>
  <si>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</si>
  <si>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полученные вознаграждения</t>
  </si>
  <si>
    <t>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</si>
  <si>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</si>
  <si>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</si>
  <si>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получение займов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</si>
  <si>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</si>
  <si>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</si>
  <si>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</si>
  <si>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</si>
  <si>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</si>
  <si>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</si>
  <si>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</si>
  <si>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</si>
  <si>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</si>
  <si>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Прибыль (убыток)  на 30 июня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</si>
</sst>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zoomScaleNormal="100" workbookViewId="0">
      <selection activeCell="A50" sqref="A50"/>
    </sheetView>
  </sheetViews>
  <sheetFormatPr defaultColWidth="9.140625" defaultRowHeight="15" x14ac:dyDescent="0.25"/>
  <cols>
    <col min="1" max="1" width="51.7109375" style="3" customWidth="1"/>
    <col min="2" max="2" width="11.85546875" style="3" customWidth="1"/>
    <col min="3" max="4" width="19.85546875" style="3" customWidth="1"/>
    <col min="5" max="8" width="9.140625" style="3"/>
    <col min="9" max="9" width="9.85546875" style="3" bestFit="1" customWidth="1"/>
    <col min="10" max="16384" width="9.140625" style="3"/>
  </cols>
  <sheetData>
    <row r="1" spans="1:4" x14ac:dyDescent="0.25">
      <c r="A1" s="6" t="s">
        <v>48</v>
      </c>
      <c r="B1" s="6"/>
    </row>
    <row r="2" spans="1:4" x14ac:dyDescent="0.25">
      <c r="A2" s="6" t="s">
        <v>49</v>
      </c>
      <c r="B2" s="6"/>
    </row>
    <row r="3" spans="1:4" x14ac:dyDescent="0.25">
      <c r="A3" s="6" t="s">
        <v>81</v>
      </c>
      <c r="B3" s="6"/>
    </row>
    <row r="4" spans="1:4" x14ac:dyDescent="0.25">
      <c r="A4" s="21" t="s">
        <v>50</v>
      </c>
      <c r="B4" s="21"/>
    </row>
    <row r="5" spans="1:4" x14ac:dyDescent="0.25">
      <c r="A5" s="21"/>
      <c r="B5" s="21"/>
    </row>
    <row r="6" spans="1:4" ht="15" customHeight="1" x14ac:dyDescent="0.25">
      <c r="A6" s="36" t="s">
        <v>2</v>
      </c>
      <c r="B6" s="38" t="s">
        <v>77</v>
      </c>
      <c r="C6" s="40" t="s">
        <v>3</v>
      </c>
      <c r="D6" s="38" t="s">
        <v>4</v>
      </c>
    </row>
    <row r="7" spans="1:4" ht="21" customHeight="1" x14ac:dyDescent="0.25">
      <c r="A7" s="37"/>
      <c r="B7" s="39"/>
      <c r="C7" s="41"/>
      <c r="D7" s="39"/>
    </row>
    <row r="8" spans="1:4" x14ac:dyDescent="0.25">
      <c r="A8" s="26" t="s">
        <v>51</v>
      </c>
      <c r="B8" s="23"/>
      <c r="C8" s="7"/>
      <c r="D8" s="7"/>
    </row>
    <row r="9" spans="1:4" x14ac:dyDescent="0.25">
      <c r="A9" s="8" t="s">
        <v>5</v>
      </c>
      <c r="B9" s="24">
        <v>4</v>
      </c>
      <c r="C9" s="9">
        <v>33194</v>
      </c>
      <c r="D9" s="9">
        <v>59297</v>
      </c>
    </row>
    <row r="10" spans="1:4" ht="25.5" x14ac:dyDescent="0.25">
      <c r="A10" s="8" t="s">
        <v>6</v>
      </c>
      <c r="B10" s="24">
        <v>5</v>
      </c>
      <c r="C10" s="10">
        <v>68652</v>
      </c>
      <c r="D10" s="10">
        <v>35347</v>
      </c>
    </row>
    <row r="11" spans="1:4" x14ac:dyDescent="0.25">
      <c r="A11" s="8" t="s">
        <v>7</v>
      </c>
      <c r="B11" s="24">
        <v>6</v>
      </c>
      <c r="C11" s="9">
        <v>9840</v>
      </c>
      <c r="D11" s="9">
        <v>9809</v>
      </c>
    </row>
    <row r="12" spans="1:4" x14ac:dyDescent="0.25">
      <c r="A12" s="8" t="s">
        <v>8</v>
      </c>
      <c r="B12" s="24">
        <v>7</v>
      </c>
      <c r="C12" s="9">
        <v>598687</v>
      </c>
      <c r="D12" s="9">
        <v>417591</v>
      </c>
    </row>
    <row r="13" spans="1:4" x14ac:dyDescent="0.25">
      <c r="A13" s="8" t="s">
        <v>9</v>
      </c>
      <c r="B13" s="24">
        <v>8</v>
      </c>
      <c r="C13" s="9">
        <v>2377285</v>
      </c>
      <c r="D13" s="9">
        <v>3908241</v>
      </c>
    </row>
    <row r="14" spans="1:4" x14ac:dyDescent="0.25">
      <c r="A14" s="26" t="s">
        <v>52</v>
      </c>
      <c r="B14" s="23"/>
      <c r="C14" s="15">
        <f>SUM(C9:C13)</f>
        <v>3087658</v>
      </c>
      <c r="D14" s="15">
        <f>SUM(D9:D13)</f>
        <v>4430285</v>
      </c>
    </row>
    <row r="15" spans="1:4" x14ac:dyDescent="0.25">
      <c r="A15" s="26" t="s">
        <v>53</v>
      </c>
      <c r="B15" s="23"/>
      <c r="C15" s="12"/>
      <c r="D15" s="12"/>
    </row>
    <row r="16" spans="1:4" x14ac:dyDescent="0.25">
      <c r="A16" s="8" t="s">
        <v>10</v>
      </c>
      <c r="B16" s="24">
        <v>9</v>
      </c>
      <c r="C16" s="12">
        <v>11728</v>
      </c>
      <c r="D16" s="12">
        <v>12541</v>
      </c>
    </row>
    <row r="17" spans="1:9" x14ac:dyDescent="0.25">
      <c r="A17" s="8" t="s">
        <v>11</v>
      </c>
      <c r="B17" s="24">
        <v>10</v>
      </c>
      <c r="C17" s="12">
        <v>19329099</v>
      </c>
      <c r="D17" s="12">
        <v>17479662</v>
      </c>
    </row>
    <row r="18" spans="1:9" x14ac:dyDescent="0.25">
      <c r="A18" s="8" t="s">
        <v>0</v>
      </c>
      <c r="B18" s="24">
        <v>11</v>
      </c>
      <c r="C18" s="9">
        <v>526621</v>
      </c>
      <c r="D18" s="9">
        <v>530963</v>
      </c>
    </row>
    <row r="19" spans="1:9" x14ac:dyDescent="0.25">
      <c r="A19" s="8" t="s">
        <v>12</v>
      </c>
      <c r="B19" s="24">
        <v>12</v>
      </c>
      <c r="C19" s="9">
        <v>658389</v>
      </c>
      <c r="D19" s="9">
        <v>709034</v>
      </c>
      <c r="I19" s="13"/>
    </row>
    <row r="20" spans="1:9" x14ac:dyDescent="0.25">
      <c r="A20" s="8" t="s">
        <v>1</v>
      </c>
      <c r="B20" s="24">
        <v>13</v>
      </c>
      <c r="C20" s="9">
        <v>13536</v>
      </c>
      <c r="D20" s="9">
        <v>14408</v>
      </c>
    </row>
    <row r="21" spans="1:9" x14ac:dyDescent="0.25">
      <c r="A21" s="8" t="s">
        <v>13</v>
      </c>
      <c r="B21" s="24">
        <v>14</v>
      </c>
      <c r="C21" s="9">
        <v>2354393</v>
      </c>
      <c r="D21" s="9">
        <v>1243795</v>
      </c>
    </row>
    <row r="22" spans="1:9" x14ac:dyDescent="0.25">
      <c r="A22" s="26" t="s">
        <v>54</v>
      </c>
      <c r="B22" s="23"/>
      <c r="C22" s="15">
        <f>SUM(C16:C21)</f>
        <v>22893766</v>
      </c>
      <c r="D22" s="15">
        <f>SUM(D16:D21)</f>
        <v>19990403</v>
      </c>
    </row>
    <row r="23" spans="1:9" x14ac:dyDescent="0.25">
      <c r="A23" s="11" t="s">
        <v>55</v>
      </c>
      <c r="B23" s="27"/>
      <c r="C23" s="15">
        <f>C14+C22</f>
        <v>25981424</v>
      </c>
      <c r="D23" s="15">
        <f>D14+D22</f>
        <v>24420688</v>
      </c>
    </row>
    <row r="24" spans="1:9" x14ac:dyDescent="0.25">
      <c r="A24" s="42"/>
      <c r="B24" s="43"/>
      <c r="C24" s="43"/>
      <c r="D24" s="44"/>
    </row>
    <row r="25" spans="1:9" x14ac:dyDescent="0.25">
      <c r="A25" s="26" t="s">
        <v>56</v>
      </c>
      <c r="B25" s="26"/>
      <c r="C25" s="7"/>
      <c r="D25" s="7"/>
    </row>
    <row r="26" spans="1:9" x14ac:dyDescent="0.25">
      <c r="A26" s="8" t="s">
        <v>14</v>
      </c>
      <c r="B26" s="24">
        <v>20</v>
      </c>
      <c r="C26" s="9">
        <v>40863</v>
      </c>
      <c r="D26" s="9">
        <v>79111</v>
      </c>
    </row>
    <row r="27" spans="1:9" x14ac:dyDescent="0.25">
      <c r="A27" s="8" t="s">
        <v>15</v>
      </c>
      <c r="B27" s="24">
        <v>15</v>
      </c>
      <c r="C27" s="9">
        <v>696511</v>
      </c>
      <c r="D27" s="10">
        <v>754383</v>
      </c>
    </row>
    <row r="28" spans="1:9" ht="25.5" x14ac:dyDescent="0.25">
      <c r="A28" s="8" t="s">
        <v>16</v>
      </c>
      <c r="B28" s="24">
        <v>16</v>
      </c>
      <c r="C28" s="10">
        <v>754449</v>
      </c>
      <c r="D28" s="10">
        <v>871446</v>
      </c>
      <c r="E28" s="13"/>
    </row>
    <row r="29" spans="1:9" x14ac:dyDescent="0.25">
      <c r="A29" s="8" t="s">
        <v>17</v>
      </c>
      <c r="B29" s="24">
        <v>17</v>
      </c>
      <c r="C29" s="9">
        <v>9286</v>
      </c>
      <c r="D29" s="9">
        <v>9286</v>
      </c>
    </row>
    <row r="30" spans="1:9" x14ac:dyDescent="0.25">
      <c r="A30" s="8" t="s">
        <v>18</v>
      </c>
      <c r="B30" s="24"/>
      <c r="C30" s="9">
        <v>14248</v>
      </c>
      <c r="D30" s="9">
        <v>0</v>
      </c>
    </row>
    <row r="31" spans="1:9" x14ac:dyDescent="0.25">
      <c r="A31" s="8" t="s">
        <v>19</v>
      </c>
      <c r="B31" s="24">
        <v>18</v>
      </c>
      <c r="C31" s="9">
        <v>1466304</v>
      </c>
      <c r="D31" s="9">
        <v>1513067</v>
      </c>
    </row>
    <row r="32" spans="1:9" x14ac:dyDescent="0.25">
      <c r="A32" s="26" t="s">
        <v>57</v>
      </c>
      <c r="B32" s="23"/>
      <c r="C32" s="15">
        <f>SUM(C26:C31)</f>
        <v>2981661</v>
      </c>
      <c r="D32" s="15">
        <f>SUM(D26:D31)</f>
        <v>3227293</v>
      </c>
    </row>
    <row r="33" spans="1:7" x14ac:dyDescent="0.25">
      <c r="A33" s="26" t="s">
        <v>58</v>
      </c>
      <c r="B33" s="23"/>
      <c r="C33" s="12"/>
      <c r="D33" s="12"/>
    </row>
    <row r="34" spans="1:7" x14ac:dyDescent="0.25">
      <c r="A34" s="8" t="s">
        <v>80</v>
      </c>
      <c r="B34" s="24">
        <v>19</v>
      </c>
      <c r="C34" s="12">
        <v>3521981</v>
      </c>
      <c r="D34" s="12">
        <v>2001089</v>
      </c>
    </row>
    <row r="35" spans="1:7" x14ac:dyDescent="0.25">
      <c r="A35" s="8" t="s">
        <v>20</v>
      </c>
      <c r="B35" s="24">
        <v>20</v>
      </c>
      <c r="C35" s="9">
        <v>773497</v>
      </c>
      <c r="D35" s="9">
        <v>773497</v>
      </c>
    </row>
    <row r="36" spans="1:7" x14ac:dyDescent="0.25">
      <c r="A36" s="8" t="s">
        <v>21</v>
      </c>
      <c r="B36" s="24">
        <v>21</v>
      </c>
      <c r="C36" s="9">
        <v>7993462</v>
      </c>
      <c r="D36" s="9">
        <v>7929669</v>
      </c>
    </row>
    <row r="37" spans="1:7" x14ac:dyDescent="0.25">
      <c r="A37" s="8" t="s">
        <v>22</v>
      </c>
      <c r="B37" s="24">
        <v>22</v>
      </c>
      <c r="C37" s="9">
        <v>1933844</v>
      </c>
      <c r="D37" s="9">
        <v>1933844</v>
      </c>
    </row>
    <row r="38" spans="1:7" x14ac:dyDescent="0.25">
      <c r="A38" s="8" t="s">
        <v>23</v>
      </c>
      <c r="B38" s="24">
        <v>23</v>
      </c>
      <c r="C38" s="9">
        <v>8170</v>
      </c>
      <c r="D38" s="9">
        <v>6670</v>
      </c>
    </row>
    <row r="39" spans="1:7" x14ac:dyDescent="0.25">
      <c r="A39" s="26" t="s">
        <v>59</v>
      </c>
      <c r="B39" s="23"/>
      <c r="C39" s="15">
        <f>SUM(C34:C38)</f>
        <v>14230954</v>
      </c>
      <c r="D39" s="15">
        <f>SUM(D34:D38)</f>
        <v>12644769</v>
      </c>
    </row>
    <row r="40" spans="1:7" x14ac:dyDescent="0.25">
      <c r="A40" s="26" t="s">
        <v>60</v>
      </c>
      <c r="B40" s="23"/>
      <c r="C40" s="7"/>
      <c r="D40" s="7"/>
    </row>
    <row r="41" spans="1:7" x14ac:dyDescent="0.25">
      <c r="A41" s="8" t="s">
        <v>24</v>
      </c>
      <c r="B41" s="24">
        <v>24</v>
      </c>
      <c r="C41" s="9">
        <v>700082</v>
      </c>
      <c r="D41" s="9">
        <v>700082</v>
      </c>
    </row>
    <row r="42" spans="1:7" x14ac:dyDescent="0.25">
      <c r="A42" s="8" t="s">
        <v>25</v>
      </c>
      <c r="B42" s="24"/>
      <c r="C42" s="9">
        <v>8068727</v>
      </c>
      <c r="D42" s="9">
        <v>7848544</v>
      </c>
      <c r="E42" s="13"/>
      <c r="F42" s="13"/>
    </row>
    <row r="43" spans="1:7" ht="25.5" x14ac:dyDescent="0.25">
      <c r="A43" s="26" t="s">
        <v>61</v>
      </c>
      <c r="B43" s="23"/>
      <c r="C43" s="15">
        <f>SUM(C41:C42)</f>
        <v>8768809</v>
      </c>
      <c r="D43" s="15">
        <f>SUM(D41:D42)</f>
        <v>8548626</v>
      </c>
    </row>
    <row r="44" spans="1:7" x14ac:dyDescent="0.25">
      <c r="A44" s="8" t="s">
        <v>26</v>
      </c>
      <c r="B44" s="24"/>
      <c r="C44" s="9"/>
      <c r="D44" s="9"/>
    </row>
    <row r="45" spans="1:7" x14ac:dyDescent="0.25">
      <c r="A45" s="26" t="s">
        <v>62</v>
      </c>
      <c r="B45" s="23"/>
      <c r="C45" s="15">
        <f>C43+C44</f>
        <v>8768809</v>
      </c>
      <c r="D45" s="15">
        <f>D43+D44</f>
        <v>8548626</v>
      </c>
      <c r="G45" s="13"/>
    </row>
    <row r="46" spans="1:7" x14ac:dyDescent="0.25">
      <c r="A46" s="26" t="s">
        <v>63</v>
      </c>
      <c r="B46" s="23"/>
      <c r="C46" s="15">
        <f>C32+C39+C45</f>
        <v>25981424</v>
      </c>
      <c r="D46" s="15">
        <f>D32+D39+D45</f>
        <v>24420688</v>
      </c>
    </row>
    <row r="47" spans="1:7" x14ac:dyDescent="0.25">
      <c r="A47" s="14"/>
      <c r="B47" s="14"/>
    </row>
    <row r="48" spans="1:7" x14ac:dyDescent="0.25">
      <c r="A48" s="14"/>
      <c r="B48" s="14"/>
    </row>
    <row r="49" spans="1:2" x14ac:dyDescent="0.25">
      <c r="A49" s="6" t="s">
        <v>76</v>
      </c>
      <c r="B49" s="6"/>
    </row>
    <row r="50" spans="1:2" x14ac:dyDescent="0.25">
      <c r="A50" s="5" t="s">
        <v>27</v>
      </c>
      <c r="B50" s="5"/>
    </row>
    <row r="52" spans="1:2" x14ac:dyDescent="0.25">
      <c r="A52" s="6" t="s">
        <v>28</v>
      </c>
      <c r="B52" s="6"/>
    </row>
    <row r="53" spans="1:2" x14ac:dyDescent="0.25">
      <c r="A53" s="5" t="s">
        <v>29</v>
      </c>
      <c r="B53" s="5"/>
    </row>
    <row r="55" spans="1:2" x14ac:dyDescent="0.25">
      <c r="A55" s="5" t="s">
        <v>30</v>
      </c>
      <c r="B55" s="5"/>
    </row>
    <row r="56" spans="1:2" x14ac:dyDescent="0.25">
      <c r="A56" s="4"/>
      <c r="B56" s="4"/>
    </row>
    <row r="57" spans="1:2" x14ac:dyDescent="0.25">
      <c r="A57" s="6"/>
      <c r="B57" s="6"/>
    </row>
  </sheetData>
  <mergeCells count="5">
    <mergeCell ref="A6:A7"/>
    <mergeCell ref="D6:D7"/>
    <mergeCell ref="C6:C7"/>
    <mergeCell ref="A24:D24"/>
    <mergeCell ref="B6:B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H26" sqref="H26"/>
    </sheetView>
  </sheetViews>
  <sheetFormatPr defaultColWidth="9.140625" defaultRowHeight="15" x14ac:dyDescent="0.25"/>
  <cols>
    <col min="1" max="1" width="49.28515625" style="3" customWidth="1"/>
    <col min="2" max="2" width="12.7109375" style="3" customWidth="1"/>
    <col min="3" max="3" width="20.5703125" style="3" customWidth="1"/>
    <col min="4" max="4" width="20.42578125" style="3" customWidth="1"/>
    <col min="5" max="16384" width="9.140625" style="3"/>
  </cols>
  <sheetData>
    <row r="1" spans="1:4" x14ac:dyDescent="0.25">
      <c r="A1" s="6"/>
      <c r="B1" s="6"/>
    </row>
    <row r="2" spans="1:4" x14ac:dyDescent="0.25">
      <c r="A2" s="6" t="s">
        <v>48</v>
      </c>
      <c r="B2" s="6"/>
    </row>
    <row r="3" spans="1:4" x14ac:dyDescent="0.25">
      <c r="A3" s="6" t="s">
        <v>64</v>
      </c>
      <c r="B3" s="6"/>
    </row>
    <row r="4" spans="1:4" x14ac:dyDescent="0.25">
      <c r="A4" s="6" t="s">
        <v>82</v>
      </c>
      <c r="B4" s="6"/>
    </row>
    <row r="5" spans="1:4" x14ac:dyDescent="0.25">
      <c r="A5" s="21" t="s">
        <v>50</v>
      </c>
      <c r="B5" s="21"/>
    </row>
    <row r="6" spans="1:4" x14ac:dyDescent="0.25">
      <c r="A6" s="6"/>
      <c r="B6" s="6"/>
    </row>
    <row r="7" spans="1:4" x14ac:dyDescent="0.25">
      <c r="A7" s="45" t="s">
        <v>31</v>
      </c>
      <c r="B7" s="38" t="s">
        <v>77</v>
      </c>
      <c r="C7" s="46" t="s">
        <v>83</v>
      </c>
      <c r="D7" s="46" t="s">
        <v>84</v>
      </c>
    </row>
    <row r="8" spans="1:4" x14ac:dyDescent="0.25">
      <c r="A8" s="45"/>
      <c r="B8" s="39"/>
      <c r="C8" s="46"/>
      <c r="D8" s="46"/>
    </row>
    <row r="9" spans="1:4" x14ac:dyDescent="0.25">
      <c r="A9" s="8" t="s">
        <v>32</v>
      </c>
      <c r="B9" s="24">
        <v>25</v>
      </c>
      <c r="C9" s="9">
        <v>1336536</v>
      </c>
      <c r="D9" s="9">
        <v>1215724</v>
      </c>
    </row>
    <row r="10" spans="1:4" x14ac:dyDescent="0.25">
      <c r="A10" s="8" t="s">
        <v>33</v>
      </c>
      <c r="B10" s="24">
        <v>26</v>
      </c>
      <c r="C10" s="9">
        <v>1007735</v>
      </c>
      <c r="D10" s="9">
        <v>569902</v>
      </c>
    </row>
    <row r="11" spans="1:4" x14ac:dyDescent="0.25">
      <c r="A11" s="26" t="s">
        <v>65</v>
      </c>
      <c r="B11" s="23"/>
      <c r="C11" s="15">
        <f>C9-C10</f>
        <v>328801</v>
      </c>
      <c r="D11" s="15">
        <f>D9-D10</f>
        <v>645822</v>
      </c>
    </row>
    <row r="12" spans="1:4" x14ac:dyDescent="0.25">
      <c r="A12" s="8" t="s">
        <v>34</v>
      </c>
      <c r="B12" s="24">
        <v>27</v>
      </c>
      <c r="C12" s="9">
        <v>97312</v>
      </c>
      <c r="D12" s="9">
        <v>220616</v>
      </c>
    </row>
    <row r="13" spans="1:4" x14ac:dyDescent="0.25">
      <c r="A13" s="8" t="s">
        <v>35</v>
      </c>
      <c r="B13" s="24">
        <v>28</v>
      </c>
      <c r="C13" s="9">
        <v>185647</v>
      </c>
      <c r="D13" s="9">
        <v>8971</v>
      </c>
    </row>
    <row r="14" spans="1:4" x14ac:dyDescent="0.25">
      <c r="A14" s="8" t="s">
        <v>36</v>
      </c>
      <c r="B14" s="24">
        <v>29</v>
      </c>
      <c r="C14" s="9">
        <v>846601</v>
      </c>
      <c r="D14" s="9">
        <v>195741</v>
      </c>
    </row>
    <row r="15" spans="1:4" x14ac:dyDescent="0.25">
      <c r="A15" s="26" t="s">
        <v>66</v>
      </c>
      <c r="B15" s="23"/>
      <c r="C15" s="15">
        <f>C11+C14-C12-C13</f>
        <v>892443</v>
      </c>
      <c r="D15" s="15">
        <f>D11+D14-D12-D13</f>
        <v>611976</v>
      </c>
    </row>
    <row r="16" spans="1:4" x14ac:dyDescent="0.25">
      <c r="A16" s="8" t="s">
        <v>37</v>
      </c>
      <c r="B16" s="24">
        <v>30</v>
      </c>
      <c r="C16" s="9">
        <v>471</v>
      </c>
      <c r="D16" s="9">
        <v>154</v>
      </c>
    </row>
    <row r="17" spans="1:4" x14ac:dyDescent="0.25">
      <c r="A17" s="8" t="s">
        <v>38</v>
      </c>
      <c r="B17" s="24">
        <v>31</v>
      </c>
      <c r="C17" s="9">
        <v>672731</v>
      </c>
      <c r="D17" s="9">
        <v>520031</v>
      </c>
    </row>
    <row r="18" spans="1:4" x14ac:dyDescent="0.25">
      <c r="A18" s="26" t="s">
        <v>67</v>
      </c>
      <c r="B18" s="23"/>
      <c r="C18" s="15">
        <f>C15+C16-C17</f>
        <v>220183</v>
      </c>
      <c r="D18" s="15">
        <f>D15+D16-D17</f>
        <v>92099</v>
      </c>
    </row>
    <row r="19" spans="1:4" x14ac:dyDescent="0.25">
      <c r="A19" s="8" t="s">
        <v>39</v>
      </c>
      <c r="B19" s="24"/>
      <c r="C19" s="9"/>
      <c r="D19" s="9"/>
    </row>
    <row r="20" spans="1:4" ht="25.5" x14ac:dyDescent="0.25">
      <c r="A20" s="26" t="s">
        <v>68</v>
      </c>
      <c r="B20" s="23"/>
      <c r="C20" s="15">
        <f>C18-C19</f>
        <v>220183</v>
      </c>
      <c r="D20" s="15">
        <f>D18+D19</f>
        <v>92099</v>
      </c>
    </row>
    <row r="21" spans="1:4" ht="25.5" x14ac:dyDescent="0.25">
      <c r="A21" s="8" t="s">
        <v>40</v>
      </c>
      <c r="B21" s="24"/>
      <c r="C21" s="15"/>
      <c r="D21" s="15"/>
    </row>
    <row r="22" spans="1:4" x14ac:dyDescent="0.25">
      <c r="A22" s="26" t="s">
        <v>69</v>
      </c>
      <c r="B22" s="23"/>
      <c r="C22" s="15">
        <f>C20+C21</f>
        <v>220183</v>
      </c>
      <c r="D22" s="15">
        <f>D20+D21</f>
        <v>92099</v>
      </c>
    </row>
    <row r="23" spans="1:4" x14ac:dyDescent="0.25">
      <c r="A23" s="8" t="s">
        <v>41</v>
      </c>
      <c r="B23" s="24"/>
      <c r="C23" s="9">
        <f>C22</f>
        <v>220183</v>
      </c>
      <c r="D23" s="9">
        <f>D22</f>
        <v>92099</v>
      </c>
    </row>
    <row r="24" spans="1:4" x14ac:dyDescent="0.25">
      <c r="A24" s="8" t="s">
        <v>42</v>
      </c>
      <c r="B24" s="24"/>
      <c r="C24" s="9"/>
      <c r="D24" s="9"/>
    </row>
    <row r="25" spans="1:4" x14ac:dyDescent="0.25">
      <c r="A25" s="16"/>
      <c r="B25" s="16"/>
    </row>
    <row r="26" spans="1:4" x14ac:dyDescent="0.25">
      <c r="A26" s="6"/>
      <c r="B26" s="6"/>
    </row>
    <row r="27" spans="1:4" x14ac:dyDescent="0.25">
      <c r="A27" s="6" t="s">
        <v>76</v>
      </c>
      <c r="B27" s="6"/>
    </row>
    <row r="28" spans="1:4" x14ac:dyDescent="0.25">
      <c r="A28" s="5" t="s">
        <v>27</v>
      </c>
      <c r="B28" s="5"/>
    </row>
    <row r="30" spans="1:4" x14ac:dyDescent="0.25">
      <c r="A30" s="5"/>
      <c r="B30" s="5"/>
    </row>
    <row r="31" spans="1:4" x14ac:dyDescent="0.25">
      <c r="A31" s="6" t="s">
        <v>28</v>
      </c>
      <c r="B31" s="6"/>
    </row>
    <row r="32" spans="1:4" x14ac:dyDescent="0.25">
      <c r="A32" s="5" t="s">
        <v>29</v>
      </c>
      <c r="B32" s="5"/>
    </row>
    <row r="34" spans="1:2" x14ac:dyDescent="0.25">
      <c r="A34" s="5" t="s">
        <v>30</v>
      </c>
      <c r="B34" s="5"/>
    </row>
    <row r="35" spans="1:2" x14ac:dyDescent="0.25">
      <c r="A35" s="6"/>
      <c r="B35" s="6"/>
    </row>
  </sheetData>
  <mergeCells count="4">
    <mergeCell ref="A7:A8"/>
    <mergeCell ref="D7:D8"/>
    <mergeCell ref="C7:C8"/>
    <mergeCell ref="B7:B8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3"/>
  <sheetViews>
    <sheetView zoomScaleNormal="100" workbookViewId="0">
      <selection activeCell="G13" sqref="G13"/>
    </sheetView>
  </sheetViews>
  <sheetFormatPr defaultRowHeight="15" x14ac:dyDescent="0.25"/>
  <cols>
    <col min="1" max="1" width="58.85546875" style="3" customWidth="1"/>
    <col min="2" max="3" width="19.42578125" style="3" customWidth="1"/>
    <col min="4" max="234" width="9.140625" style="3"/>
    <col min="235" max="235" width="49.28515625" style="3" customWidth="1"/>
    <col min="236" max="236" width="10" style="3" customWidth="1"/>
    <col min="237" max="237" width="17.42578125" style="3" customWidth="1"/>
    <col min="238" max="238" width="18.140625" style="3" customWidth="1"/>
    <col min="239" max="242" width="9.140625" style="3"/>
    <col min="243" max="243" width="58.85546875" style="3" customWidth="1"/>
    <col min="244" max="245" width="19.42578125" style="3" customWidth="1"/>
    <col min="246" max="490" width="9.140625" style="3"/>
    <col min="491" max="491" width="49.28515625" style="3" customWidth="1"/>
    <col min="492" max="492" width="10" style="3" customWidth="1"/>
    <col min="493" max="493" width="17.42578125" style="3" customWidth="1"/>
    <col min="494" max="494" width="18.140625" style="3" customWidth="1"/>
    <col min="495" max="498" width="9.140625" style="3"/>
    <col min="499" max="499" width="58.85546875" style="3" customWidth="1"/>
    <col min="500" max="501" width="19.42578125" style="3" customWidth="1"/>
    <col min="502" max="746" width="9.140625" style="3"/>
    <col min="747" max="747" width="49.28515625" style="3" customWidth="1"/>
    <col min="748" max="748" width="10" style="3" customWidth="1"/>
    <col min="749" max="749" width="17.42578125" style="3" customWidth="1"/>
    <col min="750" max="750" width="18.140625" style="3" customWidth="1"/>
    <col min="751" max="754" width="9.140625" style="3"/>
    <col min="755" max="755" width="58.85546875" style="3" customWidth="1"/>
    <col min="756" max="757" width="19.42578125" style="3" customWidth="1"/>
    <col min="758" max="1002" width="9.140625" style="3"/>
    <col min="1003" max="1003" width="49.28515625" style="3" customWidth="1"/>
    <col min="1004" max="1004" width="10" style="3" customWidth="1"/>
    <col min="1005" max="1005" width="17.42578125" style="3" customWidth="1"/>
    <col min="1006" max="1006" width="18.140625" style="3" customWidth="1"/>
    <col min="1007" max="1010" width="9.140625" style="3"/>
    <col min="1011" max="1011" width="58.85546875" style="3" customWidth="1"/>
    <col min="1012" max="1013" width="19.42578125" style="3" customWidth="1"/>
    <col min="1014" max="1258" width="9.140625" style="3"/>
    <col min="1259" max="1259" width="49.28515625" style="3" customWidth="1"/>
    <col min="1260" max="1260" width="10" style="3" customWidth="1"/>
    <col min="1261" max="1261" width="17.42578125" style="3" customWidth="1"/>
    <col min="1262" max="1262" width="18.140625" style="3" customWidth="1"/>
    <col min="1263" max="1266" width="9.140625" style="3"/>
    <col min="1267" max="1267" width="58.85546875" style="3" customWidth="1"/>
    <col min="1268" max="1269" width="19.42578125" style="3" customWidth="1"/>
    <col min="1270" max="1514" width="9.140625" style="3"/>
    <col min="1515" max="1515" width="49.28515625" style="3" customWidth="1"/>
    <col min="1516" max="1516" width="10" style="3" customWidth="1"/>
    <col min="1517" max="1517" width="17.42578125" style="3" customWidth="1"/>
    <col min="1518" max="1518" width="18.140625" style="3" customWidth="1"/>
    <col min="1519" max="1522" width="9.140625" style="3"/>
    <col min="1523" max="1523" width="58.85546875" style="3" customWidth="1"/>
    <col min="1524" max="1525" width="19.42578125" style="3" customWidth="1"/>
    <col min="1526" max="1770" width="9.140625" style="3"/>
    <col min="1771" max="1771" width="49.28515625" style="3" customWidth="1"/>
    <col min="1772" max="1772" width="10" style="3" customWidth="1"/>
    <col min="1773" max="1773" width="17.42578125" style="3" customWidth="1"/>
    <col min="1774" max="1774" width="18.140625" style="3" customWidth="1"/>
    <col min="1775" max="1778" width="9.140625" style="3"/>
    <col min="1779" max="1779" width="58.85546875" style="3" customWidth="1"/>
    <col min="1780" max="1781" width="19.42578125" style="3" customWidth="1"/>
    <col min="1782" max="2026" width="9.140625" style="3"/>
    <col min="2027" max="2027" width="49.28515625" style="3" customWidth="1"/>
    <col min="2028" max="2028" width="10" style="3" customWidth="1"/>
    <col min="2029" max="2029" width="17.42578125" style="3" customWidth="1"/>
    <col min="2030" max="2030" width="18.140625" style="3" customWidth="1"/>
    <col min="2031" max="2034" width="9.140625" style="3"/>
    <col min="2035" max="2035" width="58.85546875" style="3" customWidth="1"/>
    <col min="2036" max="2037" width="19.42578125" style="3" customWidth="1"/>
    <col min="2038" max="2282" width="9.140625" style="3"/>
    <col min="2283" max="2283" width="49.28515625" style="3" customWidth="1"/>
    <col min="2284" max="2284" width="10" style="3" customWidth="1"/>
    <col min="2285" max="2285" width="17.42578125" style="3" customWidth="1"/>
    <col min="2286" max="2286" width="18.140625" style="3" customWidth="1"/>
    <col min="2287" max="2290" width="9.140625" style="3"/>
    <col min="2291" max="2291" width="58.85546875" style="3" customWidth="1"/>
    <col min="2292" max="2293" width="19.42578125" style="3" customWidth="1"/>
    <col min="2294" max="2538" width="9.140625" style="3"/>
    <col min="2539" max="2539" width="49.28515625" style="3" customWidth="1"/>
    <col min="2540" max="2540" width="10" style="3" customWidth="1"/>
    <col min="2541" max="2541" width="17.42578125" style="3" customWidth="1"/>
    <col min="2542" max="2542" width="18.140625" style="3" customWidth="1"/>
    <col min="2543" max="2546" width="9.140625" style="3"/>
    <col min="2547" max="2547" width="58.85546875" style="3" customWidth="1"/>
    <col min="2548" max="2549" width="19.42578125" style="3" customWidth="1"/>
    <col min="2550" max="2794" width="9.140625" style="3"/>
    <col min="2795" max="2795" width="49.28515625" style="3" customWidth="1"/>
    <col min="2796" max="2796" width="10" style="3" customWidth="1"/>
    <col min="2797" max="2797" width="17.42578125" style="3" customWidth="1"/>
    <col min="2798" max="2798" width="18.140625" style="3" customWidth="1"/>
    <col min="2799" max="2802" width="9.140625" style="3"/>
    <col min="2803" max="2803" width="58.85546875" style="3" customWidth="1"/>
    <col min="2804" max="2805" width="19.42578125" style="3" customWidth="1"/>
    <col min="2806" max="3050" width="9.140625" style="3"/>
    <col min="3051" max="3051" width="49.28515625" style="3" customWidth="1"/>
    <col min="3052" max="3052" width="10" style="3" customWidth="1"/>
    <col min="3053" max="3053" width="17.42578125" style="3" customWidth="1"/>
    <col min="3054" max="3054" width="18.140625" style="3" customWidth="1"/>
    <col min="3055" max="3058" width="9.140625" style="3"/>
    <col min="3059" max="3059" width="58.85546875" style="3" customWidth="1"/>
    <col min="3060" max="3061" width="19.42578125" style="3" customWidth="1"/>
    <col min="3062" max="3306" width="9.140625" style="3"/>
    <col min="3307" max="3307" width="49.28515625" style="3" customWidth="1"/>
    <col min="3308" max="3308" width="10" style="3" customWidth="1"/>
    <col min="3309" max="3309" width="17.42578125" style="3" customWidth="1"/>
    <col min="3310" max="3310" width="18.140625" style="3" customWidth="1"/>
    <col min="3311" max="3314" width="9.140625" style="3"/>
    <col min="3315" max="3315" width="58.85546875" style="3" customWidth="1"/>
    <col min="3316" max="3317" width="19.42578125" style="3" customWidth="1"/>
    <col min="3318" max="3562" width="9.140625" style="3"/>
    <col min="3563" max="3563" width="49.28515625" style="3" customWidth="1"/>
    <col min="3564" max="3564" width="10" style="3" customWidth="1"/>
    <col min="3565" max="3565" width="17.42578125" style="3" customWidth="1"/>
    <col min="3566" max="3566" width="18.140625" style="3" customWidth="1"/>
    <col min="3567" max="3570" width="9.140625" style="3"/>
    <col min="3571" max="3571" width="58.85546875" style="3" customWidth="1"/>
    <col min="3572" max="3573" width="19.42578125" style="3" customWidth="1"/>
    <col min="3574" max="3818" width="9.140625" style="3"/>
    <col min="3819" max="3819" width="49.28515625" style="3" customWidth="1"/>
    <col min="3820" max="3820" width="10" style="3" customWidth="1"/>
    <col min="3821" max="3821" width="17.42578125" style="3" customWidth="1"/>
    <col min="3822" max="3822" width="18.140625" style="3" customWidth="1"/>
    <col min="3823" max="3826" width="9.140625" style="3"/>
    <col min="3827" max="3827" width="58.85546875" style="3" customWidth="1"/>
    <col min="3828" max="3829" width="19.42578125" style="3" customWidth="1"/>
    <col min="3830" max="4074" width="9.140625" style="3"/>
    <col min="4075" max="4075" width="49.28515625" style="3" customWidth="1"/>
    <col min="4076" max="4076" width="10" style="3" customWidth="1"/>
    <col min="4077" max="4077" width="17.42578125" style="3" customWidth="1"/>
    <col min="4078" max="4078" width="18.140625" style="3" customWidth="1"/>
    <col min="4079" max="4082" width="9.140625" style="3"/>
    <col min="4083" max="4083" width="58.85546875" style="3" customWidth="1"/>
    <col min="4084" max="4085" width="19.42578125" style="3" customWidth="1"/>
    <col min="4086" max="4330" width="9.140625" style="3"/>
    <col min="4331" max="4331" width="49.28515625" style="3" customWidth="1"/>
    <col min="4332" max="4332" width="10" style="3" customWidth="1"/>
    <col min="4333" max="4333" width="17.42578125" style="3" customWidth="1"/>
    <col min="4334" max="4334" width="18.140625" style="3" customWidth="1"/>
    <col min="4335" max="4338" width="9.140625" style="3"/>
    <col min="4339" max="4339" width="58.85546875" style="3" customWidth="1"/>
    <col min="4340" max="4341" width="19.42578125" style="3" customWidth="1"/>
    <col min="4342" max="4586" width="9.140625" style="3"/>
    <col min="4587" max="4587" width="49.28515625" style="3" customWidth="1"/>
    <col min="4588" max="4588" width="10" style="3" customWidth="1"/>
    <col min="4589" max="4589" width="17.42578125" style="3" customWidth="1"/>
    <col min="4590" max="4590" width="18.140625" style="3" customWidth="1"/>
    <col min="4591" max="4594" width="9.140625" style="3"/>
    <col min="4595" max="4595" width="58.85546875" style="3" customWidth="1"/>
    <col min="4596" max="4597" width="19.42578125" style="3" customWidth="1"/>
    <col min="4598" max="4842" width="9.140625" style="3"/>
    <col min="4843" max="4843" width="49.28515625" style="3" customWidth="1"/>
    <col min="4844" max="4844" width="10" style="3" customWidth="1"/>
    <col min="4845" max="4845" width="17.42578125" style="3" customWidth="1"/>
    <col min="4846" max="4846" width="18.140625" style="3" customWidth="1"/>
    <col min="4847" max="4850" width="9.140625" style="3"/>
    <col min="4851" max="4851" width="58.85546875" style="3" customWidth="1"/>
    <col min="4852" max="4853" width="19.42578125" style="3" customWidth="1"/>
    <col min="4854" max="5098" width="9.140625" style="3"/>
    <col min="5099" max="5099" width="49.28515625" style="3" customWidth="1"/>
    <col min="5100" max="5100" width="10" style="3" customWidth="1"/>
    <col min="5101" max="5101" width="17.42578125" style="3" customWidth="1"/>
    <col min="5102" max="5102" width="18.140625" style="3" customWidth="1"/>
    <col min="5103" max="5106" width="9.140625" style="3"/>
    <col min="5107" max="5107" width="58.85546875" style="3" customWidth="1"/>
    <col min="5108" max="5109" width="19.42578125" style="3" customWidth="1"/>
    <col min="5110" max="5354" width="9.140625" style="3"/>
    <col min="5355" max="5355" width="49.28515625" style="3" customWidth="1"/>
    <col min="5356" max="5356" width="10" style="3" customWidth="1"/>
    <col min="5357" max="5357" width="17.42578125" style="3" customWidth="1"/>
    <col min="5358" max="5358" width="18.140625" style="3" customWidth="1"/>
    <col min="5359" max="5362" width="9.140625" style="3"/>
    <col min="5363" max="5363" width="58.85546875" style="3" customWidth="1"/>
    <col min="5364" max="5365" width="19.42578125" style="3" customWidth="1"/>
    <col min="5366" max="5610" width="9.140625" style="3"/>
    <col min="5611" max="5611" width="49.28515625" style="3" customWidth="1"/>
    <col min="5612" max="5612" width="10" style="3" customWidth="1"/>
    <col min="5613" max="5613" width="17.42578125" style="3" customWidth="1"/>
    <col min="5614" max="5614" width="18.140625" style="3" customWidth="1"/>
    <col min="5615" max="5618" width="9.140625" style="3"/>
    <col min="5619" max="5619" width="58.85546875" style="3" customWidth="1"/>
    <col min="5620" max="5621" width="19.42578125" style="3" customWidth="1"/>
    <col min="5622" max="5866" width="9.140625" style="3"/>
    <col min="5867" max="5867" width="49.28515625" style="3" customWidth="1"/>
    <col min="5868" max="5868" width="10" style="3" customWidth="1"/>
    <col min="5869" max="5869" width="17.42578125" style="3" customWidth="1"/>
    <col min="5870" max="5870" width="18.140625" style="3" customWidth="1"/>
    <col min="5871" max="5874" width="9.140625" style="3"/>
    <col min="5875" max="5875" width="58.85546875" style="3" customWidth="1"/>
    <col min="5876" max="5877" width="19.42578125" style="3" customWidth="1"/>
    <col min="5878" max="6122" width="9.140625" style="3"/>
    <col min="6123" max="6123" width="49.28515625" style="3" customWidth="1"/>
    <col min="6124" max="6124" width="10" style="3" customWidth="1"/>
    <col min="6125" max="6125" width="17.42578125" style="3" customWidth="1"/>
    <col min="6126" max="6126" width="18.140625" style="3" customWidth="1"/>
    <col min="6127" max="6130" width="9.140625" style="3"/>
    <col min="6131" max="6131" width="58.85546875" style="3" customWidth="1"/>
    <col min="6132" max="6133" width="19.42578125" style="3" customWidth="1"/>
    <col min="6134" max="6378" width="9.140625" style="3"/>
    <col min="6379" max="6379" width="49.28515625" style="3" customWidth="1"/>
    <col min="6380" max="6380" width="10" style="3" customWidth="1"/>
    <col min="6381" max="6381" width="17.42578125" style="3" customWidth="1"/>
    <col min="6382" max="6382" width="18.140625" style="3" customWidth="1"/>
    <col min="6383" max="6386" width="9.140625" style="3"/>
    <col min="6387" max="6387" width="58.85546875" style="3" customWidth="1"/>
    <col min="6388" max="6389" width="19.42578125" style="3" customWidth="1"/>
    <col min="6390" max="6634" width="9.140625" style="3"/>
    <col min="6635" max="6635" width="49.28515625" style="3" customWidth="1"/>
    <col min="6636" max="6636" width="10" style="3" customWidth="1"/>
    <col min="6637" max="6637" width="17.42578125" style="3" customWidth="1"/>
    <col min="6638" max="6638" width="18.140625" style="3" customWidth="1"/>
    <col min="6639" max="6642" width="9.140625" style="3"/>
    <col min="6643" max="6643" width="58.85546875" style="3" customWidth="1"/>
    <col min="6644" max="6645" width="19.42578125" style="3" customWidth="1"/>
    <col min="6646" max="6890" width="9.140625" style="3"/>
    <col min="6891" max="6891" width="49.28515625" style="3" customWidth="1"/>
    <col min="6892" max="6892" width="10" style="3" customWidth="1"/>
    <col min="6893" max="6893" width="17.42578125" style="3" customWidth="1"/>
    <col min="6894" max="6894" width="18.140625" style="3" customWidth="1"/>
    <col min="6895" max="6898" width="9.140625" style="3"/>
    <col min="6899" max="6899" width="58.85546875" style="3" customWidth="1"/>
    <col min="6900" max="6901" width="19.42578125" style="3" customWidth="1"/>
    <col min="6902" max="7146" width="9.140625" style="3"/>
    <col min="7147" max="7147" width="49.28515625" style="3" customWidth="1"/>
    <col min="7148" max="7148" width="10" style="3" customWidth="1"/>
    <col min="7149" max="7149" width="17.42578125" style="3" customWidth="1"/>
    <col min="7150" max="7150" width="18.140625" style="3" customWidth="1"/>
    <col min="7151" max="7154" width="9.140625" style="3"/>
    <col min="7155" max="7155" width="58.85546875" style="3" customWidth="1"/>
    <col min="7156" max="7157" width="19.42578125" style="3" customWidth="1"/>
    <col min="7158" max="7402" width="9.140625" style="3"/>
    <col min="7403" max="7403" width="49.28515625" style="3" customWidth="1"/>
    <col min="7404" max="7404" width="10" style="3" customWidth="1"/>
    <col min="7405" max="7405" width="17.42578125" style="3" customWidth="1"/>
    <col min="7406" max="7406" width="18.140625" style="3" customWidth="1"/>
    <col min="7407" max="7410" width="9.140625" style="3"/>
    <col min="7411" max="7411" width="58.85546875" style="3" customWidth="1"/>
    <col min="7412" max="7413" width="19.42578125" style="3" customWidth="1"/>
    <col min="7414" max="7658" width="9.140625" style="3"/>
    <col min="7659" max="7659" width="49.28515625" style="3" customWidth="1"/>
    <col min="7660" max="7660" width="10" style="3" customWidth="1"/>
    <col min="7661" max="7661" width="17.42578125" style="3" customWidth="1"/>
    <col min="7662" max="7662" width="18.140625" style="3" customWidth="1"/>
    <col min="7663" max="7666" width="9.140625" style="3"/>
    <col min="7667" max="7667" width="58.85546875" style="3" customWidth="1"/>
    <col min="7668" max="7669" width="19.42578125" style="3" customWidth="1"/>
    <col min="7670" max="7914" width="9.140625" style="3"/>
    <col min="7915" max="7915" width="49.28515625" style="3" customWidth="1"/>
    <col min="7916" max="7916" width="10" style="3" customWidth="1"/>
    <col min="7917" max="7917" width="17.42578125" style="3" customWidth="1"/>
    <col min="7918" max="7918" width="18.140625" style="3" customWidth="1"/>
    <col min="7919" max="7922" width="9.140625" style="3"/>
    <col min="7923" max="7923" width="58.85546875" style="3" customWidth="1"/>
    <col min="7924" max="7925" width="19.42578125" style="3" customWidth="1"/>
    <col min="7926" max="8170" width="9.140625" style="3"/>
    <col min="8171" max="8171" width="49.28515625" style="3" customWidth="1"/>
    <col min="8172" max="8172" width="10" style="3" customWidth="1"/>
    <col min="8173" max="8173" width="17.42578125" style="3" customWidth="1"/>
    <col min="8174" max="8174" width="18.140625" style="3" customWidth="1"/>
    <col min="8175" max="8178" width="9.140625" style="3"/>
    <col min="8179" max="8179" width="58.85546875" style="3" customWidth="1"/>
    <col min="8180" max="8181" width="19.42578125" style="3" customWidth="1"/>
    <col min="8182" max="8426" width="9.140625" style="3"/>
    <col min="8427" max="8427" width="49.28515625" style="3" customWidth="1"/>
    <col min="8428" max="8428" width="10" style="3" customWidth="1"/>
    <col min="8429" max="8429" width="17.42578125" style="3" customWidth="1"/>
    <col min="8430" max="8430" width="18.140625" style="3" customWidth="1"/>
    <col min="8431" max="8434" width="9.140625" style="3"/>
    <col min="8435" max="8435" width="58.85546875" style="3" customWidth="1"/>
    <col min="8436" max="8437" width="19.42578125" style="3" customWidth="1"/>
    <col min="8438" max="8682" width="9.140625" style="3"/>
    <col min="8683" max="8683" width="49.28515625" style="3" customWidth="1"/>
    <col min="8684" max="8684" width="10" style="3" customWidth="1"/>
    <col min="8685" max="8685" width="17.42578125" style="3" customWidth="1"/>
    <col min="8686" max="8686" width="18.140625" style="3" customWidth="1"/>
    <col min="8687" max="8690" width="9.140625" style="3"/>
    <col min="8691" max="8691" width="58.85546875" style="3" customWidth="1"/>
    <col min="8692" max="8693" width="19.42578125" style="3" customWidth="1"/>
    <col min="8694" max="8938" width="9.140625" style="3"/>
    <col min="8939" max="8939" width="49.28515625" style="3" customWidth="1"/>
    <col min="8940" max="8940" width="10" style="3" customWidth="1"/>
    <col min="8941" max="8941" width="17.42578125" style="3" customWidth="1"/>
    <col min="8942" max="8942" width="18.140625" style="3" customWidth="1"/>
    <col min="8943" max="8946" width="9.140625" style="3"/>
    <col min="8947" max="8947" width="58.85546875" style="3" customWidth="1"/>
    <col min="8948" max="8949" width="19.42578125" style="3" customWidth="1"/>
    <col min="8950" max="9194" width="9.140625" style="3"/>
    <col min="9195" max="9195" width="49.28515625" style="3" customWidth="1"/>
    <col min="9196" max="9196" width="10" style="3" customWidth="1"/>
    <col min="9197" max="9197" width="17.42578125" style="3" customWidth="1"/>
    <col min="9198" max="9198" width="18.140625" style="3" customWidth="1"/>
    <col min="9199" max="9202" width="9.140625" style="3"/>
    <col min="9203" max="9203" width="58.85546875" style="3" customWidth="1"/>
    <col min="9204" max="9205" width="19.42578125" style="3" customWidth="1"/>
    <col min="9206" max="9450" width="9.140625" style="3"/>
    <col min="9451" max="9451" width="49.28515625" style="3" customWidth="1"/>
    <col min="9452" max="9452" width="10" style="3" customWidth="1"/>
    <col min="9453" max="9453" width="17.42578125" style="3" customWidth="1"/>
    <col min="9454" max="9454" width="18.140625" style="3" customWidth="1"/>
    <col min="9455" max="9458" width="9.140625" style="3"/>
    <col min="9459" max="9459" width="58.85546875" style="3" customWidth="1"/>
    <col min="9460" max="9461" width="19.42578125" style="3" customWidth="1"/>
    <col min="9462" max="9706" width="9.140625" style="3"/>
    <col min="9707" max="9707" width="49.28515625" style="3" customWidth="1"/>
    <col min="9708" max="9708" width="10" style="3" customWidth="1"/>
    <col min="9709" max="9709" width="17.42578125" style="3" customWidth="1"/>
    <col min="9710" max="9710" width="18.140625" style="3" customWidth="1"/>
    <col min="9711" max="9714" width="9.140625" style="3"/>
    <col min="9715" max="9715" width="58.85546875" style="3" customWidth="1"/>
    <col min="9716" max="9717" width="19.42578125" style="3" customWidth="1"/>
    <col min="9718" max="9962" width="9.140625" style="3"/>
    <col min="9963" max="9963" width="49.28515625" style="3" customWidth="1"/>
    <col min="9964" max="9964" width="10" style="3" customWidth="1"/>
    <col min="9965" max="9965" width="17.42578125" style="3" customWidth="1"/>
    <col min="9966" max="9966" width="18.140625" style="3" customWidth="1"/>
    <col min="9967" max="9970" width="9.140625" style="3"/>
    <col min="9971" max="9971" width="58.85546875" style="3" customWidth="1"/>
    <col min="9972" max="9973" width="19.42578125" style="3" customWidth="1"/>
    <col min="9974" max="10218" width="9.140625" style="3"/>
    <col min="10219" max="10219" width="49.28515625" style="3" customWidth="1"/>
    <col min="10220" max="10220" width="10" style="3" customWidth="1"/>
    <col min="10221" max="10221" width="17.42578125" style="3" customWidth="1"/>
    <col min="10222" max="10222" width="18.140625" style="3" customWidth="1"/>
    <col min="10223" max="10226" width="9.140625" style="3"/>
    <col min="10227" max="10227" width="58.85546875" style="3" customWidth="1"/>
    <col min="10228" max="10229" width="19.42578125" style="3" customWidth="1"/>
    <col min="10230" max="10474" width="9.140625" style="3"/>
    <col min="10475" max="10475" width="49.28515625" style="3" customWidth="1"/>
    <col min="10476" max="10476" width="10" style="3" customWidth="1"/>
    <col min="10477" max="10477" width="17.42578125" style="3" customWidth="1"/>
    <col min="10478" max="10478" width="18.140625" style="3" customWidth="1"/>
    <col min="10479" max="10482" width="9.140625" style="3"/>
    <col min="10483" max="10483" width="58.85546875" style="3" customWidth="1"/>
    <col min="10484" max="10485" width="19.42578125" style="3" customWidth="1"/>
    <col min="10486" max="10730" width="9.140625" style="3"/>
    <col min="10731" max="10731" width="49.28515625" style="3" customWidth="1"/>
    <col min="10732" max="10732" width="10" style="3" customWidth="1"/>
    <col min="10733" max="10733" width="17.42578125" style="3" customWidth="1"/>
    <col min="10734" max="10734" width="18.140625" style="3" customWidth="1"/>
    <col min="10735" max="10738" width="9.140625" style="3"/>
    <col min="10739" max="10739" width="58.85546875" style="3" customWidth="1"/>
    <col min="10740" max="10741" width="19.42578125" style="3" customWidth="1"/>
    <col min="10742" max="10986" width="9.140625" style="3"/>
    <col min="10987" max="10987" width="49.28515625" style="3" customWidth="1"/>
    <col min="10988" max="10988" width="10" style="3" customWidth="1"/>
    <col min="10989" max="10989" width="17.42578125" style="3" customWidth="1"/>
    <col min="10990" max="10990" width="18.140625" style="3" customWidth="1"/>
    <col min="10991" max="10994" width="9.140625" style="3"/>
    <col min="10995" max="10995" width="58.85546875" style="3" customWidth="1"/>
    <col min="10996" max="10997" width="19.42578125" style="3" customWidth="1"/>
    <col min="10998" max="11242" width="9.140625" style="3"/>
    <col min="11243" max="11243" width="49.28515625" style="3" customWidth="1"/>
    <col min="11244" max="11244" width="10" style="3" customWidth="1"/>
    <col min="11245" max="11245" width="17.42578125" style="3" customWidth="1"/>
    <col min="11246" max="11246" width="18.140625" style="3" customWidth="1"/>
    <col min="11247" max="11250" width="9.140625" style="3"/>
    <col min="11251" max="11251" width="58.85546875" style="3" customWidth="1"/>
    <col min="11252" max="11253" width="19.42578125" style="3" customWidth="1"/>
    <col min="11254" max="11498" width="9.140625" style="3"/>
    <col min="11499" max="11499" width="49.28515625" style="3" customWidth="1"/>
    <col min="11500" max="11500" width="10" style="3" customWidth="1"/>
    <col min="11501" max="11501" width="17.42578125" style="3" customWidth="1"/>
    <col min="11502" max="11502" width="18.140625" style="3" customWidth="1"/>
    <col min="11503" max="11506" width="9.140625" style="3"/>
    <col min="11507" max="11507" width="58.85546875" style="3" customWidth="1"/>
    <col min="11508" max="11509" width="19.42578125" style="3" customWidth="1"/>
    <col min="11510" max="11754" width="9.140625" style="3"/>
    <col min="11755" max="11755" width="49.28515625" style="3" customWidth="1"/>
    <col min="11756" max="11756" width="10" style="3" customWidth="1"/>
    <col min="11757" max="11757" width="17.42578125" style="3" customWidth="1"/>
    <col min="11758" max="11758" width="18.140625" style="3" customWidth="1"/>
    <col min="11759" max="11762" width="9.140625" style="3"/>
    <col min="11763" max="11763" width="58.85546875" style="3" customWidth="1"/>
    <col min="11764" max="11765" width="19.42578125" style="3" customWidth="1"/>
    <col min="11766" max="12010" width="9.140625" style="3"/>
    <col min="12011" max="12011" width="49.28515625" style="3" customWidth="1"/>
    <col min="12012" max="12012" width="10" style="3" customWidth="1"/>
    <col min="12013" max="12013" width="17.42578125" style="3" customWidth="1"/>
    <col min="12014" max="12014" width="18.140625" style="3" customWidth="1"/>
    <col min="12015" max="12018" width="9.140625" style="3"/>
    <col min="12019" max="12019" width="58.85546875" style="3" customWidth="1"/>
    <col min="12020" max="12021" width="19.42578125" style="3" customWidth="1"/>
    <col min="12022" max="12266" width="9.140625" style="3"/>
    <col min="12267" max="12267" width="49.28515625" style="3" customWidth="1"/>
    <col min="12268" max="12268" width="10" style="3" customWidth="1"/>
    <col min="12269" max="12269" width="17.42578125" style="3" customWidth="1"/>
    <col min="12270" max="12270" width="18.140625" style="3" customWidth="1"/>
    <col min="12271" max="12274" width="9.140625" style="3"/>
    <col min="12275" max="12275" width="58.85546875" style="3" customWidth="1"/>
    <col min="12276" max="12277" width="19.42578125" style="3" customWidth="1"/>
    <col min="12278" max="12522" width="9.140625" style="3"/>
    <col min="12523" max="12523" width="49.28515625" style="3" customWidth="1"/>
    <col min="12524" max="12524" width="10" style="3" customWidth="1"/>
    <col min="12525" max="12525" width="17.42578125" style="3" customWidth="1"/>
    <col min="12526" max="12526" width="18.140625" style="3" customWidth="1"/>
    <col min="12527" max="12530" width="9.140625" style="3"/>
    <col min="12531" max="12531" width="58.85546875" style="3" customWidth="1"/>
    <col min="12532" max="12533" width="19.42578125" style="3" customWidth="1"/>
    <col min="12534" max="12778" width="9.140625" style="3"/>
    <col min="12779" max="12779" width="49.28515625" style="3" customWidth="1"/>
    <col min="12780" max="12780" width="10" style="3" customWidth="1"/>
    <col min="12781" max="12781" width="17.42578125" style="3" customWidth="1"/>
    <col min="12782" max="12782" width="18.140625" style="3" customWidth="1"/>
    <col min="12783" max="12786" width="9.140625" style="3"/>
    <col min="12787" max="12787" width="58.85546875" style="3" customWidth="1"/>
    <col min="12788" max="12789" width="19.42578125" style="3" customWidth="1"/>
    <col min="12790" max="13034" width="9.140625" style="3"/>
    <col min="13035" max="13035" width="49.28515625" style="3" customWidth="1"/>
    <col min="13036" max="13036" width="10" style="3" customWidth="1"/>
    <col min="13037" max="13037" width="17.42578125" style="3" customWidth="1"/>
    <col min="13038" max="13038" width="18.140625" style="3" customWidth="1"/>
    <col min="13039" max="13042" width="9.140625" style="3"/>
    <col min="13043" max="13043" width="58.85546875" style="3" customWidth="1"/>
    <col min="13044" max="13045" width="19.42578125" style="3" customWidth="1"/>
    <col min="13046" max="13290" width="9.140625" style="3"/>
    <col min="13291" max="13291" width="49.28515625" style="3" customWidth="1"/>
    <col min="13292" max="13292" width="10" style="3" customWidth="1"/>
    <col min="13293" max="13293" width="17.42578125" style="3" customWidth="1"/>
    <col min="13294" max="13294" width="18.140625" style="3" customWidth="1"/>
    <col min="13295" max="13298" width="9.140625" style="3"/>
    <col min="13299" max="13299" width="58.85546875" style="3" customWidth="1"/>
    <col min="13300" max="13301" width="19.42578125" style="3" customWidth="1"/>
    <col min="13302" max="13546" width="9.140625" style="3"/>
    <col min="13547" max="13547" width="49.28515625" style="3" customWidth="1"/>
    <col min="13548" max="13548" width="10" style="3" customWidth="1"/>
    <col min="13549" max="13549" width="17.42578125" style="3" customWidth="1"/>
    <col min="13550" max="13550" width="18.140625" style="3" customWidth="1"/>
    <col min="13551" max="13554" width="9.140625" style="3"/>
    <col min="13555" max="13555" width="58.85546875" style="3" customWidth="1"/>
    <col min="13556" max="13557" width="19.42578125" style="3" customWidth="1"/>
    <col min="13558" max="13802" width="9.140625" style="3"/>
    <col min="13803" max="13803" width="49.28515625" style="3" customWidth="1"/>
    <col min="13804" max="13804" width="10" style="3" customWidth="1"/>
    <col min="13805" max="13805" width="17.42578125" style="3" customWidth="1"/>
    <col min="13806" max="13806" width="18.140625" style="3" customWidth="1"/>
    <col min="13807" max="13810" width="9.140625" style="3"/>
    <col min="13811" max="13811" width="58.85546875" style="3" customWidth="1"/>
    <col min="13812" max="13813" width="19.42578125" style="3" customWidth="1"/>
    <col min="13814" max="14058" width="9.140625" style="3"/>
    <col min="14059" max="14059" width="49.28515625" style="3" customWidth="1"/>
    <col min="14060" max="14060" width="10" style="3" customWidth="1"/>
    <col min="14061" max="14061" width="17.42578125" style="3" customWidth="1"/>
    <col min="14062" max="14062" width="18.140625" style="3" customWidth="1"/>
    <col min="14063" max="14066" width="9.140625" style="3"/>
    <col min="14067" max="14067" width="58.85546875" style="3" customWidth="1"/>
    <col min="14068" max="14069" width="19.42578125" style="3" customWidth="1"/>
    <col min="14070" max="14314" width="9.140625" style="3"/>
    <col min="14315" max="14315" width="49.28515625" style="3" customWidth="1"/>
    <col min="14316" max="14316" width="10" style="3" customWidth="1"/>
    <col min="14317" max="14317" width="17.42578125" style="3" customWidth="1"/>
    <col min="14318" max="14318" width="18.140625" style="3" customWidth="1"/>
    <col min="14319" max="14322" width="9.140625" style="3"/>
    <col min="14323" max="14323" width="58.85546875" style="3" customWidth="1"/>
    <col min="14324" max="14325" width="19.42578125" style="3" customWidth="1"/>
    <col min="14326" max="14570" width="9.140625" style="3"/>
    <col min="14571" max="14571" width="49.28515625" style="3" customWidth="1"/>
    <col min="14572" max="14572" width="10" style="3" customWidth="1"/>
    <col min="14573" max="14573" width="17.42578125" style="3" customWidth="1"/>
    <col min="14574" max="14574" width="18.140625" style="3" customWidth="1"/>
    <col min="14575" max="14578" width="9.140625" style="3"/>
    <col min="14579" max="14579" width="58.85546875" style="3" customWidth="1"/>
    <col min="14580" max="14581" width="19.42578125" style="3" customWidth="1"/>
    <col min="14582" max="14826" width="9.140625" style="3"/>
    <col min="14827" max="14827" width="49.28515625" style="3" customWidth="1"/>
    <col min="14828" max="14828" width="10" style="3" customWidth="1"/>
    <col min="14829" max="14829" width="17.42578125" style="3" customWidth="1"/>
    <col min="14830" max="14830" width="18.140625" style="3" customWidth="1"/>
    <col min="14831" max="14834" width="9.140625" style="3"/>
    <col min="14835" max="14835" width="58.85546875" style="3" customWidth="1"/>
    <col min="14836" max="14837" width="19.42578125" style="3" customWidth="1"/>
    <col min="14838" max="15082" width="9.140625" style="3"/>
    <col min="15083" max="15083" width="49.28515625" style="3" customWidth="1"/>
    <col min="15084" max="15084" width="10" style="3" customWidth="1"/>
    <col min="15085" max="15085" width="17.42578125" style="3" customWidth="1"/>
    <col min="15086" max="15086" width="18.140625" style="3" customWidth="1"/>
    <col min="15087" max="15090" width="9.140625" style="3"/>
    <col min="15091" max="15091" width="58.85546875" style="3" customWidth="1"/>
    <col min="15092" max="15093" width="19.42578125" style="3" customWidth="1"/>
    <col min="15094" max="15338" width="9.140625" style="3"/>
    <col min="15339" max="15339" width="49.28515625" style="3" customWidth="1"/>
    <col min="15340" max="15340" width="10" style="3" customWidth="1"/>
    <col min="15341" max="15341" width="17.42578125" style="3" customWidth="1"/>
    <col min="15342" max="15342" width="18.140625" style="3" customWidth="1"/>
    <col min="15343" max="15346" width="9.140625" style="3"/>
    <col min="15347" max="15347" width="58.85546875" style="3" customWidth="1"/>
    <col min="15348" max="15349" width="19.42578125" style="3" customWidth="1"/>
    <col min="15350" max="15594" width="9.140625" style="3"/>
    <col min="15595" max="15595" width="49.28515625" style="3" customWidth="1"/>
    <col min="15596" max="15596" width="10" style="3" customWidth="1"/>
    <col min="15597" max="15597" width="17.42578125" style="3" customWidth="1"/>
    <col min="15598" max="15598" width="18.140625" style="3" customWidth="1"/>
    <col min="15599" max="15602" width="9.140625" style="3"/>
    <col min="15603" max="15603" width="58.85546875" style="3" customWidth="1"/>
    <col min="15604" max="15605" width="19.42578125" style="3" customWidth="1"/>
    <col min="15606" max="15850" width="9.140625" style="3"/>
    <col min="15851" max="15851" width="49.28515625" style="3" customWidth="1"/>
    <col min="15852" max="15852" width="10" style="3" customWidth="1"/>
    <col min="15853" max="15853" width="17.42578125" style="3" customWidth="1"/>
    <col min="15854" max="15854" width="18.140625" style="3" customWidth="1"/>
    <col min="15855" max="15858" width="9.140625" style="3"/>
    <col min="15859" max="15859" width="58.85546875" style="3" customWidth="1"/>
    <col min="15860" max="15861" width="19.42578125" style="3" customWidth="1"/>
    <col min="15862" max="16106" width="9.140625" style="3"/>
    <col min="16107" max="16107" width="49.28515625" style="3" customWidth="1"/>
    <col min="16108" max="16108" width="10" style="3" customWidth="1"/>
    <col min="16109" max="16109" width="17.42578125" style="3" customWidth="1"/>
    <col min="16110" max="16110" width="18.140625" style="3" customWidth="1"/>
    <col min="16111" max="16114" width="9.140625" style="3"/>
    <col min="16115" max="16115" width="58.85546875" style="3" customWidth="1"/>
    <col min="16116" max="16117" width="19.42578125" style="3" customWidth="1"/>
    <col min="16118" max="16362" width="9.140625" style="3"/>
    <col min="16363" max="16363" width="49.28515625" style="3" customWidth="1"/>
    <col min="16364" max="16364" width="10" style="3" customWidth="1"/>
    <col min="16365" max="16365" width="17.42578125" style="3" customWidth="1"/>
    <col min="16366" max="16366" width="18.140625" style="3" customWidth="1"/>
    <col min="16367" max="16384" width="9.140625" style="3"/>
  </cols>
  <sheetData>
    <row r="1" spans="1:3" x14ac:dyDescent="0.25">
      <c r="A1" s="6"/>
      <c r="B1" s="29"/>
      <c r="C1" s="29"/>
    </row>
    <row r="2" spans="1:3" x14ac:dyDescent="0.25">
      <c r="A2" s="6" t="s">
        <v>48</v>
      </c>
      <c r="C2" s="29"/>
    </row>
    <row r="3" spans="1:3" x14ac:dyDescent="0.25">
      <c r="A3" s="6" t="s">
        <v>86</v>
      </c>
      <c r="C3" s="29"/>
    </row>
    <row r="4" spans="1:3" x14ac:dyDescent="0.25">
      <c r="A4" s="6" t="s">
        <v>87</v>
      </c>
      <c r="C4" s="29"/>
    </row>
    <row r="5" spans="1:3" x14ac:dyDescent="0.25">
      <c r="A5" s="21" t="s">
        <v>50</v>
      </c>
      <c r="C5" s="29"/>
    </row>
    <row r="6" spans="1:3" x14ac:dyDescent="0.25">
      <c r="A6" s="6"/>
      <c r="B6" s="29"/>
      <c r="C6" s="29"/>
    </row>
    <row r="7" spans="1:3" x14ac:dyDescent="0.25">
      <c r="A7" s="45" t="s">
        <v>31</v>
      </c>
      <c r="B7" s="46" t="s">
        <v>83</v>
      </c>
      <c r="C7" s="46" t="s">
        <v>88</v>
      </c>
    </row>
    <row r="8" spans="1:3" ht="24.75" customHeight="1" x14ac:dyDescent="0.25">
      <c r="A8" s="45"/>
      <c r="B8" s="46"/>
      <c r="C8" s="46"/>
    </row>
    <row r="9" spans="1:3" x14ac:dyDescent="0.25">
      <c r="A9" s="48" t="s">
        <v>89</v>
      </c>
      <c r="B9" s="48"/>
      <c r="C9" s="48"/>
    </row>
    <row r="10" spans="1:3" ht="25.5" customHeight="1" x14ac:dyDescent="0.25">
      <c r="A10" s="26" t="s">
        <v>90</v>
      </c>
      <c r="B10" s="15">
        <f>SUM(B11:B13)</f>
        <v>2213936</v>
      </c>
      <c r="C10" s="15">
        <f>SUM(C11:C13)</f>
        <v>5119266</v>
      </c>
    </row>
    <row r="11" spans="1:3" ht="15" customHeight="1" x14ac:dyDescent="0.25">
      <c r="A11" s="8" t="s">
        <v>91</v>
      </c>
      <c r="B11" s="9">
        <v>469819</v>
      </c>
      <c r="C11" s="9">
        <v>2564795</v>
      </c>
    </row>
    <row r="12" spans="1:3" x14ac:dyDescent="0.25">
      <c r="A12" s="8" t="s">
        <v>92</v>
      </c>
      <c r="B12" s="9">
        <v>1645817</v>
      </c>
      <c r="C12" s="9">
        <v>2457283</v>
      </c>
    </row>
    <row r="13" spans="1:3" x14ac:dyDescent="0.25">
      <c r="A13" s="8" t="s">
        <v>93</v>
      </c>
      <c r="B13" s="9">
        <v>98300</v>
      </c>
      <c r="C13" s="9">
        <v>97188</v>
      </c>
    </row>
    <row r="14" spans="1:3" x14ac:dyDescent="0.25">
      <c r="A14" s="26" t="s">
        <v>94</v>
      </c>
      <c r="B14" s="15">
        <f>SUM(B15:B21)</f>
        <v>1639055</v>
      </c>
      <c r="C14" s="15">
        <f>SUM(C15:C21)</f>
        <v>4111481</v>
      </c>
    </row>
    <row r="15" spans="1:3" x14ac:dyDescent="0.25">
      <c r="A15" s="8" t="s">
        <v>95</v>
      </c>
      <c r="B15" s="9">
        <v>312429</v>
      </c>
      <c r="C15" s="9">
        <v>210313</v>
      </c>
    </row>
    <row r="16" spans="1:3" x14ac:dyDescent="0.25">
      <c r="A16" s="8" t="s">
        <v>96</v>
      </c>
      <c r="B16" s="9">
        <v>374957</v>
      </c>
      <c r="C16" s="9">
        <v>717988</v>
      </c>
    </row>
    <row r="17" spans="1:3" x14ac:dyDescent="0.25">
      <c r="A17" s="8" t="s">
        <v>97</v>
      </c>
      <c r="B17" s="9">
        <v>77058</v>
      </c>
      <c r="C17" s="9">
        <v>75812</v>
      </c>
    </row>
    <row r="18" spans="1:3" x14ac:dyDescent="0.25">
      <c r="A18" s="8" t="s">
        <v>98</v>
      </c>
      <c r="B18" s="9">
        <v>607204</v>
      </c>
      <c r="C18" s="9">
        <v>389693</v>
      </c>
    </row>
    <row r="19" spans="1:3" x14ac:dyDescent="0.25">
      <c r="A19" s="8" t="s">
        <v>99</v>
      </c>
      <c r="B19" s="9">
        <v>9487</v>
      </c>
      <c r="C19" s="9">
        <v>6995</v>
      </c>
    </row>
    <row r="20" spans="1:3" x14ac:dyDescent="0.25">
      <c r="A20" s="8" t="s">
        <v>100</v>
      </c>
      <c r="B20" s="9">
        <v>167283</v>
      </c>
      <c r="C20" s="9">
        <v>177170</v>
      </c>
    </row>
    <row r="21" spans="1:3" x14ac:dyDescent="0.25">
      <c r="A21" s="8" t="s">
        <v>101</v>
      </c>
      <c r="B21" s="9">
        <v>90637</v>
      </c>
      <c r="C21" s="9">
        <v>2533510</v>
      </c>
    </row>
    <row r="22" spans="1:3" x14ac:dyDescent="0.25">
      <c r="A22" s="26" t="s">
        <v>102</v>
      </c>
      <c r="B22" s="15">
        <f>B10-B14</f>
        <v>574881</v>
      </c>
      <c r="C22" s="15">
        <f>C10-C14</f>
        <v>1007785</v>
      </c>
    </row>
    <row r="23" spans="1:3" x14ac:dyDescent="0.25">
      <c r="A23" s="49" t="s">
        <v>103</v>
      </c>
      <c r="B23" s="49"/>
      <c r="C23" s="49"/>
    </row>
    <row r="24" spans="1:3" x14ac:dyDescent="0.25">
      <c r="A24" s="30" t="s">
        <v>90</v>
      </c>
      <c r="B24" s="15">
        <f>SUM(B25:B26)</f>
        <v>1500</v>
      </c>
      <c r="C24" s="15">
        <f>SUM(C25:C26)</f>
        <v>1500</v>
      </c>
    </row>
    <row r="25" spans="1:3" ht="15" customHeight="1" x14ac:dyDescent="0.25">
      <c r="A25" s="31" t="s">
        <v>104</v>
      </c>
      <c r="B25" s="9">
        <v>1500</v>
      </c>
      <c r="C25" s="9">
        <v>1500</v>
      </c>
    </row>
    <row r="26" spans="1:3" ht="15" customHeight="1" x14ac:dyDescent="0.25">
      <c r="A26" s="31" t="s">
        <v>105</v>
      </c>
      <c r="B26" s="9"/>
      <c r="C26" s="9"/>
    </row>
    <row r="27" spans="1:3" x14ac:dyDescent="0.25">
      <c r="A27" s="30" t="s">
        <v>94</v>
      </c>
      <c r="B27" s="15">
        <f>SUM(B28:B29)</f>
        <v>2064027</v>
      </c>
      <c r="C27" s="15">
        <f>SUM(C28:C29)</f>
        <v>952913</v>
      </c>
    </row>
    <row r="28" spans="1:3" x14ac:dyDescent="0.25">
      <c r="A28" s="31" t="s">
        <v>106</v>
      </c>
      <c r="B28" s="9">
        <v>452283</v>
      </c>
      <c r="C28" s="9">
        <v>238987</v>
      </c>
    </row>
    <row r="29" spans="1:3" x14ac:dyDescent="0.25">
      <c r="A29" s="31" t="s">
        <v>101</v>
      </c>
      <c r="B29" s="32">
        <v>1611744</v>
      </c>
      <c r="C29" s="32">
        <v>713926</v>
      </c>
    </row>
    <row r="30" spans="1:3" x14ac:dyDescent="0.25">
      <c r="A30" s="30" t="s">
        <v>107</v>
      </c>
      <c r="B30" s="15">
        <f>B24-B27</f>
        <v>-2062527</v>
      </c>
      <c r="C30" s="15">
        <f>C24-C27</f>
        <v>-951413</v>
      </c>
    </row>
    <row r="31" spans="1:3" x14ac:dyDescent="0.25">
      <c r="A31" s="47" t="s">
        <v>108</v>
      </c>
      <c r="B31" s="47"/>
      <c r="C31" s="47"/>
    </row>
    <row r="32" spans="1:3" x14ac:dyDescent="0.25">
      <c r="A32" s="30" t="s">
        <v>90</v>
      </c>
      <c r="B32" s="15">
        <f>SUM(B33:B34)</f>
        <v>1521543</v>
      </c>
      <c r="C32" s="15">
        <f>SUM(C33:C34)</f>
        <v>3000000</v>
      </c>
    </row>
    <row r="33" spans="1:3" x14ac:dyDescent="0.25">
      <c r="A33" s="31" t="s">
        <v>109</v>
      </c>
      <c r="B33" s="9">
        <v>1520892</v>
      </c>
      <c r="C33" s="9">
        <v>3000000</v>
      </c>
    </row>
    <row r="34" spans="1:3" x14ac:dyDescent="0.25">
      <c r="A34" s="31" t="s">
        <v>93</v>
      </c>
      <c r="B34" s="9">
        <v>651</v>
      </c>
      <c r="C34" s="9"/>
    </row>
    <row r="35" spans="1:3" x14ac:dyDescent="0.25">
      <c r="A35" s="30" t="s">
        <v>94</v>
      </c>
      <c r="B35" s="15">
        <f>SUM(B36:B37)</f>
        <v>60000</v>
      </c>
      <c r="C35" s="15">
        <f>SUM(C36:C37)</f>
        <v>3076700</v>
      </c>
    </row>
    <row r="36" spans="1:3" x14ac:dyDescent="0.25">
      <c r="A36" s="31" t="s">
        <v>110</v>
      </c>
      <c r="B36" s="9"/>
      <c r="C36" s="9">
        <v>3000000</v>
      </c>
    </row>
    <row r="37" spans="1:3" x14ac:dyDescent="0.25">
      <c r="A37" s="31" t="s">
        <v>111</v>
      </c>
      <c r="B37" s="9">
        <v>60000</v>
      </c>
      <c r="C37" s="9">
        <v>76700</v>
      </c>
    </row>
    <row r="38" spans="1:3" x14ac:dyDescent="0.25">
      <c r="A38" s="30" t="s">
        <v>112</v>
      </c>
      <c r="B38" s="15">
        <f>B32-B35</f>
        <v>1461543</v>
      </c>
      <c r="C38" s="15">
        <f>C32-C35</f>
        <v>-76700</v>
      </c>
    </row>
    <row r="39" spans="1:3" x14ac:dyDescent="0.25">
      <c r="A39" s="33" t="s">
        <v>113</v>
      </c>
      <c r="B39" s="15"/>
      <c r="C39" s="15">
        <v>-33</v>
      </c>
    </row>
    <row r="40" spans="1:3" x14ac:dyDescent="0.25">
      <c r="A40" s="26" t="s">
        <v>114</v>
      </c>
      <c r="B40" s="15">
        <f>B22+B30+B38+B39</f>
        <v>-26103</v>
      </c>
      <c r="C40" s="15">
        <f>C22+C30+C38+C39</f>
        <v>-20361</v>
      </c>
    </row>
    <row r="41" spans="1:3" x14ac:dyDescent="0.25">
      <c r="A41" s="26" t="s">
        <v>115</v>
      </c>
      <c r="B41" s="9">
        <v>59297</v>
      </c>
      <c r="C41" s="9">
        <v>27544</v>
      </c>
    </row>
    <row r="42" spans="1:3" x14ac:dyDescent="0.25">
      <c r="A42" s="26" t="s">
        <v>116</v>
      </c>
      <c r="B42" s="9">
        <v>33194</v>
      </c>
      <c r="C42" s="9">
        <v>7183</v>
      </c>
    </row>
    <row r="43" spans="1:3" x14ac:dyDescent="0.25">
      <c r="A43" s="16"/>
      <c r="B43" s="34"/>
    </row>
    <row r="44" spans="1:3" x14ac:dyDescent="0.25">
      <c r="A44" s="6"/>
      <c r="B44" s="34"/>
    </row>
    <row r="45" spans="1:3" x14ac:dyDescent="0.25">
      <c r="A45" s="6" t="s">
        <v>117</v>
      </c>
      <c r="B45" s="29"/>
    </row>
    <row r="46" spans="1:3" x14ac:dyDescent="0.25">
      <c r="A46" s="5" t="s">
        <v>27</v>
      </c>
      <c r="B46" s="29"/>
    </row>
    <row r="47" spans="1:3" x14ac:dyDescent="0.25">
      <c r="A47" s="29"/>
      <c r="B47" s="29"/>
      <c r="C47" s="29"/>
    </row>
    <row r="48" spans="1:3" x14ac:dyDescent="0.25">
      <c r="A48" s="5"/>
      <c r="B48" s="29"/>
      <c r="C48" s="29"/>
    </row>
    <row r="49" spans="1:3" x14ac:dyDescent="0.25">
      <c r="A49" s="6" t="s">
        <v>118</v>
      </c>
      <c r="B49" s="29"/>
      <c r="C49" s="29"/>
    </row>
    <row r="50" spans="1:3" x14ac:dyDescent="0.25">
      <c r="A50" s="5" t="s">
        <v>29</v>
      </c>
      <c r="B50" s="29"/>
      <c r="C50" s="29"/>
    </row>
    <row r="51" spans="1:3" x14ac:dyDescent="0.25">
      <c r="A51" s="29"/>
      <c r="B51" s="29"/>
      <c r="C51" s="29"/>
    </row>
    <row r="52" spans="1:3" x14ac:dyDescent="0.25">
      <c r="A52" s="5" t="s">
        <v>30</v>
      </c>
      <c r="B52" s="29"/>
      <c r="C52" s="29"/>
    </row>
    <row r="53" spans="1:3" x14ac:dyDescent="0.25">
      <c r="A53" s="6"/>
      <c r="B53" s="29"/>
      <c r="C53" s="29"/>
    </row>
  </sheetData>
  <mergeCells count="6">
    <mergeCell ref="A31:C31"/>
    <mergeCell ref="A7:A8"/>
    <mergeCell ref="B7:B8"/>
    <mergeCell ref="C7:C8"/>
    <mergeCell ref="A9:C9"/>
    <mergeCell ref="A23:C23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4"/>
  <sheetViews>
    <sheetView zoomScaleNormal="100" workbookViewId="0">
      <selection activeCell="H14" sqref="H14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6" t="s">
        <v>48</v>
      </c>
    </row>
    <row r="3" spans="1:5" x14ac:dyDescent="0.25">
      <c r="A3" s="6" t="s">
        <v>70</v>
      </c>
    </row>
    <row r="4" spans="1:5" x14ac:dyDescent="0.25">
      <c r="A4" s="6" t="s">
        <v>82</v>
      </c>
    </row>
    <row r="5" spans="1:5" x14ac:dyDescent="0.25">
      <c r="A5" s="21" t="s">
        <v>50</v>
      </c>
    </row>
    <row r="6" spans="1:5" x14ac:dyDescent="0.25">
      <c r="A6" s="2"/>
    </row>
    <row r="7" spans="1:5" x14ac:dyDescent="0.25">
      <c r="A7" s="50" t="s">
        <v>43</v>
      </c>
      <c r="B7" s="51" t="s">
        <v>71</v>
      </c>
      <c r="C7" s="51" t="s">
        <v>45</v>
      </c>
      <c r="D7" s="50" t="s">
        <v>26</v>
      </c>
      <c r="E7" s="50" t="s">
        <v>44</v>
      </c>
    </row>
    <row r="8" spans="1:5" x14ac:dyDescent="0.25">
      <c r="A8" s="50"/>
      <c r="B8" s="52"/>
      <c r="C8" s="52"/>
      <c r="D8" s="50"/>
      <c r="E8" s="50"/>
    </row>
    <row r="9" spans="1:5" x14ac:dyDescent="0.25">
      <c r="A9" s="25" t="s">
        <v>79</v>
      </c>
      <c r="B9" s="17">
        <v>700082</v>
      </c>
      <c r="C9" s="17">
        <f>6567586-109</f>
        <v>6567477</v>
      </c>
      <c r="D9" s="17"/>
      <c r="E9" s="28">
        <f>SUM(B9:D9)</f>
        <v>7267559</v>
      </c>
    </row>
    <row r="10" spans="1:5" x14ac:dyDescent="0.25">
      <c r="A10" s="19" t="s">
        <v>46</v>
      </c>
      <c r="B10" s="12"/>
      <c r="C10" s="12"/>
      <c r="D10" s="12"/>
      <c r="E10" s="12"/>
    </row>
    <row r="11" spans="1:5" x14ac:dyDescent="0.25">
      <c r="A11" s="25" t="s">
        <v>72</v>
      </c>
      <c r="B11" s="28">
        <f>B9-B10</f>
        <v>700082</v>
      </c>
      <c r="C11" s="28">
        <f t="shared" ref="C11" si="0">C9-C10</f>
        <v>6567477</v>
      </c>
      <c r="D11" s="28"/>
      <c r="E11" s="28">
        <f>E9-E10</f>
        <v>7267559</v>
      </c>
    </row>
    <row r="12" spans="1:5" x14ac:dyDescent="0.25">
      <c r="A12" s="22" t="s">
        <v>73</v>
      </c>
      <c r="B12" s="17"/>
      <c r="C12" s="12"/>
      <c r="D12" s="17"/>
      <c r="E12" s="35"/>
    </row>
    <row r="13" spans="1:5" x14ac:dyDescent="0.25">
      <c r="A13" s="19" t="s">
        <v>47</v>
      </c>
      <c r="B13" s="17"/>
      <c r="C13" s="17">
        <v>1586421</v>
      </c>
      <c r="D13" s="17"/>
      <c r="E13" s="28">
        <f>C13</f>
        <v>1586421</v>
      </c>
    </row>
    <row r="14" spans="1:5" x14ac:dyDescent="0.25">
      <c r="A14" s="22" t="s">
        <v>75</v>
      </c>
      <c r="B14" s="17"/>
      <c r="C14" s="17"/>
      <c r="D14" s="17"/>
      <c r="E14" s="28"/>
    </row>
    <row r="15" spans="1:5" x14ac:dyDescent="0.25">
      <c r="A15" s="19" t="s">
        <v>74</v>
      </c>
      <c r="B15" s="17"/>
      <c r="C15" s="17">
        <v>-305354</v>
      </c>
      <c r="D15" s="17"/>
      <c r="E15" s="28">
        <f>C15</f>
        <v>-305354</v>
      </c>
    </row>
    <row r="16" spans="1:5" x14ac:dyDescent="0.25">
      <c r="A16" s="54" t="s">
        <v>78</v>
      </c>
      <c r="B16" s="53">
        <f>B11</f>
        <v>700082</v>
      </c>
      <c r="C16" s="53">
        <f>C11+C13+C15</f>
        <v>7848544</v>
      </c>
      <c r="D16" s="53"/>
      <c r="E16" s="53">
        <f>E11+E13+E15</f>
        <v>8548626</v>
      </c>
    </row>
    <row r="17" spans="1:5" x14ac:dyDescent="0.25">
      <c r="A17" s="55"/>
      <c r="B17" s="53"/>
      <c r="C17" s="53"/>
      <c r="D17" s="53"/>
      <c r="E17" s="53"/>
    </row>
    <row r="18" spans="1:5" x14ac:dyDescent="0.25">
      <c r="A18" s="19" t="s">
        <v>46</v>
      </c>
      <c r="B18" s="17"/>
      <c r="C18" s="17"/>
      <c r="D18" s="17"/>
      <c r="E18" s="17"/>
    </row>
    <row r="19" spans="1:5" x14ac:dyDescent="0.25">
      <c r="A19" s="25" t="s">
        <v>72</v>
      </c>
      <c r="B19" s="28">
        <f>B16</f>
        <v>700082</v>
      </c>
      <c r="C19" s="28">
        <f>C16</f>
        <v>7848544</v>
      </c>
      <c r="D19" s="28"/>
      <c r="E19" s="28">
        <f>E16</f>
        <v>8548626</v>
      </c>
    </row>
    <row r="20" spans="1:5" x14ac:dyDescent="0.25">
      <c r="A20" s="22" t="s">
        <v>73</v>
      </c>
      <c r="B20" s="17"/>
      <c r="C20" s="12"/>
      <c r="D20" s="17"/>
      <c r="E20" s="35"/>
    </row>
    <row r="21" spans="1:5" x14ac:dyDescent="0.25">
      <c r="A21" s="19" t="s">
        <v>119</v>
      </c>
      <c r="B21" s="17"/>
      <c r="C21" s="17">
        <v>220183</v>
      </c>
      <c r="D21" s="17"/>
      <c r="E21" s="28">
        <f>SUM(B21:D21)</f>
        <v>220183</v>
      </c>
    </row>
    <row r="22" spans="1:5" x14ac:dyDescent="0.25">
      <c r="A22" s="54" t="s">
        <v>85</v>
      </c>
      <c r="B22" s="53">
        <f>B19</f>
        <v>700082</v>
      </c>
      <c r="C22" s="53">
        <f>C19+C21</f>
        <v>8068727</v>
      </c>
      <c r="D22" s="53"/>
      <c r="E22" s="53">
        <f>E19+E21</f>
        <v>8768809</v>
      </c>
    </row>
    <row r="23" spans="1:5" x14ac:dyDescent="0.25">
      <c r="A23" s="55"/>
      <c r="B23" s="53"/>
      <c r="C23" s="53"/>
      <c r="D23" s="53"/>
      <c r="E23" s="53"/>
    </row>
    <row r="24" spans="1:5" x14ac:dyDescent="0.25">
      <c r="A24" s="18"/>
    </row>
    <row r="25" spans="1:5" x14ac:dyDescent="0.25">
      <c r="A25" s="1"/>
      <c r="E25" s="20"/>
    </row>
    <row r="26" spans="1:5" x14ac:dyDescent="0.25">
      <c r="A26" s="1" t="s">
        <v>76</v>
      </c>
      <c r="E26" s="20"/>
    </row>
    <row r="27" spans="1:5" x14ac:dyDescent="0.25">
      <c r="A27" s="2" t="s">
        <v>27</v>
      </c>
    </row>
    <row r="29" spans="1:5" x14ac:dyDescent="0.25">
      <c r="A29" s="1" t="s">
        <v>28</v>
      </c>
    </row>
    <row r="30" spans="1:5" x14ac:dyDescent="0.25">
      <c r="A30" s="2" t="s">
        <v>29</v>
      </c>
    </row>
    <row r="32" spans="1:5" x14ac:dyDescent="0.25">
      <c r="A32" s="2" t="s">
        <v>30</v>
      </c>
    </row>
    <row r="33" spans="1:1" x14ac:dyDescent="0.25">
      <c r="A33" s="1"/>
    </row>
    <row r="34" spans="1:1" x14ac:dyDescent="0.25">
      <c r="A34" s="1"/>
    </row>
  </sheetData>
  <mergeCells count="15">
    <mergeCell ref="A22:A23"/>
    <mergeCell ref="A16:A17"/>
    <mergeCell ref="A7:A8"/>
    <mergeCell ref="B7:B8"/>
    <mergeCell ref="D7:D8"/>
    <mergeCell ref="E7:E8"/>
    <mergeCell ref="C7:C8"/>
    <mergeCell ref="D16:D17"/>
    <mergeCell ref="E16:E17"/>
    <mergeCell ref="B22:B23"/>
    <mergeCell ref="C22:C23"/>
    <mergeCell ref="D22:D23"/>
    <mergeCell ref="E22:E23"/>
    <mergeCell ref="B16:B17"/>
    <mergeCell ref="C16:C1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2022-05-13T07:25:41Z</cp:lastPrinted>
  <dcterms:created xsi:type="dcterms:W3CDTF">2017-05-12T05:32:55Z</dcterms:created>
  <dcterms:modified xsi:type="dcterms:W3CDTF">2022-07-22T08:52:14Z</dcterms:modified>
</cp:coreProperties>
</file>