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тчет о фин.пол." sheetId="1" r:id="rId1"/>
    <sheet name="Отчет о совок.д." sheetId="2" r:id="rId2"/>
    <sheet name="Лист3" sheetId="3" r:id="rId3"/>
  </sheets>
  <definedNames>
    <definedName name="sub1001924469" localSheetId="0">'Отчет о фин.пол.'!#REF!</definedName>
    <definedName name="_xlnm.Print_Area" localSheetId="1">'Отчет о совок.д.'!$A$1:$F$108</definedName>
    <definedName name="_xlnm.Print_Area" localSheetId="0">'Отчет о фин.пол.'!$A$1:$D$96</definedName>
  </definedNames>
  <calcPr calcId="124519"/>
</workbook>
</file>

<file path=xl/calcChain.xml><?xml version="1.0" encoding="utf-8"?>
<calcChain xmlns="http://schemas.openxmlformats.org/spreadsheetml/2006/main">
  <c r="F71" i="2"/>
  <c r="E71"/>
  <c r="D71"/>
  <c r="C71"/>
  <c r="F60"/>
  <c r="E60"/>
  <c r="D60"/>
  <c r="C60"/>
  <c r="F52"/>
  <c r="F79" s="1"/>
  <c r="E52"/>
  <c r="E79" s="1"/>
  <c r="D52"/>
  <c r="D79" s="1"/>
  <c r="C52"/>
  <c r="C79" s="1"/>
  <c r="F41"/>
  <c r="E41"/>
  <c r="D41"/>
  <c r="C41"/>
  <c r="F29"/>
  <c r="E29"/>
  <c r="D29"/>
  <c r="C29"/>
  <c r="F20"/>
  <c r="F50" s="1"/>
  <c r="F81" s="1"/>
  <c r="F86" s="1"/>
  <c r="F90" s="1"/>
  <c r="F95" s="1"/>
  <c r="E20"/>
  <c r="E50" s="1"/>
  <c r="E81" s="1"/>
  <c r="E86" s="1"/>
  <c r="E90" s="1"/>
  <c r="E95" s="1"/>
  <c r="D20"/>
  <c r="D50" s="1"/>
  <c r="D81" s="1"/>
  <c r="D86" s="1"/>
  <c r="D90" s="1"/>
  <c r="D95" s="1"/>
  <c r="C20"/>
  <c r="C50" s="1"/>
  <c r="C81" s="1"/>
  <c r="C86" s="1"/>
  <c r="C90" s="1"/>
  <c r="C95" s="1"/>
  <c r="C78" i="1" l="1"/>
  <c r="C84" s="1"/>
  <c r="G84" s="1"/>
  <c r="C55"/>
  <c r="C65" s="1"/>
  <c r="G65" s="1"/>
  <c r="C45"/>
  <c r="C27"/>
  <c r="H86"/>
  <c r="H84"/>
  <c r="H65"/>
  <c r="H47"/>
  <c r="C28"/>
  <c r="D86"/>
  <c r="D84"/>
  <c r="D78"/>
  <c r="D65"/>
  <c r="D55"/>
  <c r="D47"/>
  <c r="D45"/>
  <c r="D27"/>
  <c r="C86" l="1"/>
  <c r="G86" s="1"/>
  <c r="C47"/>
  <c r="G47" s="1"/>
</calcChain>
</file>

<file path=xl/comments1.xml><?xml version="1.0" encoding="utf-8"?>
<comments xmlns="http://schemas.openxmlformats.org/spreadsheetml/2006/main">
  <authors>
    <author>Автор</author>
  </authors>
  <commentLis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Дебиторская задолженность (за вычетом резервов на обесценение)+Прочая дебиторская задолженность (за вычетом резервов на обесценение)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Прочие активы+Авансы выданные+Расходы будущих периодов    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Кредиторская задолженность+Начисленные расходы по расчетам с персоналом+Кредиторская задолженность по отрицательному комиссионному вознаграждению
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Обязательство перед бюджетом по налогам и другим обязательным платежам в бюджет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Расходы в виде вознаграждения (премии) по приобретенным ценным бумагам</t>
        </r>
      </text>
    </comment>
    <comment ref="C7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прочие административные расходы+расходы по текущей аренде</t>
        </r>
      </text>
    </comment>
  </commentList>
</comments>
</file>

<file path=xl/sharedStrings.xml><?xml version="1.0" encoding="utf-8"?>
<sst xmlns="http://schemas.openxmlformats.org/spreadsheetml/2006/main" count="189" uniqueCount="151">
  <si>
    <t>Приложение 7</t>
  </si>
  <si>
    <t>сроках и порядке представления</t>
  </si>
  <si>
    <t>финансовой отчетности финансовыми</t>
  </si>
  <si>
    <t>организациями, специальными</t>
  </si>
  <si>
    <t>финансовыми компаниями,</t>
  </si>
  <si>
    <t>исламскими специальными</t>
  </si>
  <si>
    <t>акционерным обществом</t>
  </si>
  <si>
    <t>«Банк Развития Казахстана»</t>
  </si>
  <si>
    <t>и инвестиционными фондами</t>
  </si>
  <si>
    <t>Форма</t>
  </si>
  <si>
    <t>Бухгалтерский баланс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</si>
  <si>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</si>
  <si>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</si>
  <si>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</si>
  <si>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</si>
  <si>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</si>
  <si>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</si>
  <si>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</si>
  <si>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</si>
  <si>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</si>
  <si>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</si>
  <si>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</si>
  <si>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</si>
  <si>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</si>
  <si>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</si>
  <si>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</si>
  <si>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</si>
  <si>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</si>
  <si>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</si>
  <si>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</si>
  <si>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</si>
  <si>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</si>
  <si>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</si>
  <si>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</si>
  <si>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</si>
  <si>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</si>
  <si>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</si>
  <si>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</si>
  <si>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</si>
  <si>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</si>
  <si>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</si>
  <si>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</si>
  <si>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</si>
  <si>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</si>
  <si>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</si>
  <si>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</si>
  <si>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</si>
  <si>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</si>
  <si>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</si>
  <si>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</si>
  <si>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</si>
  <si>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</si>
  <si>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</si>
  <si>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</si>
  <si>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</si>
  <si>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</si>
  <si>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</si>
  <si>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</si>
  <si>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</si>
  <si>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</si>
  <si>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</si>
  <si>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</si>
  <si>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</si>
  <si>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</si>
  <si>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</si>
  <si>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Дополнительные резервы (провизии), подлежащие созданию в соответствии с требованиями Национального Банка Республики Казахстан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</si>
  <si>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</si>
  <si>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</si>
  <si>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</si>
  <si>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</si>
  <si>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</si>
  <si>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Доля меньшинства</t>
  </si>
  <si>
    <t>Итого капитал</t>
  </si>
  <si>
    <t>Итого капитал и обязательства (стр. 35+стр.45)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</si>
  <si>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</si>
  <si>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</si>
  <si>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</t>
  </si>
  <si>
    <t>его замещающее)                    ________________ дата ____________</t>
  </si>
  <si>
    <t>Главный бухгалтер                ________________ дата ____________</t>
  </si>
  <si>
    <t>Исполнитель                          ________________ дата ____________</t>
  </si>
  <si>
    <t>Место для печати</t>
  </si>
  <si>
    <t>к Инструкции о формах, перечне,</t>
  </si>
  <si>
    <t>Телефон                                 266 27 12</t>
  </si>
  <si>
    <t>по состоянию на «01» октября 2013 года</t>
  </si>
  <si>
    <t>Акционерное Общество "Единый накопительный пенсионный фонд"</t>
  </si>
  <si>
    <t>Приложение 8</t>
  </si>
  <si>
    <t>Отчет о прибылях и убытках</t>
  </si>
  <si>
    <t>по состоянию на "01" октября 2013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</si>
  <si>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</si>
  <si>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</si>
  <si>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</si>
  <si>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</si>
  <si>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</si>
  <si>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</si>
  <si>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</si>
  <si>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</t>
  </si>
  <si>
    <t>по предоставленной финансовой аренде</t>
  </si>
  <si>
    <t>по приобретенным ценным бумагам</t>
  </si>
  <si>
    <t>по операциям «обратное РЕПО»</t>
  </si>
  <si>
    <t>прочие доходы, связанные с получением вознаграждения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</si>
  <si>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</si>
  <si>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</si>
  <si>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доходы от осуществления клиринговых операций</t>
  </si>
  <si>
    <t>доходы от осуществления кассовых операций</t>
  </si>
  <si>
    <t>доходы от осуществления сейфовых операций</t>
  </si>
  <si>
    <t>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</si>
  <si>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</si>
  <si>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</si>
  <si>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>доходы (расходы) от купли-продажи финансовых активов (нетто)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</si>
  <si>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</si>
  <si>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</si>
  <si>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</si>
  <si>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</si>
  <si>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</si>
  <si>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</si>
  <si>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</si>
  <si>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</si>
  <si>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</si>
  <si>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</si>
  <si>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</si>
  <si>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</si>
  <si>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</si>
  <si>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</si>
  <si>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</si>
  <si>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вознаграждение управляющему агенту</t>
  </si>
  <si>
    <t>вознаграждение за кастодиальное обслуживание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</si>
  <si>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</si>
  <si>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</si>
  <si>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расходы от осуществления клиринговых операций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</si>
  <si>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</si>
  <si>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</si>
  <si>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</si>
  <si>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</si>
  <si>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расходы на оплату труда и командировочные</t>
  </si>
  <si>
    <t>амортизационные отчисления</t>
  </si>
  <si>
    <t>расходы на материалы</t>
  </si>
  <si>
    <t>расходы по выплате налогов и других обязательных платежей в бюджет, за исключением корпоративного подоходного налога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</si>
  <si>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</si>
  <si>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</si>
  <si>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</si>
  <si>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</si>
  <si>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</si>
  <si>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</si>
  <si>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</si>
  <si>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</si>
  <si>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</si>
  <si>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</si>
  <si>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</si>
  <si>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Главный бухгалтер                  ________________ дата ____________</t>
  </si>
  <si>
    <t>Исполнитель                           ________________ дата ____________</t>
  </si>
  <si>
    <t>Телефон                                 266 27 12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</si>
</sst>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6" fillId="0" borderId="0" xfId="0" applyNumberFormat="1" applyFont="1"/>
    <xf numFmtId="0" fontId="6" fillId="0" borderId="0" xfId="1" applyFont="1"/>
    <xf numFmtId="3" fontId="6" fillId="0" borderId="0" xfId="1" applyNumberFormat="1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3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justify"/>
    </xf>
    <xf numFmtId="0" fontId="8" fillId="0" borderId="0" xfId="0" applyFont="1" applyAlignment="1"/>
  </cellXfs>
  <cellStyles count="2">
    <cellStyle name="Обычный" xfId="0" builtinId="0"/>
    <cellStyle name="Обычный_m0060110 наш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987000.100%20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view="pageBreakPreview" zoomScaleSheetLayoutView="100" workbookViewId="0">
      <selection activeCell="A16" sqref="A16:D16"/>
    </sheetView>
  </sheetViews>
  <sheetFormatPr defaultRowHeight="15"/>
  <cols>
    <col min="1" max="1" width="71.7109375" style="2" customWidth="1"/>
    <col min="2" max="2" width="6.28515625" style="2" customWidth="1"/>
    <col min="3" max="3" width="11.140625" style="2" customWidth="1"/>
    <col min="4" max="4" width="12.7109375" style="2" customWidth="1"/>
    <col min="5" max="6" width="11.140625" style="4" bestFit="1" customWidth="1"/>
    <col min="7" max="8" width="9.28515625" style="4" bestFit="1" customWidth="1"/>
    <col min="9" max="16384" width="9.140625" style="4"/>
  </cols>
  <sheetData>
    <row r="1" spans="1:4" ht="9" customHeight="1">
      <c r="D1" s="3" t="s">
        <v>0</v>
      </c>
    </row>
    <row r="2" spans="1:4" ht="9" customHeight="1">
      <c r="D2" s="3" t="s">
        <v>81</v>
      </c>
    </row>
    <row r="3" spans="1:4" ht="9" customHeight="1">
      <c r="D3" s="3" t="s">
        <v>1</v>
      </c>
    </row>
    <row r="4" spans="1:4" ht="9" customHeight="1">
      <c r="D4" s="3" t="s">
        <v>2</v>
      </c>
    </row>
    <row r="5" spans="1:4" ht="9" customHeight="1">
      <c r="D5" s="3" t="s">
        <v>3</v>
      </c>
    </row>
    <row r="6" spans="1:4" ht="9" customHeight="1">
      <c r="D6" s="3" t="s">
        <v>4</v>
      </c>
    </row>
    <row r="7" spans="1:4" ht="9" customHeight="1">
      <c r="D7" s="3" t="s">
        <v>5</v>
      </c>
    </row>
    <row r="8" spans="1:4" ht="9" customHeight="1">
      <c r="D8" s="3" t="s">
        <v>4</v>
      </c>
    </row>
    <row r="9" spans="1:4" ht="9" customHeight="1">
      <c r="D9" s="3" t="s">
        <v>6</v>
      </c>
    </row>
    <row r="10" spans="1:4" ht="9" customHeight="1">
      <c r="D10" s="3" t="s">
        <v>7</v>
      </c>
    </row>
    <row r="11" spans="1:4" ht="9" customHeight="1">
      <c r="D11" s="3" t="s">
        <v>8</v>
      </c>
    </row>
    <row r="12" spans="1:4" ht="7.5" customHeight="1">
      <c r="D12" s="3"/>
    </row>
    <row r="13" spans="1:4" ht="7.5" customHeight="1">
      <c r="D13" s="3" t="s">
        <v>9</v>
      </c>
    </row>
    <row r="14" spans="1:4" ht="9.75" customHeight="1">
      <c r="A14" s="16" t="s">
        <v>10</v>
      </c>
      <c r="B14" s="16"/>
      <c r="C14" s="16"/>
      <c r="D14" s="16"/>
    </row>
    <row r="15" spans="1:4" ht="9.75" customHeight="1">
      <c r="A15" s="16" t="s">
        <v>84</v>
      </c>
      <c r="B15" s="16"/>
      <c r="C15" s="16"/>
      <c r="D15" s="16"/>
    </row>
    <row r="16" spans="1:4" ht="9.75" customHeight="1">
      <c r="A16" s="17" t="s">
        <v>11</v>
      </c>
      <c r="B16" s="17"/>
      <c r="C16" s="17"/>
      <c r="D16" s="17"/>
    </row>
    <row r="17" spans="1:4" ht="9.75" customHeight="1">
      <c r="A17" s="16" t="s">
        <v>83</v>
      </c>
      <c r="B17" s="16"/>
      <c r="C17" s="16"/>
      <c r="D17" s="16"/>
    </row>
    <row r="18" spans="1:4" ht="9.75" customHeight="1">
      <c r="D18" s="5" t="s">
        <v>12</v>
      </c>
    </row>
    <row r="19" spans="1:4" ht="33.75">
      <c r="A19" s="6" t="s">
        <v>13</v>
      </c>
      <c r="B19" s="6" t="s">
        <v>14</v>
      </c>
      <c r="C19" s="6" t="s">
        <v>15</v>
      </c>
      <c r="D19" s="6" t="s">
        <v>16</v>
      </c>
    </row>
    <row r="20" spans="1:4" ht="9" customHeight="1">
      <c r="A20" s="6">
        <v>1</v>
      </c>
      <c r="B20" s="6">
        <v>2</v>
      </c>
      <c r="C20" s="6">
        <v>3</v>
      </c>
      <c r="D20" s="6">
        <v>4</v>
      </c>
    </row>
    <row r="21" spans="1:4" ht="10.5" customHeight="1">
      <c r="A21" s="7" t="s">
        <v>17</v>
      </c>
      <c r="B21" s="6"/>
      <c r="C21" s="6"/>
      <c r="D21" s="6"/>
    </row>
    <row r="22" spans="1:4" ht="10.5" customHeight="1">
      <c r="A22" s="7" t="s">
        <v>18</v>
      </c>
      <c r="B22" s="6">
        <v>1</v>
      </c>
      <c r="C22" s="1">
        <v>912511</v>
      </c>
      <c r="D22" s="1">
        <v>1956129</v>
      </c>
    </row>
    <row r="23" spans="1:4" ht="10.5" customHeight="1">
      <c r="A23" s="7" t="s">
        <v>19</v>
      </c>
      <c r="B23" s="6">
        <v>2</v>
      </c>
      <c r="C23" s="1"/>
      <c r="D23" s="1"/>
    </row>
    <row r="24" spans="1:4" ht="10.5" customHeight="1">
      <c r="A24" s="7" t="s">
        <v>20</v>
      </c>
      <c r="B24" s="6">
        <v>3</v>
      </c>
      <c r="C24" s="1"/>
      <c r="D24" s="1"/>
    </row>
    <row r="25" spans="1:4" ht="10.5" customHeight="1">
      <c r="A25" s="7" t="s">
        <v>21</v>
      </c>
      <c r="B25" s="6">
        <v>4</v>
      </c>
      <c r="C25" s="1"/>
      <c r="D25" s="1"/>
    </row>
    <row r="26" spans="1:4" ht="10.5" customHeight="1">
      <c r="A26" s="7" t="s">
        <v>22</v>
      </c>
      <c r="B26" s="6">
        <v>5</v>
      </c>
      <c r="C26" s="1">
        <v>7618371</v>
      </c>
      <c r="D26" s="1">
        <v>12006745</v>
      </c>
    </row>
    <row r="27" spans="1:4" ht="10.5" customHeight="1">
      <c r="A27" s="7" t="s">
        <v>23</v>
      </c>
      <c r="B27" s="6">
        <v>6</v>
      </c>
      <c r="C27" s="1">
        <f>1646</f>
        <v>1646</v>
      </c>
      <c r="D27" s="1">
        <f>1935+722</f>
        <v>2657</v>
      </c>
    </row>
    <row r="28" spans="1:4" ht="10.5" customHeight="1">
      <c r="A28" s="7" t="s">
        <v>24</v>
      </c>
      <c r="B28" s="6">
        <v>7</v>
      </c>
      <c r="C28" s="1">
        <f>C30+C31</f>
        <v>696606</v>
      </c>
      <c r="D28" s="1">
        <v>215089</v>
      </c>
    </row>
    <row r="29" spans="1:4" ht="10.5" customHeight="1">
      <c r="A29" s="7" t="s">
        <v>25</v>
      </c>
      <c r="B29" s="6"/>
      <c r="C29" s="1"/>
      <c r="D29" s="1"/>
    </row>
    <row r="30" spans="1:4" ht="10.5" customHeight="1">
      <c r="A30" s="7" t="s">
        <v>26</v>
      </c>
      <c r="B30" s="6">
        <v>7.1</v>
      </c>
      <c r="C30" s="1">
        <v>295483</v>
      </c>
      <c r="D30" s="1">
        <v>215089</v>
      </c>
    </row>
    <row r="31" spans="1:4" ht="10.5" customHeight="1">
      <c r="A31" s="7" t="s">
        <v>27</v>
      </c>
      <c r="B31" s="6">
        <v>7.2</v>
      </c>
      <c r="C31" s="1">
        <v>401123</v>
      </c>
      <c r="D31" s="1"/>
    </row>
    <row r="32" spans="1:4" ht="10.5" customHeight="1">
      <c r="A32" s="7" t="s">
        <v>28</v>
      </c>
      <c r="B32" s="6">
        <v>8</v>
      </c>
      <c r="C32" s="1"/>
      <c r="D32" s="1"/>
    </row>
    <row r="33" spans="1:8" ht="10.5" customHeight="1">
      <c r="A33" s="7" t="s">
        <v>29</v>
      </c>
      <c r="B33" s="6">
        <v>9</v>
      </c>
      <c r="C33" s="1"/>
      <c r="D33" s="1"/>
    </row>
    <row r="34" spans="1:8" ht="10.5" customHeight="1">
      <c r="A34" s="7" t="s">
        <v>30</v>
      </c>
      <c r="B34" s="6">
        <v>10</v>
      </c>
      <c r="C34" s="1">
        <v>6728824</v>
      </c>
      <c r="D34" s="1">
        <v>9558494</v>
      </c>
    </row>
    <row r="35" spans="1:8" ht="10.5" customHeight="1">
      <c r="A35" s="7" t="s">
        <v>31</v>
      </c>
      <c r="B35" s="6">
        <v>11</v>
      </c>
      <c r="C35" s="1"/>
      <c r="D35" s="1"/>
    </row>
    <row r="36" spans="1:8" ht="10.5" customHeight="1">
      <c r="A36" s="7" t="s">
        <v>32</v>
      </c>
      <c r="B36" s="6">
        <v>12</v>
      </c>
      <c r="C36" s="1"/>
      <c r="D36" s="1"/>
    </row>
    <row r="37" spans="1:8" ht="10.5" customHeight="1">
      <c r="A37" s="7" t="s">
        <v>33</v>
      </c>
      <c r="B37" s="6">
        <v>13</v>
      </c>
      <c r="C37" s="1">
        <v>108471</v>
      </c>
      <c r="D37" s="1">
        <v>108471</v>
      </c>
    </row>
    <row r="38" spans="1:8" ht="10.5" customHeight="1">
      <c r="A38" s="7" t="s">
        <v>34</v>
      </c>
      <c r="B38" s="6">
        <v>14</v>
      </c>
      <c r="C38" s="1"/>
      <c r="D38" s="1"/>
    </row>
    <row r="39" spans="1:8" ht="10.5" customHeight="1">
      <c r="A39" s="7" t="s">
        <v>35</v>
      </c>
      <c r="B39" s="6">
        <v>15</v>
      </c>
      <c r="C39" s="1">
        <v>80468</v>
      </c>
      <c r="D39" s="1">
        <v>110384</v>
      </c>
    </row>
    <row r="40" spans="1:8" ht="10.5" customHeight="1">
      <c r="A40" s="7" t="s">
        <v>36</v>
      </c>
      <c r="B40" s="6">
        <v>16</v>
      </c>
      <c r="C40" s="1"/>
      <c r="D40" s="1"/>
    </row>
    <row r="41" spans="1:8" ht="10.5" customHeight="1">
      <c r="A41" s="7" t="s">
        <v>37</v>
      </c>
      <c r="B41" s="6">
        <v>17</v>
      </c>
      <c r="C41" s="1">
        <v>104168</v>
      </c>
      <c r="D41" s="1">
        <v>111674</v>
      </c>
    </row>
    <row r="42" spans="1:8" ht="10.5" customHeight="1">
      <c r="A42" s="7" t="s">
        <v>38</v>
      </c>
      <c r="B42" s="6">
        <v>18</v>
      </c>
      <c r="C42" s="1">
        <v>184193</v>
      </c>
      <c r="D42" s="1">
        <v>184338</v>
      </c>
    </row>
    <row r="43" spans="1:8" ht="10.5" customHeight="1">
      <c r="A43" s="7" t="s">
        <v>39</v>
      </c>
      <c r="B43" s="6">
        <v>19</v>
      </c>
      <c r="C43" s="1">
        <v>418453</v>
      </c>
      <c r="D43" s="1">
        <v>88498</v>
      </c>
    </row>
    <row r="44" spans="1:8" ht="10.5" customHeight="1">
      <c r="A44" s="7" t="s">
        <v>40</v>
      </c>
      <c r="B44" s="6">
        <v>20</v>
      </c>
      <c r="C44" s="1">
        <v>77838</v>
      </c>
      <c r="D44" s="1">
        <v>77838</v>
      </c>
      <c r="E44" s="8"/>
    </row>
    <row r="45" spans="1:8" ht="10.5" customHeight="1">
      <c r="A45" s="7" t="s">
        <v>41</v>
      </c>
      <c r="B45" s="6">
        <v>21</v>
      </c>
      <c r="C45" s="1">
        <f>116428+14238+17954</f>
        <v>148620</v>
      </c>
      <c r="D45" s="1">
        <f>784653+36971+22968</f>
        <v>844592</v>
      </c>
      <c r="E45" s="9"/>
      <c r="F45" s="10"/>
    </row>
    <row r="46" spans="1:8" ht="7.5" customHeight="1">
      <c r="A46" s="7"/>
      <c r="B46" s="6"/>
      <c r="C46" s="1"/>
      <c r="D46" s="1"/>
    </row>
    <row r="47" spans="1:8" ht="10.5" customHeight="1">
      <c r="A47" s="11" t="s">
        <v>42</v>
      </c>
      <c r="B47" s="12">
        <v>22</v>
      </c>
      <c r="C47" s="13">
        <f>SUM(C22,C26,C27,C28,C34,C39,C41,C42,C43,C44,C45)+C37+C40</f>
        <v>17080169</v>
      </c>
      <c r="D47" s="13">
        <f>SUM(D22,D26,D27,D28,D34,D39,D41,D42,D43,D44,D45)+D37</f>
        <v>25264909</v>
      </c>
      <c r="E47" s="4">
        <v>17080169</v>
      </c>
      <c r="F47" s="4">
        <v>25264909</v>
      </c>
      <c r="G47" s="8">
        <f>C47-E47</f>
        <v>0</v>
      </c>
      <c r="H47" s="8">
        <f>D47-F47</f>
        <v>0</v>
      </c>
    </row>
    <row r="48" spans="1:8" ht="7.5" customHeight="1">
      <c r="A48" s="7"/>
      <c r="B48" s="6"/>
      <c r="C48" s="1"/>
      <c r="D48" s="1"/>
    </row>
    <row r="49" spans="1:4" ht="10.5" customHeight="1">
      <c r="A49" s="7" t="s">
        <v>43</v>
      </c>
      <c r="B49" s="6"/>
      <c r="C49" s="1"/>
      <c r="D49" s="1"/>
    </row>
    <row r="50" spans="1:4" ht="10.5" customHeight="1">
      <c r="A50" s="7" t="s">
        <v>44</v>
      </c>
      <c r="B50" s="6">
        <v>23</v>
      </c>
      <c r="C50" s="1"/>
      <c r="D50" s="1"/>
    </row>
    <row r="51" spans="1:4" ht="10.5" customHeight="1">
      <c r="A51" s="7" t="s">
        <v>21</v>
      </c>
      <c r="B51" s="6">
        <v>24</v>
      </c>
      <c r="C51" s="1"/>
      <c r="D51" s="1"/>
    </row>
    <row r="52" spans="1:4" ht="10.5" customHeight="1">
      <c r="A52" s="7" t="s">
        <v>45</v>
      </c>
      <c r="B52" s="6">
        <v>25</v>
      </c>
      <c r="C52" s="1"/>
      <c r="D52" s="1"/>
    </row>
    <row r="53" spans="1:4" ht="10.5" customHeight="1">
      <c r="A53" s="7" t="s">
        <v>46</v>
      </c>
      <c r="B53" s="6">
        <v>26</v>
      </c>
      <c r="C53" s="1"/>
      <c r="D53" s="1"/>
    </row>
    <row r="54" spans="1:4" ht="10.5" customHeight="1">
      <c r="A54" s="7" t="s">
        <v>47</v>
      </c>
      <c r="B54" s="6">
        <v>27</v>
      </c>
      <c r="C54" s="1"/>
      <c r="D54" s="1"/>
    </row>
    <row r="55" spans="1:4" ht="10.5" customHeight="1">
      <c r="A55" s="7" t="s">
        <v>48</v>
      </c>
      <c r="B55" s="6">
        <v>28</v>
      </c>
      <c r="C55" s="1">
        <f>38887+45200</f>
        <v>84087</v>
      </c>
      <c r="D55" s="1">
        <f>42830+10341+397711</f>
        <v>450882</v>
      </c>
    </row>
    <row r="56" spans="1:4" ht="10.5" customHeight="1">
      <c r="A56" s="7" t="s">
        <v>49</v>
      </c>
      <c r="B56" s="6">
        <v>29</v>
      </c>
      <c r="C56" s="1">
        <v>286382</v>
      </c>
      <c r="D56" s="1">
        <v>367652</v>
      </c>
    </row>
    <row r="57" spans="1:4" ht="10.5" customHeight="1">
      <c r="A57" s="7" t="s">
        <v>25</v>
      </c>
      <c r="B57" s="6"/>
      <c r="C57" s="1"/>
      <c r="D57" s="1"/>
    </row>
    <row r="58" spans="1:4" ht="10.5" customHeight="1">
      <c r="A58" s="7" t="s">
        <v>50</v>
      </c>
      <c r="B58" s="6">
        <v>29.1</v>
      </c>
      <c r="C58" s="1"/>
      <c r="D58" s="1"/>
    </row>
    <row r="59" spans="1:4" ht="10.5" customHeight="1">
      <c r="A59" s="7" t="s">
        <v>51</v>
      </c>
      <c r="B59" s="6">
        <v>30</v>
      </c>
      <c r="C59" s="1"/>
      <c r="D59" s="1"/>
    </row>
    <row r="60" spans="1:4" ht="10.5" customHeight="1">
      <c r="A60" s="7" t="s">
        <v>52</v>
      </c>
      <c r="B60" s="6">
        <v>31</v>
      </c>
      <c r="C60" s="1"/>
      <c r="D60" s="1"/>
    </row>
    <row r="61" spans="1:4" ht="10.5" customHeight="1">
      <c r="A61" s="7" t="s">
        <v>53</v>
      </c>
      <c r="B61" s="6">
        <v>32</v>
      </c>
      <c r="C61" s="1">
        <v>198409</v>
      </c>
      <c r="D61" s="1">
        <v>53097</v>
      </c>
    </row>
    <row r="62" spans="1:4" ht="10.5" customHeight="1">
      <c r="A62" s="7" t="s">
        <v>54</v>
      </c>
      <c r="B62" s="6">
        <v>33</v>
      </c>
      <c r="C62" s="1"/>
      <c r="D62" s="1"/>
    </row>
    <row r="63" spans="1:4" ht="10.5" customHeight="1">
      <c r="A63" s="7" t="s">
        <v>55</v>
      </c>
      <c r="B63" s="6">
        <v>34</v>
      </c>
      <c r="C63" s="1">
        <v>2093</v>
      </c>
      <c r="D63" s="1">
        <v>2269</v>
      </c>
    </row>
    <row r="64" spans="1:4" ht="6.75" customHeight="1">
      <c r="A64" s="7"/>
      <c r="B64" s="6"/>
      <c r="C64" s="1"/>
      <c r="D64" s="1"/>
    </row>
    <row r="65" spans="1:8" ht="10.5" customHeight="1">
      <c r="A65" s="11" t="s">
        <v>56</v>
      </c>
      <c r="B65" s="12">
        <v>35</v>
      </c>
      <c r="C65" s="13">
        <f>SUM(C55,C56,C61,C63)+C59</f>
        <v>570971</v>
      </c>
      <c r="D65" s="13">
        <f>SUM(D55,D56,D61,D63)</f>
        <v>873900</v>
      </c>
      <c r="E65" s="4">
        <v>570971</v>
      </c>
      <c r="F65" s="4">
        <v>873900</v>
      </c>
      <c r="G65" s="8">
        <f>C65-E65</f>
        <v>0</v>
      </c>
      <c r="H65" s="8">
        <f>D65-F65</f>
        <v>0</v>
      </c>
    </row>
    <row r="66" spans="1:8" ht="6.75" customHeight="1">
      <c r="A66" s="7"/>
      <c r="B66" s="6"/>
      <c r="C66" s="1"/>
      <c r="D66" s="1"/>
    </row>
    <row r="67" spans="1:8" ht="10.5" customHeight="1">
      <c r="A67" s="7" t="s">
        <v>57</v>
      </c>
      <c r="B67" s="6"/>
      <c r="C67" s="1"/>
      <c r="D67" s="1"/>
    </row>
    <row r="68" spans="1:8" ht="10.5" customHeight="1">
      <c r="A68" s="7" t="s">
        <v>58</v>
      </c>
      <c r="B68" s="6">
        <v>36</v>
      </c>
      <c r="C68" s="1">
        <v>7012769</v>
      </c>
      <c r="D68" s="1">
        <v>7012769</v>
      </c>
    </row>
    <row r="69" spans="1:8" ht="10.5" customHeight="1">
      <c r="A69" s="7" t="s">
        <v>25</v>
      </c>
      <c r="B69" s="6"/>
      <c r="C69" s="1"/>
      <c r="D69" s="1"/>
    </row>
    <row r="70" spans="1:8" ht="10.5" customHeight="1">
      <c r="A70" s="7" t="s">
        <v>59</v>
      </c>
      <c r="B70" s="6">
        <v>36.1</v>
      </c>
      <c r="C70" s="1">
        <v>7012769</v>
      </c>
      <c r="D70" s="1">
        <v>7012769</v>
      </c>
    </row>
    <row r="71" spans="1:8" ht="10.5" customHeight="1">
      <c r="A71" s="7" t="s">
        <v>60</v>
      </c>
      <c r="B71" s="6">
        <v>36.200000000000003</v>
      </c>
      <c r="C71" s="1"/>
      <c r="D71" s="1"/>
    </row>
    <row r="72" spans="1:8" ht="10.5" customHeight="1">
      <c r="A72" s="7" t="s">
        <v>61</v>
      </c>
      <c r="B72" s="6">
        <v>37</v>
      </c>
      <c r="C72" s="1"/>
      <c r="D72" s="1">
        <v>3193</v>
      </c>
    </row>
    <row r="73" spans="1:8" ht="10.5" customHeight="1">
      <c r="A73" s="7" t="s">
        <v>62</v>
      </c>
      <c r="B73" s="6">
        <v>38</v>
      </c>
      <c r="C73" s="1"/>
      <c r="D73" s="1"/>
    </row>
    <row r="74" spans="1:8" ht="10.5" customHeight="1">
      <c r="A74" s="7" t="s">
        <v>63</v>
      </c>
      <c r="B74" s="6">
        <v>39</v>
      </c>
      <c r="C74" s="1">
        <v>4056517</v>
      </c>
      <c r="D74" s="1">
        <v>4056517</v>
      </c>
    </row>
    <row r="75" spans="1:8" ht="10.5" customHeight="1">
      <c r="A75" s="7" t="s">
        <v>64</v>
      </c>
      <c r="B75" s="6">
        <v>40</v>
      </c>
      <c r="C75" s="1"/>
      <c r="D75" s="1"/>
    </row>
    <row r="76" spans="1:8" ht="10.5" customHeight="1">
      <c r="A76" s="7" t="s">
        <v>65</v>
      </c>
      <c r="B76" s="6">
        <v>41</v>
      </c>
      <c r="C76" s="1"/>
      <c r="D76" s="1"/>
    </row>
    <row r="77" spans="1:8" ht="10.5" customHeight="1">
      <c r="A77" s="7" t="s">
        <v>66</v>
      </c>
      <c r="B77" s="6">
        <v>42</v>
      </c>
      <c r="C77" s="1">
        <v>-321269</v>
      </c>
      <c r="D77" s="1">
        <v>-223564</v>
      </c>
    </row>
    <row r="78" spans="1:8" ht="10.5" customHeight="1">
      <c r="A78" s="7" t="s">
        <v>67</v>
      </c>
      <c r="B78" s="6">
        <v>43</v>
      </c>
      <c r="C78" s="1">
        <f>C80+C81</f>
        <v>5761181</v>
      </c>
      <c r="D78" s="1">
        <f>D80+D81</f>
        <v>13542094</v>
      </c>
    </row>
    <row r="79" spans="1:8" ht="10.5" customHeight="1">
      <c r="A79" s="7" t="s">
        <v>68</v>
      </c>
      <c r="B79" s="6"/>
      <c r="C79" s="1"/>
      <c r="D79" s="1"/>
    </row>
    <row r="80" spans="1:8" ht="10.5" customHeight="1">
      <c r="A80" s="7" t="s">
        <v>69</v>
      </c>
      <c r="B80" s="6">
        <v>43.1</v>
      </c>
      <c r="C80" s="1">
        <v>4638634</v>
      </c>
      <c r="D80" s="1">
        <v>10777027</v>
      </c>
    </row>
    <row r="81" spans="1:8" ht="10.5" customHeight="1">
      <c r="A81" s="7" t="s">
        <v>70</v>
      </c>
      <c r="B81" s="6">
        <v>43.2</v>
      </c>
      <c r="C81" s="1">
        <v>1122547</v>
      </c>
      <c r="D81" s="1">
        <v>2765067</v>
      </c>
    </row>
    <row r="82" spans="1:8" ht="10.5" customHeight="1">
      <c r="A82" s="7" t="s">
        <v>71</v>
      </c>
      <c r="B82" s="6">
        <v>44</v>
      </c>
      <c r="C82" s="1"/>
      <c r="D82" s="1"/>
    </row>
    <row r="83" spans="1:8" ht="8.25" customHeight="1">
      <c r="A83" s="7"/>
      <c r="B83" s="6"/>
      <c r="C83" s="1"/>
      <c r="D83" s="1"/>
    </row>
    <row r="84" spans="1:8" ht="10.5" customHeight="1">
      <c r="A84" s="11" t="s">
        <v>72</v>
      </c>
      <c r="B84" s="12">
        <v>45</v>
      </c>
      <c r="C84" s="13">
        <f>SUM(C68,C72,C74,C77,C78)</f>
        <v>16509198</v>
      </c>
      <c r="D84" s="13">
        <f>SUM(D68,D72,D74,D77,D78)</f>
        <v>24391009</v>
      </c>
      <c r="E84" s="4">
        <v>16509198</v>
      </c>
      <c r="F84" s="4">
        <v>24391009</v>
      </c>
      <c r="G84" s="8">
        <f>C84-E84</f>
        <v>0</v>
      </c>
      <c r="H84" s="8">
        <f>D84-F84</f>
        <v>0</v>
      </c>
    </row>
    <row r="85" spans="1:8" ht="9" customHeight="1">
      <c r="A85" s="7"/>
      <c r="B85" s="6"/>
      <c r="C85" s="1"/>
      <c r="D85" s="1"/>
    </row>
    <row r="86" spans="1:8" ht="10.5" customHeight="1">
      <c r="A86" s="11" t="s">
        <v>73</v>
      </c>
      <c r="B86" s="12">
        <v>46</v>
      </c>
      <c r="C86" s="13">
        <f>C65+C84</f>
        <v>17080169</v>
      </c>
      <c r="D86" s="13">
        <f>D65+D84</f>
        <v>25264909</v>
      </c>
      <c r="E86" s="4">
        <v>17080169</v>
      </c>
      <c r="F86" s="4">
        <v>25264909</v>
      </c>
      <c r="G86" s="8">
        <f>C86-E86</f>
        <v>0</v>
      </c>
      <c r="H86" s="8">
        <f>D86-F86</f>
        <v>0</v>
      </c>
    </row>
    <row r="87" spans="1:8" ht="9" customHeight="1">
      <c r="A87" s="14"/>
      <c r="C87" s="15"/>
      <c r="D87" s="15"/>
    </row>
    <row r="88" spans="1:8" ht="9" customHeight="1">
      <c r="A88" s="17" t="s">
        <v>74</v>
      </c>
      <c r="B88" s="17"/>
      <c r="C88" s="17"/>
      <c r="D88" s="17"/>
    </row>
    <row r="89" spans="1:8" ht="9" customHeight="1">
      <c r="A89" s="14"/>
    </row>
    <row r="90" spans="1:8" ht="9.75" customHeight="1">
      <c r="A90" s="2" t="s">
        <v>75</v>
      </c>
    </row>
    <row r="91" spans="1:8" ht="9.75" customHeight="1">
      <c r="A91" s="2" t="s">
        <v>76</v>
      </c>
    </row>
    <row r="92" spans="1:8" ht="9.75" customHeight="1">
      <c r="A92" s="2" t="s">
        <v>77</v>
      </c>
    </row>
    <row r="93" spans="1:8" ht="9.75" customHeight="1">
      <c r="A93" s="2" t="s">
        <v>78</v>
      </c>
    </row>
    <row r="94" spans="1:8" ht="9.75" customHeight="1">
      <c r="A94" s="2" t="s">
        <v>79</v>
      </c>
    </row>
    <row r="95" spans="1:8" ht="9.75" customHeight="1">
      <c r="A95" s="2" t="s">
        <v>82</v>
      </c>
    </row>
    <row r="96" spans="1:8" ht="9.75" customHeight="1">
      <c r="A96" s="2" t="s">
        <v>80</v>
      </c>
    </row>
  </sheetData>
  <mergeCells count="5">
    <mergeCell ref="A14:D14"/>
    <mergeCell ref="A15:D15"/>
    <mergeCell ref="A16:D16"/>
    <mergeCell ref="A17:D17"/>
    <mergeCell ref="A88:D88"/>
  </mergeCells>
  <pageMargins left="0.70866141732283472" right="0.55118110236220474" top="0.19685039370078741" bottom="0.19685039370078741" header="0.19685039370078741" footer="0.19685039370078741"/>
  <pageSetup paperSize="9" scale="86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8"/>
  <sheetViews>
    <sheetView tabSelected="1" view="pageBreakPreview" zoomScale="75" zoomScaleSheetLayoutView="75" workbookViewId="0">
      <selection activeCell="G73" sqref="G73"/>
    </sheetView>
  </sheetViews>
  <sheetFormatPr defaultRowHeight="15"/>
  <cols>
    <col min="1" max="1" width="68.42578125" style="18" customWidth="1"/>
    <col min="2" max="2" width="7.42578125" style="18" customWidth="1"/>
    <col min="3" max="3" width="10.28515625" style="18" customWidth="1"/>
    <col min="4" max="4" width="12.42578125" style="18" customWidth="1"/>
    <col min="5" max="5" width="11.7109375" style="18" customWidth="1"/>
    <col min="6" max="6" width="14.140625" style="18" customWidth="1"/>
  </cols>
  <sheetData>
    <row r="1" spans="1:6">
      <c r="F1" s="19" t="s">
        <v>85</v>
      </c>
    </row>
    <row r="2" spans="1:6">
      <c r="F2" s="19" t="s">
        <v>81</v>
      </c>
    </row>
    <row r="3" spans="1:6">
      <c r="F3" s="19" t="s">
        <v>1</v>
      </c>
    </row>
    <row r="4" spans="1:6">
      <c r="F4" s="19" t="s">
        <v>2</v>
      </c>
    </row>
    <row r="5" spans="1:6">
      <c r="F5" s="19" t="s">
        <v>3</v>
      </c>
    </row>
    <row r="6" spans="1:6">
      <c r="F6" s="19" t="s">
        <v>4</v>
      </c>
    </row>
    <row r="7" spans="1:6">
      <c r="F7" s="19" t="s">
        <v>5</v>
      </c>
    </row>
    <row r="8" spans="1:6">
      <c r="F8" s="19" t="s">
        <v>4</v>
      </c>
    </row>
    <row r="9" spans="1:6">
      <c r="A9" s="20"/>
      <c r="F9" s="19" t="s">
        <v>6</v>
      </c>
    </row>
    <row r="10" spans="1:6">
      <c r="A10" s="20"/>
      <c r="F10" s="19" t="s">
        <v>7</v>
      </c>
    </row>
    <row r="11" spans="1:6">
      <c r="A11" s="20"/>
      <c r="F11" s="19" t="s">
        <v>8</v>
      </c>
    </row>
    <row r="12" spans="1:6">
      <c r="A12" s="21" t="s">
        <v>86</v>
      </c>
      <c r="B12" s="21"/>
      <c r="C12" s="21"/>
      <c r="D12" s="21"/>
      <c r="E12" s="21"/>
      <c r="F12" s="21"/>
    </row>
    <row r="13" spans="1:6">
      <c r="A13" s="21" t="s">
        <v>84</v>
      </c>
      <c r="B13" s="21"/>
      <c r="C13" s="21"/>
      <c r="D13" s="21"/>
      <c r="E13" s="21"/>
      <c r="F13" s="21"/>
    </row>
    <row r="14" spans="1:6">
      <c r="A14" s="22" t="s">
        <v>11</v>
      </c>
      <c r="B14" s="22"/>
      <c r="C14" s="22"/>
      <c r="D14" s="22"/>
      <c r="E14" s="22"/>
      <c r="F14" s="22"/>
    </row>
    <row r="15" spans="1:6">
      <c r="A15" s="21" t="s">
        <v>87</v>
      </c>
      <c r="B15" s="21"/>
      <c r="C15" s="21"/>
      <c r="D15" s="21"/>
      <c r="E15" s="21"/>
      <c r="F15" s="21"/>
    </row>
    <row r="16" spans="1:6">
      <c r="A16" s="23"/>
      <c r="F16" s="20" t="s">
        <v>9</v>
      </c>
    </row>
    <row r="17" spans="1:6">
      <c r="F17" s="20" t="s">
        <v>12</v>
      </c>
    </row>
    <row r="18" spans="1:6" ht="56.25">
      <c r="A18" s="24" t="s">
        <v>13</v>
      </c>
      <c r="B18" s="24" t="s">
        <v>14</v>
      </c>
      <c r="C18" s="24" t="s">
        <v>88</v>
      </c>
      <c r="D18" s="24" t="s">
        <v>89</v>
      </c>
      <c r="E18" s="24" t="s">
        <v>90</v>
      </c>
      <c r="F18" s="24" t="s">
        <v>91</v>
      </c>
    </row>
    <row r="19" spans="1:6">
      <c r="A19" s="24">
        <v>1</v>
      </c>
      <c r="B19" s="24">
        <v>2</v>
      </c>
      <c r="C19" s="24">
        <v>3</v>
      </c>
      <c r="D19" s="24">
        <v>4</v>
      </c>
      <c r="E19" s="24">
        <v>5</v>
      </c>
      <c r="F19" s="24">
        <v>6</v>
      </c>
    </row>
    <row r="20" spans="1:6">
      <c r="A20" s="25" t="s">
        <v>92</v>
      </c>
      <c r="B20" s="24">
        <v>1</v>
      </c>
      <c r="C20" s="26">
        <f>SUM(C22:C28)</f>
        <v>71535</v>
      </c>
      <c r="D20" s="26">
        <f>SUM(D22:D28)</f>
        <v>823149</v>
      </c>
      <c r="E20" s="26">
        <f t="shared" ref="E20:F20" si="0">SUM(E22:E28)</f>
        <v>101021</v>
      </c>
      <c r="F20" s="26">
        <f t="shared" si="0"/>
        <v>860454</v>
      </c>
    </row>
    <row r="21" spans="1:6">
      <c r="A21" s="25" t="s">
        <v>68</v>
      </c>
      <c r="B21" s="24"/>
      <c r="C21" s="26"/>
      <c r="D21" s="26"/>
      <c r="E21" s="26"/>
      <c r="F21" s="26"/>
    </row>
    <row r="22" spans="1:6">
      <c r="A22" s="25" t="s">
        <v>93</v>
      </c>
      <c r="B22" s="24">
        <v>1.1000000000000001</v>
      </c>
      <c r="C22" s="26"/>
      <c r="D22" s="26"/>
      <c r="E22" s="26"/>
      <c r="F22" s="26"/>
    </row>
    <row r="23" spans="1:6">
      <c r="A23" s="25" t="s">
        <v>94</v>
      </c>
      <c r="B23" s="24">
        <v>1.2</v>
      </c>
      <c r="C23" s="26">
        <v>37169</v>
      </c>
      <c r="D23" s="26">
        <v>372249</v>
      </c>
      <c r="E23" s="26">
        <v>53565</v>
      </c>
      <c r="F23" s="26">
        <v>407491</v>
      </c>
    </row>
    <row r="24" spans="1:6">
      <c r="A24" s="25" t="s">
        <v>95</v>
      </c>
      <c r="B24" s="24">
        <v>1.3</v>
      </c>
      <c r="C24" s="26"/>
      <c r="D24" s="26"/>
      <c r="E24" s="26"/>
      <c r="F24" s="26"/>
    </row>
    <row r="25" spans="1:6">
      <c r="A25" s="25" t="s">
        <v>96</v>
      </c>
      <c r="B25" s="24">
        <v>1.4</v>
      </c>
      <c r="C25" s="26"/>
      <c r="D25" s="26"/>
      <c r="E25" s="26"/>
      <c r="F25" s="26"/>
    </row>
    <row r="26" spans="1:6">
      <c r="A26" s="25" t="s">
        <v>97</v>
      </c>
      <c r="B26" s="24">
        <v>1.5</v>
      </c>
      <c r="C26" s="1">
        <v>34366</v>
      </c>
      <c r="D26" s="1">
        <v>450900</v>
      </c>
      <c r="E26" s="1">
        <v>47456</v>
      </c>
      <c r="F26" s="1">
        <v>452963</v>
      </c>
    </row>
    <row r="27" spans="1:6">
      <c r="A27" s="25" t="s">
        <v>98</v>
      </c>
      <c r="B27" s="24">
        <v>1.6</v>
      </c>
      <c r="C27" s="26"/>
      <c r="D27" s="26"/>
      <c r="E27" s="26"/>
      <c r="F27" s="26"/>
    </row>
    <row r="28" spans="1:6">
      <c r="A28" s="25" t="s">
        <v>99</v>
      </c>
      <c r="B28" s="24">
        <v>1.7</v>
      </c>
      <c r="C28" s="26"/>
      <c r="D28" s="26"/>
      <c r="E28" s="26"/>
      <c r="F28" s="26"/>
    </row>
    <row r="29" spans="1:6">
      <c r="A29" s="25" t="s">
        <v>24</v>
      </c>
      <c r="B29" s="24">
        <v>2</v>
      </c>
      <c r="C29" s="26">
        <f>SUM(C31:C32)</f>
        <v>209214</v>
      </c>
      <c r="D29" s="26">
        <f t="shared" ref="D29:F29" si="1">SUM(D31:D32)</f>
        <v>3046473</v>
      </c>
      <c r="E29" s="26">
        <f t="shared" si="1"/>
        <v>812283</v>
      </c>
      <c r="F29" s="26">
        <f t="shared" si="1"/>
        <v>5590336</v>
      </c>
    </row>
    <row r="30" spans="1:6">
      <c r="A30" s="25" t="s">
        <v>25</v>
      </c>
      <c r="B30" s="24"/>
      <c r="C30" s="26"/>
      <c r="D30" s="26"/>
      <c r="E30" s="26"/>
      <c r="F30" s="26"/>
    </row>
    <row r="31" spans="1:6">
      <c r="A31" s="25" t="s">
        <v>26</v>
      </c>
      <c r="B31" s="24">
        <v>2.1</v>
      </c>
      <c r="C31" s="26">
        <v>43199</v>
      </c>
      <c r="D31" s="26">
        <v>1895001</v>
      </c>
      <c r="E31" s="26">
        <v>201715</v>
      </c>
      <c r="F31" s="26">
        <v>1767355</v>
      </c>
    </row>
    <row r="32" spans="1:6">
      <c r="A32" s="25" t="s">
        <v>27</v>
      </c>
      <c r="B32" s="24">
        <v>2.2000000000000002</v>
      </c>
      <c r="C32" s="26">
        <v>166015</v>
      </c>
      <c r="D32" s="26">
        <v>1151472</v>
      </c>
      <c r="E32" s="26">
        <v>610568</v>
      </c>
      <c r="F32" s="26">
        <v>3822981</v>
      </c>
    </row>
    <row r="33" spans="1:6" ht="22.5">
      <c r="A33" s="25" t="s">
        <v>100</v>
      </c>
      <c r="B33" s="24">
        <v>3</v>
      </c>
      <c r="C33" s="26"/>
      <c r="D33" s="26"/>
      <c r="E33" s="26"/>
      <c r="F33" s="26"/>
    </row>
    <row r="34" spans="1:6">
      <c r="A34" s="25" t="s">
        <v>68</v>
      </c>
      <c r="B34" s="24"/>
      <c r="C34" s="26"/>
      <c r="D34" s="26"/>
      <c r="E34" s="26"/>
      <c r="F34" s="26"/>
    </row>
    <row r="35" spans="1:6">
      <c r="A35" s="25" t="s">
        <v>101</v>
      </c>
      <c r="B35" s="24">
        <v>3.1</v>
      </c>
      <c r="C35" s="26"/>
      <c r="D35" s="26"/>
      <c r="E35" s="26"/>
      <c r="F35" s="26"/>
    </row>
    <row r="36" spans="1:6">
      <c r="A36" s="25" t="s">
        <v>102</v>
      </c>
      <c r="B36" s="24">
        <v>3.2</v>
      </c>
      <c r="C36" s="26"/>
      <c r="D36" s="26"/>
      <c r="E36" s="26"/>
      <c r="F36" s="26"/>
    </row>
    <row r="37" spans="1:6">
      <c r="A37" s="25" t="s">
        <v>103</v>
      </c>
      <c r="B37" s="24">
        <v>3.3</v>
      </c>
      <c r="C37" s="26"/>
      <c r="D37" s="26"/>
      <c r="E37" s="26"/>
      <c r="F37" s="26"/>
    </row>
    <row r="38" spans="1:6">
      <c r="A38" s="25" t="s">
        <v>104</v>
      </c>
      <c r="B38" s="24">
        <v>3.4</v>
      </c>
      <c r="C38" s="26"/>
      <c r="D38" s="26"/>
      <c r="E38" s="26"/>
      <c r="F38" s="26"/>
    </row>
    <row r="39" spans="1:6">
      <c r="A39" s="25" t="s">
        <v>105</v>
      </c>
      <c r="B39" s="24">
        <v>3.5</v>
      </c>
      <c r="C39" s="26"/>
      <c r="D39" s="26"/>
      <c r="E39" s="26"/>
      <c r="F39" s="26"/>
    </row>
    <row r="40" spans="1:6" ht="22.5">
      <c r="A40" s="25" t="s">
        <v>106</v>
      </c>
      <c r="B40" s="24">
        <v>3.6</v>
      </c>
      <c r="C40" s="26"/>
      <c r="D40" s="26"/>
      <c r="E40" s="26"/>
      <c r="F40" s="26"/>
    </row>
    <row r="41" spans="1:6">
      <c r="A41" s="25" t="s">
        <v>107</v>
      </c>
      <c r="B41" s="24">
        <v>4</v>
      </c>
      <c r="C41" s="26">
        <f>SUM(C43:C44)</f>
        <v>0</v>
      </c>
      <c r="D41" s="26">
        <f t="shared" ref="D41:F41" si="2">SUM(D43:D44)</f>
        <v>29973</v>
      </c>
      <c r="E41" s="26">
        <f t="shared" si="2"/>
        <v>0</v>
      </c>
      <c r="F41" s="26">
        <f t="shared" si="2"/>
        <v>0</v>
      </c>
    </row>
    <row r="42" spans="1:6">
      <c r="A42" s="25" t="s">
        <v>25</v>
      </c>
      <c r="B42" s="24"/>
      <c r="C42" s="26"/>
      <c r="D42" s="26"/>
      <c r="E42" s="26"/>
      <c r="F42" s="26"/>
    </row>
    <row r="43" spans="1:6">
      <c r="A43" s="25" t="s">
        <v>108</v>
      </c>
      <c r="B43" s="24">
        <v>4.0999999999999996</v>
      </c>
      <c r="C43" s="26"/>
      <c r="D43" s="26">
        <v>-23093</v>
      </c>
      <c r="E43" s="26">
        <v>0</v>
      </c>
      <c r="F43" s="26">
        <v>0</v>
      </c>
    </row>
    <row r="44" spans="1:6" ht="33.75">
      <c r="A44" s="25" t="s">
        <v>109</v>
      </c>
      <c r="B44" s="24">
        <v>4.2</v>
      </c>
      <c r="C44" s="26"/>
      <c r="D44" s="26">
        <v>53066</v>
      </c>
      <c r="E44" s="26">
        <v>0</v>
      </c>
      <c r="F44" s="26">
        <v>0</v>
      </c>
    </row>
    <row r="45" spans="1:6">
      <c r="A45" s="25" t="s">
        <v>110</v>
      </c>
      <c r="B45" s="24">
        <v>5</v>
      </c>
      <c r="C45" s="26">
        <v>-5</v>
      </c>
      <c r="D45" s="26">
        <v>-109</v>
      </c>
      <c r="E45" s="26">
        <v>0</v>
      </c>
      <c r="F45" s="26">
        <v>-50</v>
      </c>
    </row>
    <row r="46" spans="1:6">
      <c r="A46" s="25" t="s">
        <v>111</v>
      </c>
      <c r="B46" s="24">
        <v>6</v>
      </c>
      <c r="C46" s="26"/>
      <c r="D46" s="26"/>
      <c r="E46" s="26"/>
      <c r="F46" s="26"/>
    </row>
    <row r="47" spans="1:6">
      <c r="A47" s="25" t="s">
        <v>112</v>
      </c>
      <c r="B47" s="24">
        <v>7</v>
      </c>
      <c r="C47" s="26"/>
      <c r="D47" s="26"/>
      <c r="E47" s="26"/>
      <c r="F47" s="26"/>
    </row>
    <row r="48" spans="1:6">
      <c r="A48" s="25" t="s">
        <v>113</v>
      </c>
      <c r="B48" s="24">
        <v>8</v>
      </c>
      <c r="C48" s="26"/>
      <c r="D48" s="26"/>
      <c r="E48" s="26"/>
      <c r="F48" s="26"/>
    </row>
    <row r="49" spans="1:6">
      <c r="A49" s="25" t="s">
        <v>114</v>
      </c>
      <c r="B49" s="24">
        <v>9</v>
      </c>
      <c r="C49" s="26">
        <v>2980</v>
      </c>
      <c r="D49" s="26">
        <v>35294</v>
      </c>
      <c r="E49" s="26">
        <v>3579</v>
      </c>
      <c r="F49" s="26">
        <v>66924</v>
      </c>
    </row>
    <row r="50" spans="1:6">
      <c r="A50" s="25" t="s">
        <v>115</v>
      </c>
      <c r="B50" s="24">
        <v>10</v>
      </c>
      <c r="C50" s="26">
        <f>SUM(C20,C29,C41,C45,C49)</f>
        <v>283724</v>
      </c>
      <c r="D50" s="26">
        <f t="shared" ref="D50:F50" si="3">SUM(D20,D29,D41,D45,D49)</f>
        <v>3934780</v>
      </c>
      <c r="E50" s="26">
        <f t="shared" si="3"/>
        <v>916883</v>
      </c>
      <c r="F50" s="26">
        <f t="shared" si="3"/>
        <v>6517664</v>
      </c>
    </row>
    <row r="51" spans="1:6">
      <c r="A51" s="25"/>
      <c r="B51" s="24"/>
      <c r="C51" s="26"/>
      <c r="D51" s="26"/>
      <c r="E51" s="26"/>
      <c r="F51" s="26"/>
    </row>
    <row r="52" spans="1:6">
      <c r="A52" s="25" t="s">
        <v>116</v>
      </c>
      <c r="B52" s="24">
        <v>11</v>
      </c>
      <c r="C52" s="26">
        <f>SUM(C54:C59)</f>
        <v>883</v>
      </c>
      <c r="D52" s="26">
        <f t="shared" ref="D52:F52" si="4">SUM(D54:D59)</f>
        <v>7308</v>
      </c>
      <c r="E52" s="26">
        <f t="shared" si="4"/>
        <v>983</v>
      </c>
      <c r="F52" s="26">
        <f t="shared" si="4"/>
        <v>7108</v>
      </c>
    </row>
    <row r="53" spans="1:6">
      <c r="A53" s="25" t="s">
        <v>68</v>
      </c>
      <c r="B53" s="24"/>
      <c r="C53" s="26"/>
      <c r="D53" s="26"/>
      <c r="E53" s="26"/>
      <c r="F53" s="26"/>
    </row>
    <row r="54" spans="1:6">
      <c r="A54" s="25" t="s">
        <v>117</v>
      </c>
      <c r="B54" s="24">
        <v>11.1</v>
      </c>
      <c r="C54" s="26"/>
      <c r="D54" s="26"/>
      <c r="E54" s="26"/>
      <c r="F54" s="26"/>
    </row>
    <row r="55" spans="1:6">
      <c r="A55" s="25" t="s">
        <v>118</v>
      </c>
      <c r="B55" s="24">
        <v>11.2</v>
      </c>
      <c r="C55" s="26"/>
      <c r="D55" s="26"/>
      <c r="E55" s="26"/>
      <c r="F55" s="26"/>
    </row>
    <row r="56" spans="1:6">
      <c r="A56" s="25" t="s">
        <v>119</v>
      </c>
      <c r="B56" s="24">
        <v>11.3</v>
      </c>
      <c r="C56" s="26"/>
      <c r="D56" s="26"/>
      <c r="E56" s="26"/>
      <c r="F56" s="26"/>
    </row>
    <row r="57" spans="1:6">
      <c r="A57" s="25" t="s">
        <v>120</v>
      </c>
      <c r="B57" s="24">
        <v>11.4</v>
      </c>
      <c r="C57" s="26"/>
      <c r="D57" s="26"/>
      <c r="E57" s="26"/>
      <c r="F57" s="26"/>
    </row>
    <row r="58" spans="1:6">
      <c r="A58" s="25" t="s">
        <v>121</v>
      </c>
      <c r="B58" s="24">
        <v>11.5</v>
      </c>
      <c r="C58" s="26"/>
      <c r="D58" s="26"/>
      <c r="E58" s="26"/>
      <c r="F58" s="26"/>
    </row>
    <row r="59" spans="1:6">
      <c r="A59" s="25" t="s">
        <v>122</v>
      </c>
      <c r="B59" s="24">
        <v>11.6</v>
      </c>
      <c r="C59" s="26">
        <v>883</v>
      </c>
      <c r="D59" s="26">
        <v>7308</v>
      </c>
      <c r="E59" s="26">
        <v>983</v>
      </c>
      <c r="F59" s="26">
        <v>7108</v>
      </c>
    </row>
    <row r="60" spans="1:6">
      <c r="A60" s="25" t="s">
        <v>123</v>
      </c>
      <c r="B60" s="24">
        <v>12</v>
      </c>
      <c r="C60" s="26">
        <f>SUM(C62:C63)</f>
        <v>2896</v>
      </c>
      <c r="D60" s="26">
        <f t="shared" ref="D60:F60" si="5">SUM(D62:D63)</f>
        <v>188436</v>
      </c>
      <c r="E60" s="26">
        <f t="shared" si="5"/>
        <v>19102</v>
      </c>
      <c r="F60" s="26">
        <f t="shared" si="5"/>
        <v>160769</v>
      </c>
    </row>
    <row r="61" spans="1:6">
      <c r="A61" s="25" t="s">
        <v>25</v>
      </c>
      <c r="B61" s="24"/>
      <c r="C61" s="26"/>
      <c r="D61" s="26"/>
      <c r="E61" s="26"/>
      <c r="F61" s="26"/>
    </row>
    <row r="62" spans="1:6">
      <c r="A62" s="25" t="s">
        <v>124</v>
      </c>
      <c r="B62" s="24">
        <v>12.1</v>
      </c>
      <c r="C62" s="26"/>
      <c r="D62" s="26"/>
      <c r="E62" s="26"/>
      <c r="F62" s="26"/>
    </row>
    <row r="63" spans="1:6">
      <c r="A63" s="25" t="s">
        <v>125</v>
      </c>
      <c r="B63" s="24">
        <v>12.2</v>
      </c>
      <c r="C63" s="26">
        <v>2896</v>
      </c>
      <c r="D63" s="26">
        <v>188436</v>
      </c>
      <c r="E63" s="26">
        <v>19102</v>
      </c>
      <c r="F63" s="26">
        <v>160769</v>
      </c>
    </row>
    <row r="64" spans="1:6">
      <c r="A64" s="25" t="s">
        <v>126</v>
      </c>
      <c r="B64" s="24">
        <v>13</v>
      </c>
      <c r="C64" s="26"/>
      <c r="D64" s="26"/>
      <c r="E64" s="26"/>
      <c r="F64" s="26"/>
    </row>
    <row r="65" spans="1:6">
      <c r="A65" s="25" t="s">
        <v>25</v>
      </c>
      <c r="B65" s="24"/>
      <c r="C65" s="26"/>
      <c r="D65" s="26"/>
      <c r="E65" s="26"/>
      <c r="F65" s="26"/>
    </row>
    <row r="66" spans="1:6">
      <c r="A66" s="25" t="s">
        <v>127</v>
      </c>
      <c r="B66" s="24">
        <v>13.1</v>
      </c>
      <c r="C66" s="26"/>
      <c r="D66" s="26"/>
      <c r="E66" s="26"/>
      <c r="F66" s="26"/>
    </row>
    <row r="67" spans="1:6">
      <c r="A67" s="25" t="s">
        <v>128</v>
      </c>
      <c r="B67" s="24">
        <v>13.2</v>
      </c>
      <c r="C67" s="26"/>
      <c r="D67" s="26"/>
      <c r="E67" s="26"/>
      <c r="F67" s="26"/>
    </row>
    <row r="68" spans="1:6">
      <c r="A68" s="25" t="s">
        <v>129</v>
      </c>
      <c r="B68" s="24">
        <v>13.3</v>
      </c>
      <c r="C68" s="26"/>
      <c r="D68" s="26"/>
      <c r="E68" s="26"/>
      <c r="F68" s="26"/>
    </row>
    <row r="69" spans="1:6">
      <c r="A69" s="25" t="s">
        <v>130</v>
      </c>
      <c r="B69" s="24">
        <v>13.4</v>
      </c>
      <c r="C69" s="26"/>
      <c r="D69" s="26"/>
      <c r="E69" s="26"/>
      <c r="F69" s="26"/>
    </row>
    <row r="70" spans="1:6">
      <c r="A70" s="25" t="s">
        <v>131</v>
      </c>
      <c r="B70" s="24">
        <v>13.5</v>
      </c>
      <c r="C70" s="26"/>
      <c r="D70" s="26"/>
      <c r="E70" s="26"/>
      <c r="F70" s="26"/>
    </row>
    <row r="71" spans="1:6">
      <c r="A71" s="25" t="s">
        <v>132</v>
      </c>
      <c r="B71" s="24">
        <v>14</v>
      </c>
      <c r="C71" s="27">
        <f>SUM(C73:C76)+35291+26119</f>
        <v>233570</v>
      </c>
      <c r="D71" s="27">
        <f>SUM(D73:D76)+510702+155843</f>
        <v>2436260</v>
      </c>
      <c r="E71" s="27">
        <f>SUM(E73:E76)+42484+17053</f>
        <v>277519</v>
      </c>
      <c r="F71" s="27">
        <f>SUM(F73:F76)+130849+652430</f>
        <v>2597318</v>
      </c>
    </row>
    <row r="72" spans="1:6">
      <c r="A72" s="25" t="s">
        <v>25</v>
      </c>
      <c r="B72" s="24"/>
      <c r="C72" s="26"/>
      <c r="D72" s="26"/>
      <c r="E72" s="26"/>
      <c r="F72" s="26"/>
    </row>
    <row r="73" spans="1:6">
      <c r="A73" s="25" t="s">
        <v>133</v>
      </c>
      <c r="B73" s="24">
        <v>14.1</v>
      </c>
      <c r="C73" s="26">
        <v>150323</v>
      </c>
      <c r="D73" s="26">
        <v>1519999</v>
      </c>
      <c r="E73" s="26">
        <v>187684</v>
      </c>
      <c r="F73" s="26">
        <v>1554194</v>
      </c>
    </row>
    <row r="74" spans="1:6">
      <c r="A74" s="25" t="s">
        <v>134</v>
      </c>
      <c r="B74" s="24">
        <v>14.2</v>
      </c>
      <c r="C74" s="26">
        <v>9949</v>
      </c>
      <c r="D74" s="26">
        <v>82781</v>
      </c>
      <c r="E74" s="26">
        <v>11644</v>
      </c>
      <c r="F74" s="26">
        <v>71604</v>
      </c>
    </row>
    <row r="75" spans="1:6">
      <c r="A75" s="25" t="s">
        <v>135</v>
      </c>
      <c r="B75" s="24">
        <v>14.3</v>
      </c>
      <c r="C75" s="26"/>
      <c r="D75" s="26"/>
      <c r="E75" s="26"/>
      <c r="F75" s="26"/>
    </row>
    <row r="76" spans="1:6" ht="22.5">
      <c r="A76" s="25" t="s">
        <v>136</v>
      </c>
      <c r="B76" s="24">
        <v>14.4</v>
      </c>
      <c r="C76" s="26">
        <v>11888</v>
      </c>
      <c r="D76" s="26">
        <v>166935</v>
      </c>
      <c r="E76" s="26">
        <v>18654</v>
      </c>
      <c r="F76" s="26">
        <v>188241</v>
      </c>
    </row>
    <row r="77" spans="1:6">
      <c r="A77" s="25" t="s">
        <v>137</v>
      </c>
      <c r="B77" s="24">
        <v>15</v>
      </c>
      <c r="C77" s="26"/>
      <c r="D77" s="26"/>
      <c r="E77" s="26"/>
      <c r="F77" s="26"/>
    </row>
    <row r="78" spans="1:6">
      <c r="A78" s="25" t="s">
        <v>138</v>
      </c>
      <c r="B78" s="24">
        <v>16</v>
      </c>
      <c r="C78" s="26">
        <v>757</v>
      </c>
      <c r="D78" s="26">
        <v>9174</v>
      </c>
      <c r="E78" s="26">
        <v>3200</v>
      </c>
      <c r="F78" s="26">
        <v>6110</v>
      </c>
    </row>
    <row r="79" spans="1:6">
      <c r="A79" s="25" t="s">
        <v>139</v>
      </c>
      <c r="B79" s="24">
        <v>17</v>
      </c>
      <c r="C79" s="26">
        <f>SUM(C52,C60,C71,C78)</f>
        <v>238106</v>
      </c>
      <c r="D79" s="26">
        <f t="shared" ref="D79:F79" si="6">SUM(D52,D60,D71,D78)</f>
        <v>2641178</v>
      </c>
      <c r="E79" s="26">
        <f t="shared" si="6"/>
        <v>300804</v>
      </c>
      <c r="F79" s="26">
        <f t="shared" si="6"/>
        <v>2771305</v>
      </c>
    </row>
    <row r="80" spans="1:6">
      <c r="A80" s="25"/>
      <c r="B80" s="24"/>
      <c r="C80" s="26"/>
      <c r="D80" s="26"/>
      <c r="E80" s="26"/>
      <c r="F80" s="26"/>
    </row>
    <row r="81" spans="1:6">
      <c r="A81" s="25" t="s">
        <v>140</v>
      </c>
      <c r="B81" s="24">
        <v>18</v>
      </c>
      <c r="C81" s="26">
        <f>C50-C79</f>
        <v>45618</v>
      </c>
      <c r="D81" s="26">
        <f t="shared" ref="D81:F81" si="7">D50-D79</f>
        <v>1293602</v>
      </c>
      <c r="E81" s="26">
        <f t="shared" si="7"/>
        <v>616079</v>
      </c>
      <c r="F81" s="26">
        <f t="shared" si="7"/>
        <v>3746359</v>
      </c>
    </row>
    <row r="82" spans="1:6">
      <c r="A82" s="25" t="s">
        <v>141</v>
      </c>
      <c r="B82" s="24">
        <v>19</v>
      </c>
      <c r="C82" s="26"/>
      <c r="D82" s="26">
        <v>3847</v>
      </c>
      <c r="E82" s="26"/>
      <c r="F82" s="26"/>
    </row>
    <row r="83" spans="1:6">
      <c r="A83" s="25" t="s">
        <v>25</v>
      </c>
      <c r="B83" s="24"/>
      <c r="C83" s="26"/>
      <c r="D83" s="26"/>
      <c r="E83" s="26"/>
      <c r="F83" s="26"/>
    </row>
    <row r="84" spans="1:6" ht="22.5">
      <c r="A84" s="25" t="s">
        <v>142</v>
      </c>
      <c r="B84" s="24">
        <v>19.100000000000001</v>
      </c>
      <c r="C84" s="26"/>
      <c r="D84" s="26"/>
      <c r="E84" s="26"/>
      <c r="F84" s="26"/>
    </row>
    <row r="85" spans="1:6">
      <c r="A85" s="25"/>
      <c r="B85" s="24"/>
      <c r="C85" s="26"/>
      <c r="D85" s="26"/>
      <c r="E85" s="26"/>
      <c r="F85" s="26"/>
    </row>
    <row r="86" spans="1:6">
      <c r="A86" s="25" t="s">
        <v>143</v>
      </c>
      <c r="B86" s="24">
        <v>20</v>
      </c>
      <c r="C86" s="26">
        <f>C81-C82</f>
        <v>45618</v>
      </c>
      <c r="D86" s="26">
        <f t="shared" ref="D86:F86" si="8">D81-D82</f>
        <v>1289755</v>
      </c>
      <c r="E86" s="26">
        <f t="shared" si="8"/>
        <v>616079</v>
      </c>
      <c r="F86" s="26">
        <f t="shared" si="8"/>
        <v>3746359</v>
      </c>
    </row>
    <row r="87" spans="1:6">
      <c r="A87" s="25"/>
      <c r="B87" s="24"/>
      <c r="C87" s="26"/>
      <c r="D87" s="26"/>
      <c r="E87" s="26"/>
      <c r="F87" s="26"/>
    </row>
    <row r="88" spans="1:6">
      <c r="A88" s="25" t="s">
        <v>144</v>
      </c>
      <c r="B88" s="24">
        <v>21</v>
      </c>
      <c r="C88" s="26">
        <v>2816</v>
      </c>
      <c r="D88" s="26">
        <v>167208</v>
      </c>
      <c r="E88" s="26">
        <v>58443</v>
      </c>
      <c r="F88" s="26">
        <v>602715</v>
      </c>
    </row>
    <row r="89" spans="1:6">
      <c r="A89" s="25"/>
      <c r="B89" s="24"/>
      <c r="C89" s="26"/>
      <c r="D89" s="26"/>
      <c r="E89" s="26"/>
      <c r="F89" s="26"/>
    </row>
    <row r="90" spans="1:6" ht="22.5">
      <c r="A90" s="25" t="s">
        <v>145</v>
      </c>
      <c r="B90" s="24">
        <v>22</v>
      </c>
      <c r="C90" s="26">
        <f>C86-C88</f>
        <v>42802</v>
      </c>
      <c r="D90" s="26">
        <f t="shared" ref="D90:E90" si="9">D86-D88</f>
        <v>1122547</v>
      </c>
      <c r="E90" s="26">
        <f t="shared" si="9"/>
        <v>557636</v>
      </c>
      <c r="F90" s="26">
        <f>F86-F88</f>
        <v>3143644</v>
      </c>
    </row>
    <row r="91" spans="1:6">
      <c r="A91" s="25" t="s">
        <v>146</v>
      </c>
      <c r="B91" s="24">
        <v>23</v>
      </c>
      <c r="C91" s="26"/>
      <c r="D91" s="26"/>
      <c r="E91" s="26"/>
      <c r="F91" s="26"/>
    </row>
    <row r="92" spans="1:6">
      <c r="A92" s="25"/>
      <c r="B92" s="24"/>
      <c r="C92" s="26"/>
      <c r="D92" s="26"/>
      <c r="E92" s="26"/>
      <c r="F92" s="26"/>
    </row>
    <row r="93" spans="1:6">
      <c r="A93" s="25" t="s">
        <v>71</v>
      </c>
      <c r="B93" s="24">
        <v>24</v>
      </c>
      <c r="C93" s="26"/>
      <c r="D93" s="26"/>
      <c r="E93" s="26"/>
      <c r="F93" s="26"/>
    </row>
    <row r="94" spans="1:6">
      <c r="A94" s="25"/>
      <c r="B94" s="24"/>
      <c r="C94" s="26"/>
      <c r="D94" s="26"/>
      <c r="E94" s="26"/>
      <c r="F94" s="26"/>
    </row>
    <row r="95" spans="1:6">
      <c r="A95" s="28" t="s">
        <v>147</v>
      </c>
      <c r="B95" s="29">
        <v>25</v>
      </c>
      <c r="C95" s="30">
        <f>C90</f>
        <v>42802</v>
      </c>
      <c r="D95" s="30">
        <f t="shared" ref="D95:F95" si="10">D90</f>
        <v>1122547</v>
      </c>
      <c r="E95" s="30">
        <f t="shared" si="10"/>
        <v>557636</v>
      </c>
      <c r="F95" s="30">
        <f t="shared" si="10"/>
        <v>3143644</v>
      </c>
    </row>
    <row r="96" spans="1:6">
      <c r="A96" s="31"/>
    </row>
    <row r="97" spans="1:6">
      <c r="A97" s="32" t="s">
        <v>74</v>
      </c>
      <c r="B97" s="33"/>
      <c r="C97" s="33"/>
      <c r="D97" s="33"/>
      <c r="E97" s="33"/>
      <c r="F97" s="33"/>
    </row>
    <row r="98" spans="1:6">
      <c r="A98" s="23"/>
    </row>
    <row r="99" spans="1:6">
      <c r="A99" s="23"/>
    </row>
    <row r="100" spans="1:6">
      <c r="A100" s="31" t="s">
        <v>75</v>
      </c>
    </row>
    <row r="101" spans="1:6">
      <c r="A101" s="31" t="s">
        <v>76</v>
      </c>
    </row>
    <row r="102" spans="1:6">
      <c r="A102" s="31" t="s">
        <v>77</v>
      </c>
    </row>
    <row r="103" spans="1:6">
      <c r="A103" s="31"/>
    </row>
    <row r="104" spans="1:6">
      <c r="A104" s="31" t="s">
        <v>148</v>
      </c>
    </row>
    <row r="105" spans="1:6">
      <c r="A105" s="31"/>
    </row>
    <row r="106" spans="1:6">
      <c r="A106" s="31" t="s">
        <v>149</v>
      </c>
    </row>
    <row r="107" spans="1:6">
      <c r="A107" s="31" t="s">
        <v>150</v>
      </c>
    </row>
    <row r="108" spans="1:6">
      <c r="A108" s="31" t="s">
        <v>80</v>
      </c>
    </row>
  </sheetData>
  <mergeCells count="5">
    <mergeCell ref="A12:F12"/>
    <mergeCell ref="A13:F13"/>
    <mergeCell ref="A14:F14"/>
    <mergeCell ref="A15:F15"/>
    <mergeCell ref="A97:F97"/>
  </mergeCells>
  <hyperlinks>
    <hyperlink ref="F2" r:id="rId1" display="jl:30987000.100 "/>
  </hyperlink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о фин.пол.</vt:lpstr>
      <vt:lpstr>Отчет о совок.д.</vt:lpstr>
      <vt:lpstr>Лист3</vt:lpstr>
      <vt:lpstr>'Отчет о совок.д.'!Область_печати</vt:lpstr>
      <vt:lpstr>'Отчет о фин.пол.'!Область_печати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2013-10-12T05:01:08Z</dcterms:modified>
</cp:coreProperties>
</file>