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tfiye.ablyazova\Documents\FS Q1 2021\"/>
    </mc:Choice>
  </mc:AlternateContent>
  <xr:revisionPtr revIDLastSave="0" documentId="13_ncr:1_{1D4C39FF-1814-4DB3-95D1-8F5AD031C5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ОФП!$A$5</definedName>
    <definedName name="CashFlows" localSheetId="3">ДДС!$A$4</definedName>
    <definedName name="OLE_LINK11" localSheetId="2">ОФП!$D$8</definedName>
    <definedName name="OLE_LINK7" localSheetId="2">ОФП!$D$11</definedName>
    <definedName name="OLE_LINK8" localSheetId="2">ОФП!$D$17</definedName>
    <definedName name="ReportName1" localSheetId="0">ОПиУ!#REF!</definedName>
    <definedName name="Text" localSheetId="0">ОПиУ!$A$1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1" l="1"/>
  <c r="F29" i="11" s="1"/>
  <c r="F30" i="11" s="1"/>
  <c r="F32" i="11" s="1"/>
  <c r="D27" i="11"/>
  <c r="J27" i="11" s="1"/>
  <c r="D26" i="11"/>
  <c r="J26" i="11" s="1"/>
  <c r="H12" i="11"/>
  <c r="H13" i="11" s="1"/>
  <c r="F13" i="11"/>
  <c r="D12" i="11"/>
  <c r="D13" i="11" s="1"/>
  <c r="D40" i="10"/>
  <c r="D31" i="10"/>
  <c r="D24" i="10"/>
  <c r="D26" i="10" s="1"/>
  <c r="E28" i="8"/>
  <c r="C28" i="8"/>
  <c r="J28" i="11" l="1"/>
  <c r="J29" i="11" s="1"/>
  <c r="D29" i="11"/>
  <c r="D30" i="11" s="1"/>
  <c r="D32" i="11" s="1"/>
  <c r="H14" i="11"/>
  <c r="F14" i="11"/>
  <c r="D14" i="11"/>
  <c r="D41" i="10"/>
  <c r="D45" i="10" s="1"/>
  <c r="C7" i="8" l="1"/>
  <c r="B31" i="10" l="1"/>
  <c r="D26" i="9" l="1"/>
  <c r="D13" i="9"/>
  <c r="B26" i="9"/>
  <c r="B13" i="9" l="1"/>
  <c r="E7" i="8"/>
  <c r="B40" i="10" l="1"/>
  <c r="B33" i="9" l="1"/>
  <c r="B34" i="9" s="1"/>
  <c r="D33" i="9"/>
  <c r="D34" i="9" s="1"/>
  <c r="E10" i="8" l="1"/>
  <c r="E16" i="8" s="1"/>
  <c r="E19" i="8" s="1"/>
  <c r="E21" i="8" s="1"/>
  <c r="E29" i="8" s="1"/>
  <c r="C10" i="8" l="1"/>
  <c r="C16" i="8" s="1"/>
  <c r="C19" i="8" s="1"/>
  <c r="C21" i="8" s="1"/>
  <c r="C29" i="8" l="1"/>
  <c r="H22" i="11"/>
  <c r="H32" i="11" s="1"/>
  <c r="J22" i="11" l="1"/>
  <c r="H30" i="11"/>
  <c r="J30" i="11" l="1"/>
  <c r="J32" i="11"/>
  <c r="B24" i="10"/>
  <c r="B26" i="10" s="1"/>
  <c r="B41" i="10" s="1"/>
  <c r="B45" i="10" s="1"/>
</calcChain>
</file>

<file path=xl/sharedStrings.xml><?xml version="1.0" encoding="utf-8"?>
<sst xmlns="http://schemas.openxmlformats.org/spreadsheetml/2006/main" count="185" uniqueCount="116">
  <si>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</si>
  <si>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</si>
  <si>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</si>
  <si>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</si>
  <si>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</si>
  <si>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</si>
  <si>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</si>
  <si>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</si>
  <si>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</si>
  <si>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</si>
  <si>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</si>
  <si>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</si>
  <si>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</si>
  <si>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</si>
  <si>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</si>
  <si>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</si>
  <si>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</si>
  <si>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</si>
  <si>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</si>
  <si>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</si>
  <si>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</si>
  <si>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</si>
  <si>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</si>
  <si>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</si>
  <si>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</si>
  <si>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</si>
  <si>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</si>
  <si>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</si>
  <si>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</si>
  <si>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</si>
  <si>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</si>
  <si>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</si>
  <si>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</si>
  <si>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</si>
  <si>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</si>
  <si>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</si>
  <si>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</si>
  <si>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</si>
  <si>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</si>
  <si>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</si>
  <si>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</si>
  <si>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</si>
  <si>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</si>
  <si>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</si>
  <si>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</si>
  <si>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</si>
  <si>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</si>
  <si>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</si>
  <si>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</si>
  <si>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</si>
  <si>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</si>
  <si>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</si>
  <si>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- Не обремененные залогом по сделкам «РЕПО»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</si>
  <si>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</si>
  <si>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</si>
  <si>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</si>
  <si>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</si>
  <si>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</si>
  <si>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</si>
  <si>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</si>
  <si>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</si>
  <si>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Поступление денежных средств от операционной деятельности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</si>
  <si>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</si>
  <si>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</si>
  <si>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</si>
  <si>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</si>
  <si>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</si>
  <si>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</si>
  <si>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</si>
  <si>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</si>
  <si>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</si>
  <si>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</si>
  <si>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</si>
  <si>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Чистое поступление денежных средств от операционной деятельности до уплаты налога на прибыль</t>
  </si>
  <si>
    <t>Налог на прибыль уплаченный</t>
  </si>
  <si>
    <t>Выплата дивидендов</t>
  </si>
  <si>
    <t>Выплата по обязательствам по аренде</t>
  </si>
  <si>
    <t>Чистое использование денежных средств в финансовой деятельности</t>
  </si>
  <si>
    <t>Влияние изменений ожидаемых кредитных убытков на величину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</si>
  <si>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10"/>
        <color theme="1"/>
        <rFont val="Times New Roman"/>
        <family val="1"/>
        <charset val="204"/>
      </rPr>
      <t>(Примечание 9)</t>
    </r>
  </si>
  <si>
    <t>Общий совокупный доход за период (не аудировано)</t>
  </si>
  <si>
    <t>Прибыль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</si>
  <si>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</si>
  <si>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</si>
  <si>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</si>
  <si>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</si>
  <si>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</si>
  <si>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>Три месяца, закончившиеся</t>
  </si>
  <si>
    <t xml:space="preserve">Процентные расходы </t>
  </si>
  <si>
    <t xml:space="preserve">Чистый процентный доход </t>
  </si>
  <si>
    <t>Чистый убыток от операций с иностранной валютой</t>
  </si>
  <si>
    <t>Доход в виде штрафов от клиентов по договорам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</si>
  <si>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</si>
  <si>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</si>
  <si>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</si>
  <si>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</si>
  <si>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</si>
  <si>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>Чистое увеличение/(уменьшение) денежных средств и их эквивалентов</t>
  </si>
  <si>
    <t>Объявление и выплата дивидендов (Примечание 16(б)) (не аудировано)</t>
  </si>
  <si>
    <t xml:space="preserve">-Хеджирование денежных потоков – эффективная часть изменений в справедливой стоимости </t>
  </si>
  <si>
    <t>Остаток на 1 января 2020 года</t>
  </si>
  <si>
    <t xml:space="preserve">31 марта 2021 г.  </t>
  </si>
  <si>
    <t xml:space="preserve">31 марта 2020 г.  </t>
  </si>
  <si>
    <t>Чистый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</si>
  <si>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Чистая прибыль, возникшая в результате модификации финансовых активов, оцениваемых по амортизированной стоимости</t>
  </si>
  <si>
    <t>Убытки от обесценения</t>
  </si>
  <si>
    <t>31 марта 2021 г.</t>
  </si>
  <si>
    <t>2020 г.</t>
  </si>
  <si>
    <t>Не аудировано Три месяца закончившихся</t>
  </si>
  <si>
    <t xml:space="preserve">31 марта
2020 г.  </t>
  </si>
  <si>
    <t xml:space="preserve">31 марта
2021 г.  </t>
  </si>
  <si>
    <t xml:space="preserve">Чистые поступления (выплаты) от операций с иностранной валютой </t>
  </si>
  <si>
    <t>Остаток на 31 марта 2020 года (не аудировано)</t>
  </si>
  <si>
    <t>Остаток на 1 января 2021 года</t>
  </si>
  <si>
    <t>Остаток на 31 марта 2021 года (не аудировано)</t>
  </si>
  <si>
    <t>Хеджирование денежных потоков-эффективная часть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</si>
</sst>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0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0" fillId="76" borderId="0" xfId="0" applyFill="1" applyBorder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0" fillId="76" borderId="0" xfId="0" applyFill="1"/>
    <xf numFmtId="0" fontId="18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271" fontId="24" fillId="76" borderId="0" xfId="1690" applyNumberFormat="1" applyFont="1" applyFill="1" applyAlignment="1">
      <alignment vertical="center"/>
    </xf>
    <xf numFmtId="0" fontId="25" fillId="76" borderId="12" xfId="0" applyFont="1" applyFill="1" applyBorder="1" applyAlignment="1">
      <alignment horizontal="center" vertical="center" wrapText="1"/>
    </xf>
    <xf numFmtId="271" fontId="24" fillId="76" borderId="12" xfId="1690" applyNumberFormat="1" applyFont="1" applyFill="1" applyBorder="1" applyAlignment="1">
      <alignment vertical="center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25" fillId="76" borderId="0" xfId="0" applyFont="1" applyFill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/>
    </xf>
    <xf numFmtId="271" fontId="25" fillId="76" borderId="12" xfId="1690" applyNumberFormat="1" applyFont="1" applyFill="1" applyBorder="1" applyAlignment="1">
      <alignment vertical="center" wrapText="1"/>
    </xf>
    <xf numFmtId="271" fontId="24" fillId="76" borderId="15" xfId="1690" applyNumberFormat="1" applyFont="1" applyFill="1" applyBorder="1" applyAlignment="1">
      <alignment vertical="center"/>
    </xf>
    <xf numFmtId="271" fontId="24" fillId="76" borderId="15" xfId="1690" applyNumberFormat="1" applyFont="1" applyFill="1" applyBorder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25" fillId="76" borderId="0" xfId="0" applyFont="1" applyFill="1" applyAlignment="1">
      <alignment horizontal="center" vertical="center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6" fillId="76" borderId="12" xfId="0" applyFont="1" applyFill="1" applyBorder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271" fontId="185" fillId="76" borderId="12" xfId="1690" applyNumberFormat="1" applyFont="1" applyFill="1" applyBorder="1" applyAlignment="1">
      <alignment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12" xfId="1690" applyNumberFormat="1" applyFont="1" applyFill="1" applyBorder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0" xfId="1690" applyNumberFormat="1" applyFont="1" applyFill="1" applyAlignment="1">
      <alignment vertical="center" wrapText="1"/>
    </xf>
    <xf numFmtId="0" fontId="185" fillId="76" borderId="0" xfId="0" applyFont="1" applyFill="1" applyAlignment="1">
      <alignment horizontal="center"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86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horizontal="center" vertical="center" wrapText="1"/>
    </xf>
    <xf numFmtId="0" fontId="185" fillId="76" borderId="0" xfId="0" applyFont="1" applyFill="1" applyAlignment="1">
      <alignment vertical="center" wrapText="1"/>
    </xf>
    <xf numFmtId="0" fontId="186" fillId="76" borderId="0" xfId="0" applyFont="1" applyFill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15" xfId="1690" applyNumberFormat="1" applyFont="1" applyFill="1" applyBorder="1" applyAlignment="1">
      <alignment vertical="center" wrapText="1"/>
    </xf>
    <xf numFmtId="271" fontId="25" fillId="76" borderId="0" xfId="1690" applyNumberFormat="1" applyFont="1" applyFill="1" applyAlignment="1">
      <alignment vertical="center" wrapText="1"/>
    </xf>
    <xf numFmtId="271" fontId="25" fillId="76" borderId="15" xfId="1690" applyNumberFormat="1" applyFont="1" applyFill="1" applyBorder="1" applyAlignment="1">
      <alignment vertical="center"/>
    </xf>
    <xf numFmtId="271" fontId="25" fillId="76" borderId="12" xfId="1690" applyNumberFormat="1" applyFont="1" applyFill="1" applyBorder="1" applyAlignment="1">
      <alignment vertical="center"/>
    </xf>
    <xf numFmtId="271" fontId="25" fillId="76" borderId="16" xfId="1690" applyNumberFormat="1" applyFont="1" applyFill="1" applyBorder="1" applyAlignment="1">
      <alignment vertical="center"/>
    </xf>
    <xf numFmtId="271" fontId="25" fillId="76" borderId="0" xfId="1690" applyNumberFormat="1" applyFont="1" applyFill="1" applyAlignment="1">
      <alignment vertical="center"/>
    </xf>
    <xf numFmtId="271" fontId="25" fillId="76" borderId="16" xfId="1690" applyNumberFormat="1" applyFont="1" applyFill="1" applyBorder="1" applyAlignment="1">
      <alignment vertical="center" wrapText="1"/>
    </xf>
    <xf numFmtId="271" fontId="25" fillId="76" borderId="12" xfId="1690" applyNumberFormat="1" applyFont="1" applyFill="1" applyBorder="1" applyAlignment="1">
      <alignment vertical="center" wrapText="1"/>
    </xf>
    <xf numFmtId="271" fontId="24" fillId="76" borderId="0" xfId="1690" applyNumberFormat="1" applyFont="1" applyFill="1" applyBorder="1" applyAlignment="1">
      <alignment vertical="center"/>
    </xf>
    <xf numFmtId="271" fontId="24" fillId="76" borderId="0" xfId="1690" applyNumberFormat="1" applyFont="1" applyFill="1" applyBorder="1" applyAlignment="1">
      <alignment vertical="center" wrapText="1"/>
    </xf>
  </cellXfs>
  <cellStyles count="1691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" xfId="0" builtinId="0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" xfId="1690" builtinId="3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E29" sqref="E29"/>
    </sheetView>
  </sheetViews>
  <sheetFormatPr defaultColWidth="9.1796875" defaultRowHeight="14.5"/>
  <cols>
    <col min="1" max="1" width="60.26953125" style="17" customWidth="1"/>
    <col min="2" max="2" width="14.54296875" style="14" hidden="1" customWidth="1"/>
    <col min="3" max="3" width="14" style="14" customWidth="1"/>
    <col min="4" max="4" width="1.26953125" style="14" customWidth="1"/>
    <col min="5" max="5" width="15" style="14" customWidth="1"/>
    <col min="6" max="6" width="2.7265625" style="14" customWidth="1"/>
    <col min="7" max="16384" width="9.1796875" style="14"/>
  </cols>
  <sheetData>
    <row r="1" spans="1:6">
      <c r="A1" s="68"/>
      <c r="B1" s="69"/>
      <c r="C1" s="41" t="s">
        <v>7</v>
      </c>
      <c r="D1" s="67"/>
      <c r="E1" s="41" t="s">
        <v>7</v>
      </c>
      <c r="F1" s="67"/>
    </row>
    <row r="2" spans="1:6" ht="23">
      <c r="A2" s="68"/>
      <c r="B2" s="69"/>
      <c r="C2" s="41" t="s">
        <v>87</v>
      </c>
      <c r="D2" s="67"/>
      <c r="E2" s="61" t="s">
        <v>87</v>
      </c>
      <c r="F2" s="67"/>
    </row>
    <row r="3" spans="1:6">
      <c r="A3" s="68"/>
      <c r="B3" s="69"/>
      <c r="C3" s="41" t="s">
        <v>101</v>
      </c>
      <c r="D3" s="67"/>
      <c r="E3" s="61" t="s">
        <v>102</v>
      </c>
      <c r="F3" s="67"/>
    </row>
    <row r="4" spans="1:6" ht="15" thickBot="1">
      <c r="A4" s="68"/>
      <c r="B4" s="69"/>
      <c r="C4" s="42" t="s">
        <v>0</v>
      </c>
      <c r="D4" s="67"/>
      <c r="E4" s="42" t="s">
        <v>0</v>
      </c>
      <c r="F4" s="67"/>
    </row>
    <row r="5" spans="1:6" ht="23">
      <c r="A5" s="43" t="s">
        <v>47</v>
      </c>
      <c r="B5" s="59"/>
      <c r="C5" s="44">
        <v>21107967</v>
      </c>
      <c r="D5" s="45"/>
      <c r="E5" s="44">
        <v>24895643</v>
      </c>
      <c r="F5" s="45"/>
    </row>
    <row r="6" spans="1:6" ht="15" thickBot="1">
      <c r="A6" s="43" t="s">
        <v>88</v>
      </c>
      <c r="B6" s="59"/>
      <c r="C6" s="46">
        <v>-6736663</v>
      </c>
      <c r="D6" s="45"/>
      <c r="E6" s="46">
        <v>-8433979</v>
      </c>
      <c r="F6" s="45"/>
    </row>
    <row r="7" spans="1:6" ht="15" thickBot="1">
      <c r="A7" s="48" t="s">
        <v>89</v>
      </c>
      <c r="B7" s="59"/>
      <c r="C7" s="49">
        <f>SUM(C5:C6)</f>
        <v>14371304</v>
      </c>
      <c r="D7" s="45"/>
      <c r="E7" s="49">
        <f>SUM(E5:E6)</f>
        <v>16461664</v>
      </c>
      <c r="F7" s="50"/>
    </row>
    <row r="8" spans="1:6">
      <c r="A8" s="43" t="s">
        <v>2</v>
      </c>
      <c r="B8" s="59"/>
      <c r="C8" s="44">
        <v>3664214</v>
      </c>
      <c r="D8" s="45"/>
      <c r="E8" s="44">
        <v>4266597</v>
      </c>
      <c r="F8" s="45"/>
    </row>
    <row r="9" spans="1:6" ht="15" thickBot="1">
      <c r="A9" s="43" t="s">
        <v>3</v>
      </c>
      <c r="B9" s="59"/>
      <c r="C9" s="46">
        <v>-1310958</v>
      </c>
      <c r="D9" s="45"/>
      <c r="E9" s="46">
        <v>-1005332</v>
      </c>
      <c r="F9" s="45"/>
    </row>
    <row r="10" spans="1:6">
      <c r="A10" s="48" t="s">
        <v>4</v>
      </c>
      <c r="B10" s="58"/>
      <c r="C10" s="52">
        <f>SUM(C8:C9)</f>
        <v>2353256</v>
      </c>
      <c r="D10" s="45"/>
      <c r="E10" s="52">
        <f>SUM(E8:E9)</f>
        <v>3261265</v>
      </c>
      <c r="F10" s="50"/>
    </row>
    <row r="11" spans="1:6" ht="34.5">
      <c r="A11" s="43" t="s">
        <v>103</v>
      </c>
      <c r="B11" s="59"/>
      <c r="C11" s="45">
        <v>-586288</v>
      </c>
      <c r="D11" s="45"/>
      <c r="E11" s="45">
        <v>13739758</v>
      </c>
      <c r="F11" s="45"/>
    </row>
    <row r="12" spans="1:6" ht="23">
      <c r="A12" s="43" t="s">
        <v>104</v>
      </c>
      <c r="B12" s="59"/>
      <c r="C12" s="45">
        <v>258054</v>
      </c>
      <c r="D12" s="45"/>
      <c r="E12" s="45">
        <v>0</v>
      </c>
      <c r="F12" s="45"/>
    </row>
    <row r="13" spans="1:6">
      <c r="A13" s="43" t="s">
        <v>90</v>
      </c>
      <c r="B13" s="59"/>
      <c r="C13" s="45">
        <v>-537109</v>
      </c>
      <c r="D13" s="45"/>
      <c r="E13" s="45">
        <v>-12879981</v>
      </c>
      <c r="F13" s="45"/>
    </row>
    <row r="14" spans="1:6">
      <c r="A14" s="43" t="s">
        <v>91</v>
      </c>
      <c r="B14" s="59"/>
      <c r="C14" s="45">
        <v>441146</v>
      </c>
      <c r="D14" s="45"/>
      <c r="E14" s="45">
        <v>321597</v>
      </c>
      <c r="F14" s="45"/>
    </row>
    <row r="15" spans="1:6" ht="15" thickBot="1">
      <c r="A15" s="43" t="s">
        <v>65</v>
      </c>
      <c r="B15" s="59"/>
      <c r="C15" s="47">
        <v>321079</v>
      </c>
      <c r="D15" s="45"/>
      <c r="E15" s="47">
        <v>122092</v>
      </c>
      <c r="F15" s="45"/>
    </row>
    <row r="16" spans="1:6" ht="15.75" customHeight="1">
      <c r="A16" s="48" t="s">
        <v>5</v>
      </c>
      <c r="B16" s="59"/>
      <c r="C16" s="50">
        <f>SUM(C7,C10,C11:C15)</f>
        <v>16621442</v>
      </c>
      <c r="D16" s="50"/>
      <c r="E16" s="50">
        <f>SUM(E7,E10,E11:E15)</f>
        <v>21026395</v>
      </c>
      <c r="F16" s="50"/>
    </row>
    <row r="17" spans="1:6" ht="14.5" customHeight="1">
      <c r="A17" s="60" t="s">
        <v>105</v>
      </c>
      <c r="B17" s="53"/>
      <c r="C17" s="45">
        <v>-933627</v>
      </c>
      <c r="D17" s="45"/>
      <c r="E17" s="45">
        <v>-1343792</v>
      </c>
      <c r="F17" s="45"/>
    </row>
    <row r="18" spans="1:6" ht="15" thickBot="1">
      <c r="A18" s="43" t="s">
        <v>92</v>
      </c>
      <c r="B18" s="59"/>
      <c r="C18" s="47">
        <v>-8092974</v>
      </c>
      <c r="D18" s="45"/>
      <c r="E18" s="47">
        <v>-7960092</v>
      </c>
      <c r="F18" s="45"/>
    </row>
    <row r="19" spans="1:6">
      <c r="A19" s="48" t="s">
        <v>6</v>
      </c>
      <c r="B19" s="59"/>
      <c r="C19" s="50">
        <f>SUM(C16:C18)</f>
        <v>7594841</v>
      </c>
      <c r="D19" s="50"/>
      <c r="E19" s="50">
        <f>SUM(E16:E18)</f>
        <v>11722511</v>
      </c>
      <c r="F19" s="50"/>
    </row>
    <row r="20" spans="1:6" ht="15" thickBot="1">
      <c r="A20" s="43" t="s">
        <v>93</v>
      </c>
      <c r="B20" s="59"/>
      <c r="C20" s="47">
        <v>-1484439</v>
      </c>
      <c r="D20" s="45"/>
      <c r="E20" s="47">
        <v>-2374661</v>
      </c>
      <c r="F20" s="45"/>
    </row>
    <row r="21" spans="1:6" ht="15" thickBot="1">
      <c r="A21" s="48" t="s">
        <v>48</v>
      </c>
      <c r="B21" s="58"/>
      <c r="C21" s="54">
        <f>SUM(C19:C20)</f>
        <v>6110402</v>
      </c>
      <c r="D21" s="45"/>
      <c r="E21" s="54">
        <f>SUM(E19:E20)</f>
        <v>9347850</v>
      </c>
      <c r="F21" s="50"/>
    </row>
    <row r="22" spans="1:6" ht="15" thickTop="1">
      <c r="A22" s="48" t="s">
        <v>66</v>
      </c>
      <c r="B22" s="58"/>
      <c r="C22" s="45"/>
      <c r="D22" s="45"/>
      <c r="E22" s="45"/>
      <c r="F22" s="50"/>
    </row>
    <row r="23" spans="1:6" ht="23">
      <c r="A23" s="55" t="s">
        <v>26</v>
      </c>
      <c r="B23" s="58"/>
      <c r="C23" s="45"/>
      <c r="D23" s="45"/>
      <c r="E23" s="45"/>
      <c r="F23" s="50"/>
    </row>
    <row r="24" spans="1:6">
      <c r="A24" s="43" t="s">
        <v>29</v>
      </c>
      <c r="B24" s="58"/>
      <c r="C24" s="45"/>
      <c r="D24" s="45"/>
      <c r="E24" s="45"/>
      <c r="F24" s="50"/>
    </row>
    <row r="25" spans="1:6">
      <c r="A25" s="56" t="s">
        <v>30</v>
      </c>
      <c r="B25" s="58"/>
      <c r="C25" s="45">
        <v>4687</v>
      </c>
      <c r="D25" s="45"/>
      <c r="E25" s="45">
        <v>67613</v>
      </c>
      <c r="F25" s="50"/>
    </row>
    <row r="26" spans="1:6">
      <c r="A26" s="56" t="s">
        <v>49</v>
      </c>
      <c r="B26" s="58"/>
      <c r="C26" s="45">
        <v>-1168</v>
      </c>
      <c r="D26" s="45"/>
      <c r="E26" s="45">
        <v>-32109</v>
      </c>
      <c r="F26" s="50"/>
    </row>
    <row r="27" spans="1:6" ht="23.5" thickBot="1">
      <c r="A27" s="56" t="s">
        <v>94</v>
      </c>
      <c r="B27" s="58"/>
      <c r="C27" s="47">
        <v>44938</v>
      </c>
      <c r="D27" s="45"/>
      <c r="E27" s="47">
        <v>758700</v>
      </c>
      <c r="F27" s="50"/>
    </row>
    <row r="28" spans="1:6" ht="15" thickBot="1">
      <c r="A28" s="48" t="s">
        <v>67</v>
      </c>
      <c r="B28" s="58"/>
      <c r="C28" s="51">
        <f>SUM(C25:C27)</f>
        <v>48457</v>
      </c>
      <c r="D28" s="45"/>
      <c r="E28" s="51">
        <f>SUM(E25:E27)</f>
        <v>794204</v>
      </c>
      <c r="F28" s="50"/>
    </row>
    <row r="29" spans="1:6" ht="15" thickBot="1">
      <c r="A29" s="57" t="s">
        <v>23</v>
      </c>
      <c r="B29" s="58"/>
      <c r="C29" s="51">
        <f>C21+C28</f>
        <v>6158859</v>
      </c>
      <c r="D29" s="45"/>
      <c r="E29" s="51">
        <f>E21+E28</f>
        <v>10142054</v>
      </c>
      <c r="F29" s="50"/>
    </row>
    <row r="31" spans="1:6">
      <c r="C31" s="40"/>
      <c r="E31" s="40"/>
    </row>
    <row r="33" spans="3:6">
      <c r="C33" s="40"/>
      <c r="E33" s="40"/>
    </row>
    <row r="35" spans="3:6">
      <c r="C35" s="40"/>
      <c r="E35" s="40"/>
    </row>
    <row r="37" spans="3:6">
      <c r="C37" s="40"/>
      <c r="E37" s="40"/>
      <c r="F37" s="40"/>
    </row>
    <row r="39" spans="3:6">
      <c r="C39" s="40"/>
      <c r="E39" s="40"/>
    </row>
  </sheetData>
  <mergeCells count="4">
    <mergeCell ref="D1:D4"/>
    <mergeCell ref="F1:F4"/>
    <mergeCell ref="A1:A4"/>
    <mergeCell ref="B1:B4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1796875" defaultRowHeight="14.5"/>
  <cols>
    <col min="1" max="1" width="30" style="1" customWidth="1"/>
    <col min="2" max="2" width="2.7265625" style="1" customWidth="1"/>
    <col min="3" max="3" width="18.1796875" style="1" bestFit="1" customWidth="1"/>
    <col min="4" max="4" width="1.26953125" style="1" customWidth="1"/>
    <col min="5" max="5" width="17.7265625" style="1" bestFit="1" customWidth="1"/>
    <col min="6" max="6" width="14" style="1" customWidth="1"/>
    <col min="7" max="16384" width="9.1796875" style="1"/>
  </cols>
  <sheetData>
    <row r="1" spans="1:6" ht="52">
      <c r="A1" s="70"/>
      <c r="B1" s="71"/>
      <c r="C1" s="2" t="s">
        <v>24</v>
      </c>
      <c r="D1" s="72"/>
      <c r="E1" s="2" t="s">
        <v>25</v>
      </c>
      <c r="F1" s="72"/>
    </row>
    <row r="2" spans="1:6" ht="15" thickBot="1">
      <c r="A2" s="70"/>
      <c r="B2" s="71"/>
      <c r="C2" s="3" t="s">
        <v>0</v>
      </c>
      <c r="D2" s="72"/>
      <c r="E2" s="3" t="s">
        <v>0</v>
      </c>
      <c r="F2" s="72"/>
    </row>
    <row r="3" spans="1:6" ht="39.5" thickBot="1">
      <c r="A3" s="4" t="s">
        <v>21</v>
      </c>
      <c r="B3" s="5"/>
      <c r="C3" s="6">
        <v>16548705</v>
      </c>
      <c r="D3" s="4"/>
      <c r="E3" s="7">
        <v>11665857</v>
      </c>
      <c r="F3" s="2"/>
    </row>
    <row r="4" spans="1:6" ht="39.5" thickBot="1">
      <c r="A4" s="8" t="s">
        <v>20</v>
      </c>
      <c r="B4" s="9"/>
      <c r="C4" s="10">
        <v>-4468</v>
      </c>
      <c r="D4" s="8"/>
      <c r="E4" s="11" t="s">
        <v>22</v>
      </c>
      <c r="F4" s="12"/>
    </row>
    <row r="5" spans="1:6" ht="25.15" customHeight="1" thickBot="1">
      <c r="A5" s="4" t="s">
        <v>23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topLeftCell="A13" workbookViewId="0">
      <selection activeCell="B35" sqref="B35"/>
    </sheetView>
  </sheetViews>
  <sheetFormatPr defaultColWidth="9.1796875" defaultRowHeight="14.5"/>
  <cols>
    <col min="1" max="1" width="39" style="14" customWidth="1"/>
    <col min="2" max="2" width="16.54296875" style="14" customWidth="1"/>
    <col min="3" max="3" width="2.453125" style="14" customWidth="1"/>
    <col min="4" max="4" width="16.7265625" style="14" customWidth="1"/>
    <col min="5" max="16384" width="9.1796875" style="14"/>
  </cols>
  <sheetData>
    <row r="1" spans="1:4">
      <c r="A1" s="70"/>
      <c r="B1" s="27" t="s">
        <v>7</v>
      </c>
      <c r="C1" s="71"/>
      <c r="D1" s="27" t="s">
        <v>68</v>
      </c>
    </row>
    <row r="2" spans="1:4">
      <c r="A2" s="70"/>
      <c r="B2" s="27" t="s">
        <v>106</v>
      </c>
      <c r="C2" s="71"/>
      <c r="D2" s="27" t="s">
        <v>107</v>
      </c>
    </row>
    <row r="3" spans="1:4" ht="15" thickBot="1">
      <c r="A3" s="70"/>
      <c r="B3" s="24" t="s">
        <v>0</v>
      </c>
      <c r="C3" s="71"/>
      <c r="D3" s="24" t="s">
        <v>0</v>
      </c>
    </row>
    <row r="4" spans="1:4">
      <c r="A4" s="29" t="s">
        <v>50</v>
      </c>
      <c r="B4" s="28"/>
      <c r="C4" s="12"/>
      <c r="D4" s="12"/>
    </row>
    <row r="5" spans="1:4">
      <c r="A5" s="26" t="s">
        <v>51</v>
      </c>
      <c r="B5" s="19">
        <v>78441608</v>
      </c>
      <c r="C5" s="19"/>
      <c r="D5" s="19">
        <v>66107784</v>
      </c>
    </row>
    <row r="6" spans="1:4">
      <c r="A6" s="26" t="s">
        <v>42</v>
      </c>
      <c r="B6" s="19">
        <v>1494942</v>
      </c>
      <c r="C6" s="19"/>
      <c r="D6" s="19">
        <v>1477222</v>
      </c>
    </row>
    <row r="7" spans="1:4">
      <c r="A7" s="26" t="s">
        <v>41</v>
      </c>
      <c r="B7" s="19">
        <v>298176283</v>
      </c>
      <c r="C7" s="19"/>
      <c r="D7" s="19">
        <v>297490660</v>
      </c>
    </row>
    <row r="8" spans="1:4">
      <c r="A8" s="26" t="s">
        <v>43</v>
      </c>
      <c r="B8" s="19"/>
      <c r="C8" s="19"/>
      <c r="D8" s="19"/>
    </row>
    <row r="9" spans="1:4" ht="26">
      <c r="A9" s="26" t="s">
        <v>52</v>
      </c>
      <c r="B9" s="19">
        <v>4964575</v>
      </c>
      <c r="C9" s="19"/>
      <c r="D9" s="19">
        <v>5064610</v>
      </c>
    </row>
    <row r="10" spans="1:4" ht="52">
      <c r="A10" s="26" t="s">
        <v>27</v>
      </c>
      <c r="B10" s="19">
        <v>5932356</v>
      </c>
      <c r="C10" s="19"/>
      <c r="D10" s="19">
        <v>4799205</v>
      </c>
    </row>
    <row r="11" spans="1:4">
      <c r="A11" s="26" t="s">
        <v>8</v>
      </c>
      <c r="B11" s="19">
        <v>13027004</v>
      </c>
      <c r="C11" s="19"/>
      <c r="D11" s="19">
        <v>13219653</v>
      </c>
    </row>
    <row r="12" spans="1:4" ht="15" thickBot="1">
      <c r="A12" s="26" t="s">
        <v>9</v>
      </c>
      <c r="B12" s="20">
        <v>5197255</v>
      </c>
      <c r="C12" s="19"/>
      <c r="D12" s="20">
        <v>5523052</v>
      </c>
    </row>
    <row r="13" spans="1:4" ht="15" thickBot="1">
      <c r="A13" s="29" t="s">
        <v>53</v>
      </c>
      <c r="B13" s="38">
        <f>SUM(B5:B12)</f>
        <v>407234023</v>
      </c>
      <c r="C13" s="33"/>
      <c r="D13" s="64">
        <f>SUM(D5:D12)</f>
        <v>393682186</v>
      </c>
    </row>
    <row r="14" spans="1:4" ht="15" thickTop="1">
      <c r="A14" s="29"/>
      <c r="B14" s="19"/>
      <c r="C14" s="19"/>
      <c r="D14" s="19"/>
    </row>
    <row r="15" spans="1:4">
      <c r="A15" s="29" t="s">
        <v>10</v>
      </c>
      <c r="B15" s="19"/>
      <c r="C15" s="19"/>
      <c r="D15" s="19"/>
    </row>
    <row r="16" spans="1:4" ht="52">
      <c r="A16" s="26" t="s">
        <v>54</v>
      </c>
      <c r="B16" s="19">
        <v>2119013</v>
      </c>
      <c r="C16" s="19"/>
      <c r="D16" s="19">
        <v>1623961</v>
      </c>
    </row>
    <row r="17" spans="1:4">
      <c r="A17" s="26" t="s">
        <v>11</v>
      </c>
      <c r="B17" s="19">
        <v>55842833</v>
      </c>
      <c r="C17" s="19"/>
      <c r="D17" s="19">
        <v>50764946</v>
      </c>
    </row>
    <row r="18" spans="1:4">
      <c r="A18" s="26" t="s">
        <v>32</v>
      </c>
      <c r="B18" s="19"/>
      <c r="C18" s="19"/>
      <c r="D18" s="19"/>
    </row>
    <row r="19" spans="1:4" ht="26">
      <c r="A19" s="26" t="s">
        <v>55</v>
      </c>
      <c r="B19" s="19">
        <v>146558476</v>
      </c>
      <c r="C19" s="19"/>
      <c r="D19" s="19">
        <v>137684061</v>
      </c>
    </row>
    <row r="20" spans="1:4" ht="26">
      <c r="A20" s="26" t="s">
        <v>56</v>
      </c>
      <c r="B20" s="19">
        <v>43177199</v>
      </c>
      <c r="C20" s="19"/>
      <c r="D20" s="19">
        <v>41465385</v>
      </c>
    </row>
    <row r="21" spans="1:4">
      <c r="A21" s="26" t="s">
        <v>12</v>
      </c>
      <c r="B21" s="19">
        <v>33096504</v>
      </c>
      <c r="C21" s="19"/>
      <c r="D21" s="19">
        <v>30446842</v>
      </c>
    </row>
    <row r="22" spans="1:4">
      <c r="A22" s="26" t="s">
        <v>57</v>
      </c>
      <c r="B22" s="19">
        <v>0</v>
      </c>
      <c r="C22" s="19"/>
      <c r="D22" s="19">
        <v>6002436</v>
      </c>
    </row>
    <row r="23" spans="1:4">
      <c r="A23" s="26" t="s">
        <v>19</v>
      </c>
      <c r="B23" s="19">
        <v>23763121</v>
      </c>
      <c r="C23" s="19"/>
      <c r="D23" s="19">
        <v>19488485</v>
      </c>
    </row>
    <row r="24" spans="1:4">
      <c r="A24" s="26" t="s">
        <v>69</v>
      </c>
      <c r="B24" s="19">
        <v>3713145</v>
      </c>
      <c r="C24" s="19"/>
      <c r="D24" s="19">
        <v>3770012</v>
      </c>
    </row>
    <row r="25" spans="1:4" ht="15" thickBot="1">
      <c r="A25" s="26" t="s">
        <v>33</v>
      </c>
      <c r="B25" s="20">
        <v>9694576</v>
      </c>
      <c r="C25" s="19"/>
      <c r="D25" s="20">
        <v>9325729</v>
      </c>
    </row>
    <row r="26" spans="1:4" ht="15" thickBot="1">
      <c r="A26" s="29" t="s">
        <v>13</v>
      </c>
      <c r="B26" s="35">
        <f>SUM(B16:B25)</f>
        <v>317964867</v>
      </c>
      <c r="C26" s="33"/>
      <c r="D26" s="66">
        <f>SUM(D16:D25)</f>
        <v>300571857</v>
      </c>
    </row>
    <row r="27" spans="1:4">
      <c r="A27" s="29"/>
      <c r="B27" s="19"/>
      <c r="C27" s="19"/>
      <c r="D27" s="19"/>
    </row>
    <row r="28" spans="1:4">
      <c r="A28" s="29" t="s">
        <v>58</v>
      </c>
      <c r="B28" s="19"/>
      <c r="C28" s="19"/>
      <c r="D28" s="19"/>
    </row>
    <row r="29" spans="1:4">
      <c r="A29" s="26" t="s">
        <v>46</v>
      </c>
      <c r="B29" s="19">
        <v>5199503</v>
      </c>
      <c r="C29" s="19"/>
      <c r="D29" s="19">
        <v>5199503</v>
      </c>
    </row>
    <row r="30" spans="1:4">
      <c r="A30" s="26" t="s">
        <v>59</v>
      </c>
      <c r="B30" s="19">
        <v>84081458</v>
      </c>
      <c r="C30" s="19"/>
      <c r="D30" s="19">
        <v>87971088</v>
      </c>
    </row>
    <row r="31" spans="1:4">
      <c r="A31" s="26" t="s">
        <v>95</v>
      </c>
      <c r="B31" s="19">
        <v>-83859</v>
      </c>
      <c r="C31" s="19"/>
      <c r="D31" s="19">
        <v>-128796</v>
      </c>
    </row>
    <row r="32" spans="1:4" ht="15" thickBot="1">
      <c r="A32" s="26" t="s">
        <v>96</v>
      </c>
      <c r="B32" s="20">
        <v>72054</v>
      </c>
      <c r="C32" s="19"/>
      <c r="D32" s="20">
        <v>68534</v>
      </c>
    </row>
    <row r="33" spans="1:4" ht="15" thickBot="1">
      <c r="A33" s="29" t="s">
        <v>38</v>
      </c>
      <c r="B33" s="35">
        <f>SUM(B29:B32)</f>
        <v>89269156</v>
      </c>
      <c r="C33" s="33"/>
      <c r="D33" s="66">
        <f>SUM(D29:D32)</f>
        <v>93110329</v>
      </c>
    </row>
    <row r="34" spans="1:4" ht="15" thickBot="1">
      <c r="A34" s="29" t="s">
        <v>60</v>
      </c>
      <c r="B34" s="38">
        <f>B26+B33</f>
        <v>407234023</v>
      </c>
      <c r="C34" s="33"/>
      <c r="D34" s="64">
        <f>D26+D33</f>
        <v>393682186</v>
      </c>
    </row>
    <row r="35" spans="1:4" ht="15" thickTop="1">
      <c r="A35" s="29"/>
      <c r="B35" s="33"/>
      <c r="C35" s="33"/>
      <c r="D35" s="33"/>
    </row>
    <row r="36" spans="1:4">
      <c r="A36" s="26"/>
    </row>
    <row r="39" spans="1:4">
      <c r="B39" s="40"/>
      <c r="D39" s="40"/>
    </row>
    <row r="41" spans="1:4">
      <c r="B41" s="40"/>
      <c r="D41" s="40"/>
    </row>
    <row r="43" spans="1:4">
      <c r="B43" s="40"/>
      <c r="D43" s="40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6"/>
  <sheetViews>
    <sheetView topLeftCell="A16" zoomScaleNormal="100" workbookViewId="0">
      <selection activeCell="D45" sqref="D45"/>
    </sheetView>
  </sheetViews>
  <sheetFormatPr defaultColWidth="9.1796875" defaultRowHeight="14.5"/>
  <cols>
    <col min="1" max="1" width="64.7265625" style="14" customWidth="1"/>
    <col min="2" max="2" width="14.7265625" style="21" customWidth="1"/>
    <col min="3" max="3" width="2.7265625" style="21" customWidth="1"/>
    <col min="4" max="4" width="14.54296875" style="21" customWidth="1"/>
    <col min="5" max="16384" width="9.1796875" style="14"/>
  </cols>
  <sheetData>
    <row r="1" spans="1:4" ht="39">
      <c r="A1" s="73"/>
      <c r="B1" s="30" t="s">
        <v>108</v>
      </c>
      <c r="C1" s="74"/>
      <c r="D1" s="63" t="s">
        <v>108</v>
      </c>
    </row>
    <row r="2" spans="1:4" ht="26">
      <c r="A2" s="73"/>
      <c r="B2" s="30" t="s">
        <v>110</v>
      </c>
      <c r="C2" s="74"/>
      <c r="D2" s="63" t="s">
        <v>109</v>
      </c>
    </row>
    <row r="3" spans="1:4" ht="15" thickBot="1">
      <c r="A3" s="73"/>
      <c r="B3" s="22" t="s">
        <v>0</v>
      </c>
      <c r="C3" s="74"/>
      <c r="D3" s="22" t="s">
        <v>0</v>
      </c>
    </row>
    <row r="4" spans="1:4" ht="25.5" customHeight="1">
      <c r="A4" s="29" t="s">
        <v>31</v>
      </c>
      <c r="B4" s="33"/>
      <c r="C4" s="33"/>
      <c r="D4" s="33"/>
    </row>
    <row r="5" spans="1:4" ht="24" customHeight="1">
      <c r="A5" s="26" t="s">
        <v>1</v>
      </c>
      <c r="B5" s="19">
        <v>22763333</v>
      </c>
      <c r="C5" s="19"/>
      <c r="D5" s="19">
        <v>25426601</v>
      </c>
    </row>
    <row r="6" spans="1:4" ht="14.25" customHeight="1">
      <c r="A6" s="26" t="s">
        <v>14</v>
      </c>
      <c r="B6" s="19">
        <v>-5026398</v>
      </c>
      <c r="C6" s="19"/>
      <c r="D6" s="19">
        <v>-7558903</v>
      </c>
    </row>
    <row r="7" spans="1:4" ht="14.25" customHeight="1">
      <c r="A7" s="26" t="s">
        <v>2</v>
      </c>
      <c r="B7" s="19">
        <v>3852543</v>
      </c>
      <c r="C7" s="19"/>
      <c r="D7" s="19">
        <v>4352390</v>
      </c>
    </row>
    <row r="8" spans="1:4" ht="14.25" customHeight="1">
      <c r="A8" s="26" t="s">
        <v>3</v>
      </c>
      <c r="B8" s="19">
        <v>-1313505</v>
      </c>
      <c r="C8" s="19"/>
      <c r="D8" s="19">
        <v>-1009998</v>
      </c>
    </row>
    <row r="9" spans="1:4" ht="39" customHeight="1">
      <c r="A9" s="26" t="s">
        <v>70</v>
      </c>
      <c r="B9" s="19">
        <v>-1168216</v>
      </c>
      <c r="C9" s="19"/>
      <c r="D9" s="19">
        <v>-2228515</v>
      </c>
    </row>
    <row r="10" spans="1:4">
      <c r="A10" s="26" t="s">
        <v>111</v>
      </c>
      <c r="B10" s="19">
        <v>46817</v>
      </c>
      <c r="C10" s="19"/>
      <c r="D10" s="19">
        <v>-190462</v>
      </c>
    </row>
    <row r="11" spans="1:4" ht="14.25" customHeight="1">
      <c r="A11" s="26" t="s">
        <v>71</v>
      </c>
      <c r="B11" s="19">
        <v>441146</v>
      </c>
      <c r="C11" s="19"/>
      <c r="D11" s="19">
        <v>321597</v>
      </c>
    </row>
    <row r="12" spans="1:4" ht="14.25" customHeight="1">
      <c r="A12" s="26" t="s">
        <v>39</v>
      </c>
      <c r="B12" s="19">
        <v>321079</v>
      </c>
      <c r="C12" s="19"/>
      <c r="D12" s="19">
        <v>122092</v>
      </c>
    </row>
    <row r="13" spans="1:4" ht="14.25" customHeight="1">
      <c r="A13" s="26" t="s">
        <v>28</v>
      </c>
      <c r="B13" s="19">
        <v>-7387141</v>
      </c>
      <c r="C13" s="19"/>
      <c r="D13" s="19">
        <v>-7729514</v>
      </c>
    </row>
    <row r="14" spans="1:4" ht="14.25" customHeight="1">
      <c r="A14" s="29" t="s">
        <v>40</v>
      </c>
      <c r="B14" s="19"/>
      <c r="C14" s="33"/>
      <c r="D14" s="19"/>
    </row>
    <row r="15" spans="1:4" ht="14.25" customHeight="1">
      <c r="A15" s="26" t="s">
        <v>41</v>
      </c>
      <c r="B15" s="19">
        <v>-3638215</v>
      </c>
      <c r="C15" s="19"/>
      <c r="D15" s="19">
        <v>-2164496</v>
      </c>
    </row>
    <row r="16" spans="1:4" ht="14.25" customHeight="1">
      <c r="A16" s="26" t="s">
        <v>42</v>
      </c>
      <c r="B16" s="19">
        <v>-67076</v>
      </c>
      <c r="C16" s="19"/>
      <c r="D16" s="19">
        <v>1340787</v>
      </c>
    </row>
    <row r="17" spans="1:4" ht="14.25" customHeight="1">
      <c r="A17" s="26" t="s">
        <v>43</v>
      </c>
      <c r="B17" s="19">
        <v>-16597</v>
      </c>
      <c r="C17" s="19"/>
      <c r="D17" s="19">
        <v>16087</v>
      </c>
    </row>
    <row r="18" spans="1:4" ht="14.25" customHeight="1">
      <c r="A18" s="26" t="s">
        <v>9</v>
      </c>
      <c r="B18" s="19">
        <v>165675</v>
      </c>
      <c r="C18" s="19"/>
      <c r="D18" s="19">
        <v>-814428</v>
      </c>
    </row>
    <row r="19" spans="1:4" ht="14.25" customHeight="1">
      <c r="A19" s="29" t="s">
        <v>72</v>
      </c>
      <c r="B19" s="19"/>
      <c r="C19" s="19"/>
      <c r="D19" s="19"/>
    </row>
    <row r="20" spans="1:4" ht="14.25" customHeight="1">
      <c r="A20" s="26" t="s">
        <v>32</v>
      </c>
      <c r="B20" s="19">
        <v>10392595</v>
      </c>
      <c r="C20" s="19"/>
      <c r="D20" s="19">
        <v>-14684959</v>
      </c>
    </row>
    <row r="21" spans="1:4" ht="14.25" customHeight="1">
      <c r="A21" s="26" t="s">
        <v>11</v>
      </c>
      <c r="B21" s="19">
        <v>4071715</v>
      </c>
      <c r="C21" s="19"/>
      <c r="D21" s="19">
        <v>-2490972</v>
      </c>
    </row>
    <row r="22" spans="1:4" ht="14.25" customHeight="1">
      <c r="A22" s="26" t="s">
        <v>19</v>
      </c>
      <c r="B22" s="19">
        <v>4249543</v>
      </c>
      <c r="C22" s="19"/>
      <c r="D22" s="19">
        <v>1211066</v>
      </c>
    </row>
    <row r="23" spans="1:4" ht="14.25" customHeight="1" thickBot="1">
      <c r="A23" s="26" t="s">
        <v>33</v>
      </c>
      <c r="B23" s="20">
        <v>754235</v>
      </c>
      <c r="C23" s="19"/>
      <c r="D23" s="20">
        <v>10571917</v>
      </c>
    </row>
    <row r="24" spans="1:4" ht="27.75" customHeight="1">
      <c r="A24" s="29" t="s">
        <v>73</v>
      </c>
      <c r="B24" s="33">
        <f>SUM(B5:B23)</f>
        <v>28441533</v>
      </c>
      <c r="C24" s="33"/>
      <c r="D24" s="65">
        <f>SUM(D5:D23)</f>
        <v>4490290</v>
      </c>
    </row>
    <row r="25" spans="1:4" ht="22.5" customHeight="1" thickBot="1">
      <c r="A25" s="26" t="s">
        <v>74</v>
      </c>
      <c r="B25" s="20">
        <v>-751355</v>
      </c>
      <c r="C25" s="19"/>
      <c r="D25" s="20">
        <v>-2193067</v>
      </c>
    </row>
    <row r="26" spans="1:4" ht="14.25" customHeight="1" thickBot="1">
      <c r="A26" s="29" t="s">
        <v>61</v>
      </c>
      <c r="B26" s="35">
        <f>SUM(B24:B25)</f>
        <v>27690178</v>
      </c>
      <c r="C26" s="33"/>
      <c r="D26" s="66">
        <f>SUM(D24:D25)</f>
        <v>2297223</v>
      </c>
    </row>
    <row r="27" spans="1:4" ht="14.25" customHeight="1">
      <c r="A27" s="29"/>
      <c r="B27" s="19"/>
      <c r="C27" s="19"/>
      <c r="D27" s="19"/>
    </row>
    <row r="28" spans="1:4" ht="27.75" customHeight="1">
      <c r="A28" s="29" t="s">
        <v>34</v>
      </c>
      <c r="B28" s="19"/>
      <c r="C28" s="33"/>
      <c r="D28" s="19"/>
    </row>
    <row r="29" spans="1:4" ht="23.25" customHeight="1">
      <c r="A29" s="26" t="s">
        <v>15</v>
      </c>
      <c r="B29" s="19">
        <v>-662391</v>
      </c>
      <c r="C29" s="19"/>
      <c r="D29" s="19">
        <v>-1792540</v>
      </c>
    </row>
    <row r="30" spans="1:4" ht="14.25" customHeight="1" thickBot="1">
      <c r="A30" s="26" t="s">
        <v>18</v>
      </c>
      <c r="B30" s="20">
        <v>1624</v>
      </c>
      <c r="C30" s="19"/>
      <c r="D30" s="20">
        <v>16674</v>
      </c>
    </row>
    <row r="31" spans="1:4" ht="14.25" customHeight="1" thickBot="1">
      <c r="A31" s="29" t="s">
        <v>35</v>
      </c>
      <c r="B31" s="35">
        <f>SUM(B29:B30)</f>
        <v>-660767</v>
      </c>
      <c r="C31" s="33"/>
      <c r="D31" s="66">
        <f>SUM(D29:D30)</f>
        <v>-1775866</v>
      </c>
    </row>
    <row r="32" spans="1:4" ht="14.25" customHeight="1">
      <c r="A32" s="29"/>
      <c r="B32" s="18"/>
      <c r="C32" s="18"/>
      <c r="D32" s="18"/>
    </row>
    <row r="33" spans="1:4" ht="14.25" customHeight="1">
      <c r="A33" s="29" t="s">
        <v>16</v>
      </c>
      <c r="B33" s="18"/>
      <c r="C33" s="16"/>
      <c r="D33" s="18"/>
    </row>
    <row r="34" spans="1:4" ht="14.25" customHeight="1">
      <c r="A34" s="26" t="s">
        <v>62</v>
      </c>
      <c r="B34" s="19">
        <v>0</v>
      </c>
      <c r="C34" s="19"/>
      <c r="D34" s="19" t="s">
        <v>22</v>
      </c>
    </row>
    <row r="35" spans="1:4" ht="14.25" customHeight="1">
      <c r="A35" s="26" t="s">
        <v>63</v>
      </c>
      <c r="B35" s="19">
        <v>-6000000</v>
      </c>
      <c r="C35" s="19"/>
      <c r="D35" s="19">
        <v>-1000000</v>
      </c>
    </row>
    <row r="36" spans="1:4" ht="14.25" customHeight="1">
      <c r="A36" s="26" t="s">
        <v>44</v>
      </c>
      <c r="B36" s="19">
        <v>1719724</v>
      </c>
      <c r="C36" s="19"/>
      <c r="D36" s="19" t="s">
        <v>22</v>
      </c>
    </row>
    <row r="37" spans="1:4" ht="14.25" customHeight="1">
      <c r="A37" s="26" t="s">
        <v>45</v>
      </c>
      <c r="B37" s="19">
        <v>0</v>
      </c>
      <c r="C37" s="19"/>
      <c r="D37" s="19" t="s">
        <v>22</v>
      </c>
    </row>
    <row r="38" spans="1:4" ht="14.25" customHeight="1">
      <c r="A38" s="26" t="s">
        <v>75</v>
      </c>
      <c r="B38" s="18">
        <v>-10000032</v>
      </c>
      <c r="C38" s="19"/>
      <c r="D38" s="19" t="s">
        <v>22</v>
      </c>
    </row>
    <row r="39" spans="1:4" ht="14.25" customHeight="1" thickBot="1">
      <c r="A39" s="26" t="s">
        <v>76</v>
      </c>
      <c r="B39" s="20">
        <v>-437373</v>
      </c>
      <c r="C39" s="19"/>
      <c r="D39" s="20">
        <v>-294523</v>
      </c>
    </row>
    <row r="40" spans="1:4" ht="21.75" customHeight="1" thickBot="1">
      <c r="A40" s="29" t="s">
        <v>77</v>
      </c>
      <c r="B40" s="35">
        <f>SUM(B34:B39)</f>
        <v>-14717681</v>
      </c>
      <c r="C40" s="33"/>
      <c r="D40" s="66">
        <f>SUM(D34:D39)</f>
        <v>-1294523</v>
      </c>
    </row>
    <row r="41" spans="1:4" ht="28.5" customHeight="1">
      <c r="A41" s="29" t="s">
        <v>97</v>
      </c>
      <c r="B41" s="33">
        <f>B26+B31+B40</f>
        <v>12311730</v>
      </c>
      <c r="C41" s="33"/>
      <c r="D41" s="65">
        <f>D26+D31+D40</f>
        <v>-773166</v>
      </c>
    </row>
    <row r="42" spans="1:4" ht="24" customHeight="1">
      <c r="A42" s="26" t="s">
        <v>17</v>
      </c>
      <c r="B42" s="19">
        <v>22613</v>
      </c>
      <c r="C42" s="19"/>
      <c r="D42" s="19">
        <v>3209910</v>
      </c>
    </row>
    <row r="43" spans="1:4" ht="23.25" customHeight="1">
      <c r="A43" s="26" t="s">
        <v>78</v>
      </c>
      <c r="B43" s="19">
        <v>-519</v>
      </c>
      <c r="C43" s="19"/>
      <c r="D43" s="19">
        <v>-83</v>
      </c>
    </row>
    <row r="44" spans="1:4" ht="18.75" customHeight="1" thickBot="1">
      <c r="A44" s="26" t="s">
        <v>36</v>
      </c>
      <c r="B44" s="20">
        <v>66107784</v>
      </c>
      <c r="C44" s="19"/>
      <c r="D44" s="20">
        <v>65153329</v>
      </c>
    </row>
    <row r="45" spans="1:4" ht="26.25" customHeight="1">
      <c r="A45" s="29" t="s">
        <v>79</v>
      </c>
      <c r="B45" s="38">
        <f>SUM(B41:B44)</f>
        <v>78441608</v>
      </c>
      <c r="C45" s="33"/>
      <c r="D45" s="64">
        <f>SUM(D41:D44)</f>
        <v>67589990</v>
      </c>
    </row>
    <row r="46" spans="1:4" ht="15" thickTop="1"/>
  </sheetData>
  <mergeCells count="2">
    <mergeCell ref="A1:A3"/>
    <mergeCell ref="C1:C3"/>
  </mergeCells>
  <pageMargins left="0.7" right="0.7" top="0.75" bottom="0.75" header="0.3" footer="0.3"/>
  <pageSetup paperSize="9" scale="8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workbookViewId="0">
      <selection activeCell="K33" sqref="K33"/>
    </sheetView>
  </sheetViews>
  <sheetFormatPr defaultColWidth="9.1796875" defaultRowHeight="14.5"/>
  <cols>
    <col min="1" max="1" width="46.7265625" style="14" customWidth="1"/>
    <col min="2" max="2" width="14" style="14" bestFit="1" customWidth="1"/>
    <col min="3" max="3" width="3.26953125" style="14" customWidth="1"/>
    <col min="4" max="4" width="12.26953125" style="14" customWidth="1"/>
    <col min="5" max="5" width="3.1796875" style="14" customWidth="1"/>
    <col min="6" max="6" width="14.1796875" style="14" customWidth="1"/>
    <col min="7" max="7" width="3.1796875" style="14" customWidth="1"/>
    <col min="8" max="8" width="14.453125" style="14" customWidth="1"/>
    <col min="9" max="9" width="3.54296875" style="14" customWidth="1"/>
    <col min="10" max="10" width="12.26953125" style="14" customWidth="1"/>
    <col min="11" max="16384" width="9.1796875" style="14"/>
  </cols>
  <sheetData>
    <row r="1" spans="1:8" ht="68.25" customHeight="1" thickBot="1">
      <c r="A1" s="31" t="s">
        <v>0</v>
      </c>
      <c r="B1" s="24" t="s">
        <v>46</v>
      </c>
      <c r="C1" s="39"/>
      <c r="D1" s="24" t="s">
        <v>37</v>
      </c>
      <c r="E1" s="27"/>
      <c r="F1" s="24" t="s">
        <v>64</v>
      </c>
      <c r="G1" s="39"/>
      <c r="H1" s="24" t="s">
        <v>38</v>
      </c>
    </row>
    <row r="2" spans="1:8">
      <c r="A2" s="31" t="s">
        <v>100</v>
      </c>
      <c r="B2" s="77">
        <v>5199503</v>
      </c>
      <c r="C2" s="80"/>
      <c r="D2" s="75">
        <v>41929</v>
      </c>
      <c r="E2" s="76"/>
      <c r="F2" s="77">
        <v>76666184</v>
      </c>
      <c r="G2" s="80"/>
      <c r="H2" s="77">
        <v>81907616</v>
      </c>
    </row>
    <row r="3" spans="1:8" ht="15" thickBot="1">
      <c r="A3" s="31"/>
      <c r="B3" s="78"/>
      <c r="C3" s="80"/>
      <c r="D3" s="82"/>
      <c r="E3" s="76"/>
      <c r="F3" s="78"/>
      <c r="G3" s="80"/>
      <c r="H3" s="78"/>
    </row>
    <row r="4" spans="1:8">
      <c r="A4" s="31" t="s">
        <v>80</v>
      </c>
      <c r="B4" s="36"/>
      <c r="C4" s="23"/>
      <c r="D4" s="37"/>
      <c r="E4" s="19"/>
      <c r="F4" s="36"/>
      <c r="G4" s="23"/>
      <c r="H4" s="36"/>
    </row>
    <row r="5" spans="1:8">
      <c r="A5" s="26" t="s">
        <v>81</v>
      </c>
      <c r="B5" s="23" t="s">
        <v>22</v>
      </c>
      <c r="C5" s="23"/>
      <c r="D5" s="19" t="s">
        <v>22</v>
      </c>
      <c r="E5" s="19"/>
      <c r="F5" s="23">
        <v>9347850</v>
      </c>
      <c r="G5" s="23"/>
      <c r="H5" s="23">
        <v>9347850</v>
      </c>
    </row>
    <row r="6" spans="1:8">
      <c r="A6" s="29" t="s">
        <v>82</v>
      </c>
      <c r="B6" s="23"/>
      <c r="C6" s="23"/>
      <c r="D6" s="19"/>
      <c r="E6" s="19"/>
      <c r="F6" s="23"/>
      <c r="G6" s="23"/>
      <c r="H6" s="23"/>
    </row>
    <row r="7" spans="1:8" ht="39">
      <c r="A7" s="15" t="s">
        <v>26</v>
      </c>
      <c r="B7" s="23"/>
      <c r="C7" s="23"/>
      <c r="D7" s="19"/>
      <c r="E7" s="19"/>
      <c r="F7" s="23"/>
      <c r="G7" s="23"/>
      <c r="H7" s="23"/>
    </row>
    <row r="8" spans="1:8" ht="26">
      <c r="A8" s="26" t="s">
        <v>83</v>
      </c>
      <c r="B8" s="23"/>
      <c r="C8" s="23"/>
      <c r="D8" s="19"/>
      <c r="E8" s="19"/>
      <c r="F8" s="23"/>
      <c r="G8" s="23"/>
      <c r="H8" s="23"/>
    </row>
    <row r="9" spans="1:8" ht="26">
      <c r="A9" s="26" t="s">
        <v>84</v>
      </c>
      <c r="B9" s="23" t="s">
        <v>22</v>
      </c>
      <c r="C9" s="23"/>
      <c r="D9" s="19">
        <v>67613</v>
      </c>
      <c r="E9" s="19"/>
      <c r="F9" s="23" t="s">
        <v>22</v>
      </c>
      <c r="G9" s="23"/>
      <c r="H9" s="19">
        <v>67613</v>
      </c>
    </row>
    <row r="10" spans="1:8" ht="26">
      <c r="A10" s="62" t="s">
        <v>99</v>
      </c>
      <c r="B10" s="83" t="s">
        <v>22</v>
      </c>
      <c r="C10" s="83"/>
      <c r="D10" s="84">
        <v>-32109</v>
      </c>
      <c r="E10" s="84"/>
      <c r="F10" s="83" t="s">
        <v>22</v>
      </c>
      <c r="G10" s="83"/>
      <c r="H10" s="84">
        <v>-32109</v>
      </c>
    </row>
    <row r="11" spans="1:8" ht="26.5" thickBot="1">
      <c r="A11" s="62" t="s">
        <v>115</v>
      </c>
      <c r="B11" s="25"/>
      <c r="C11" s="23"/>
      <c r="D11" s="20">
        <v>758700</v>
      </c>
      <c r="E11" s="19"/>
      <c r="F11" s="25"/>
      <c r="G11" s="23"/>
      <c r="H11" s="20">
        <v>758700</v>
      </c>
    </row>
    <row r="12" spans="1:8" ht="26.5" thickBot="1">
      <c r="A12" s="29" t="s">
        <v>86</v>
      </c>
      <c r="B12" s="34" t="s">
        <v>22</v>
      </c>
      <c r="C12" s="32"/>
      <c r="D12" s="20">
        <f>SUM(D9:D11)</f>
        <v>794204</v>
      </c>
      <c r="E12" s="33"/>
      <c r="F12" s="34">
        <v>0</v>
      </c>
      <c r="G12" s="32"/>
      <c r="H12" s="25">
        <f>SUM(H9:H11)</f>
        <v>794204</v>
      </c>
    </row>
    <row r="13" spans="1:8" ht="15" thickBot="1">
      <c r="A13" s="29" t="s">
        <v>80</v>
      </c>
      <c r="B13" s="34" t="s">
        <v>22</v>
      </c>
      <c r="C13" s="32"/>
      <c r="D13" s="35">
        <f>D12</f>
        <v>794204</v>
      </c>
      <c r="E13" s="33"/>
      <c r="F13" s="34">
        <f>F5</f>
        <v>9347850</v>
      </c>
      <c r="G13" s="32"/>
      <c r="H13" s="34">
        <f>H5+H12</f>
        <v>10142054</v>
      </c>
    </row>
    <row r="14" spans="1:8">
      <c r="A14" s="29" t="s">
        <v>112</v>
      </c>
      <c r="B14" s="77">
        <v>5199503</v>
      </c>
      <c r="C14" s="80"/>
      <c r="D14" s="75">
        <f>D2+D13</f>
        <v>836133</v>
      </c>
      <c r="E14" s="76"/>
      <c r="F14" s="75">
        <f t="shared" ref="F14:H14" si="0">F2+F13</f>
        <v>86014034</v>
      </c>
      <c r="G14" s="75"/>
      <c r="H14" s="75">
        <f t="shared" si="0"/>
        <v>92049670</v>
      </c>
    </row>
    <row r="15" spans="1:8" ht="15" thickBot="1">
      <c r="A15" s="31"/>
      <c r="B15" s="79"/>
      <c r="C15" s="80"/>
      <c r="D15" s="81"/>
      <c r="E15" s="76"/>
      <c r="F15" s="81"/>
      <c r="G15" s="81"/>
      <c r="H15" s="81"/>
    </row>
    <row r="16" spans="1:8" ht="15" thickTop="1"/>
    <row r="18" spans="1:10" ht="52.5" thickBot="1">
      <c r="A18" s="31" t="s">
        <v>0</v>
      </c>
      <c r="B18" s="24" t="s">
        <v>46</v>
      </c>
      <c r="C18" s="39"/>
      <c r="D18" s="24" t="s">
        <v>37</v>
      </c>
      <c r="E18" s="27"/>
      <c r="F18" s="24" t="s">
        <v>95</v>
      </c>
      <c r="G18" s="24"/>
      <c r="H18" s="24" t="s">
        <v>64</v>
      </c>
      <c r="I18" s="39"/>
      <c r="J18" s="24" t="s">
        <v>38</v>
      </c>
    </row>
    <row r="19" spans="1:10">
      <c r="A19" s="31" t="s">
        <v>113</v>
      </c>
      <c r="B19" s="77">
        <v>5199503</v>
      </c>
      <c r="C19" s="80"/>
      <c r="D19" s="75">
        <v>68534</v>
      </c>
      <c r="E19" s="76"/>
      <c r="F19" s="75">
        <v>-128796</v>
      </c>
      <c r="G19" s="75"/>
      <c r="H19" s="77">
        <v>87971088</v>
      </c>
      <c r="I19" s="80"/>
      <c r="J19" s="77">
        <v>93110329</v>
      </c>
    </row>
    <row r="20" spans="1:10" ht="13.5" customHeight="1">
      <c r="A20" s="31"/>
      <c r="B20" s="80"/>
      <c r="C20" s="80"/>
      <c r="D20" s="76"/>
      <c r="E20" s="76"/>
      <c r="F20" s="76"/>
      <c r="G20" s="76"/>
      <c r="H20" s="80"/>
      <c r="I20" s="80"/>
      <c r="J20" s="80"/>
    </row>
    <row r="21" spans="1:10">
      <c r="A21" s="31" t="s">
        <v>80</v>
      </c>
      <c r="B21" s="23"/>
      <c r="C21" s="23"/>
      <c r="D21" s="19"/>
      <c r="E21" s="19"/>
      <c r="F21" s="19"/>
      <c r="G21" s="19"/>
      <c r="H21" s="23"/>
      <c r="I21" s="23"/>
      <c r="J21" s="23"/>
    </row>
    <row r="22" spans="1:10">
      <c r="A22" s="26" t="s">
        <v>81</v>
      </c>
      <c r="B22" s="23" t="s">
        <v>22</v>
      </c>
      <c r="C22" s="23"/>
      <c r="D22" s="19" t="s">
        <v>22</v>
      </c>
      <c r="E22" s="19"/>
      <c r="F22" s="19" t="s">
        <v>22</v>
      </c>
      <c r="G22" s="19"/>
      <c r="H22" s="23">
        <f>ОПиУ!C21</f>
        <v>6110402</v>
      </c>
      <c r="I22" s="23"/>
      <c r="J22" s="23">
        <f>H22</f>
        <v>6110402</v>
      </c>
    </row>
    <row r="23" spans="1:10">
      <c r="A23" s="29" t="s">
        <v>82</v>
      </c>
      <c r="B23" s="23"/>
      <c r="C23" s="23"/>
      <c r="D23" s="19"/>
      <c r="E23" s="19"/>
      <c r="F23" s="19"/>
      <c r="G23" s="19"/>
      <c r="H23" s="23"/>
      <c r="I23" s="23"/>
      <c r="J23" s="23"/>
    </row>
    <row r="24" spans="1:10" ht="39">
      <c r="A24" s="15" t="s">
        <v>26</v>
      </c>
      <c r="B24" s="23"/>
      <c r="C24" s="23"/>
      <c r="D24" s="19"/>
      <c r="E24" s="19"/>
      <c r="F24" s="19"/>
      <c r="G24" s="19"/>
      <c r="H24" s="23"/>
      <c r="I24" s="23"/>
      <c r="J24" s="23"/>
    </row>
    <row r="25" spans="1:10" ht="26">
      <c r="A25" s="26" t="s">
        <v>83</v>
      </c>
      <c r="B25" s="23"/>
      <c r="C25" s="23"/>
      <c r="D25" s="19"/>
      <c r="E25" s="19"/>
      <c r="F25" s="19" t="s">
        <v>22</v>
      </c>
      <c r="G25" s="19"/>
      <c r="H25" s="23"/>
      <c r="I25" s="23"/>
      <c r="J25" s="23"/>
    </row>
    <row r="26" spans="1:10" ht="26">
      <c r="A26" s="26" t="s">
        <v>84</v>
      </c>
      <c r="B26" s="23"/>
      <c r="C26" s="23"/>
      <c r="D26" s="19">
        <f>ОПиУ!C25</f>
        <v>4687</v>
      </c>
      <c r="E26" s="19"/>
      <c r="F26" s="19" t="s">
        <v>22</v>
      </c>
      <c r="G26" s="19"/>
      <c r="H26" s="23" t="s">
        <v>22</v>
      </c>
      <c r="I26" s="23"/>
      <c r="J26" s="23">
        <f>D26</f>
        <v>4687</v>
      </c>
    </row>
    <row r="27" spans="1:10" ht="26">
      <c r="A27" s="26" t="s">
        <v>85</v>
      </c>
      <c r="B27" s="23"/>
      <c r="C27" s="23"/>
      <c r="D27" s="19">
        <f>ОПиУ!C26</f>
        <v>-1168</v>
      </c>
      <c r="E27" s="19"/>
      <c r="F27" s="19" t="s">
        <v>22</v>
      </c>
      <c r="G27" s="19"/>
      <c r="H27" s="23" t="s">
        <v>22</v>
      </c>
      <c r="I27" s="23"/>
      <c r="J27" s="23">
        <f>D27</f>
        <v>-1168</v>
      </c>
    </row>
    <row r="28" spans="1:10" ht="26.5" thickBot="1">
      <c r="A28" s="26" t="s">
        <v>99</v>
      </c>
      <c r="B28" s="25"/>
      <c r="C28" s="23"/>
      <c r="D28" s="20">
        <v>0</v>
      </c>
      <c r="E28" s="19"/>
      <c r="F28" s="20">
        <f>ОПиУ!C27</f>
        <v>44938</v>
      </c>
      <c r="G28" s="20"/>
      <c r="H28" s="25" t="s">
        <v>22</v>
      </c>
      <c r="I28" s="23"/>
      <c r="J28" s="25">
        <f>F28</f>
        <v>44938</v>
      </c>
    </row>
    <row r="29" spans="1:10" ht="26.25" customHeight="1" thickBot="1">
      <c r="A29" s="29" t="s">
        <v>86</v>
      </c>
      <c r="B29" s="34" t="s">
        <v>22</v>
      </c>
      <c r="C29" s="32"/>
      <c r="D29" s="35">
        <f>SUM(D26:D28)</f>
        <v>3519</v>
      </c>
      <c r="E29" s="33"/>
      <c r="F29" s="66">
        <f>SUM(F26:F28)</f>
        <v>44938</v>
      </c>
      <c r="G29" s="35"/>
      <c r="H29" s="34" t="s">
        <v>22</v>
      </c>
      <c r="I29" s="32"/>
      <c r="J29" s="34">
        <f>SUM(J26:J28)</f>
        <v>48457</v>
      </c>
    </row>
    <row r="30" spans="1:10" ht="15" thickBot="1">
      <c r="A30" s="29" t="s">
        <v>80</v>
      </c>
      <c r="B30" s="34" t="s">
        <v>22</v>
      </c>
      <c r="C30" s="32"/>
      <c r="D30" s="35">
        <f>D29</f>
        <v>3519</v>
      </c>
      <c r="E30" s="33"/>
      <c r="F30" s="35">
        <f>F29</f>
        <v>44938</v>
      </c>
      <c r="G30" s="35"/>
      <c r="H30" s="34">
        <f>H22</f>
        <v>6110402</v>
      </c>
      <c r="I30" s="32"/>
      <c r="J30" s="34">
        <f>J22+J29</f>
        <v>6158859</v>
      </c>
    </row>
    <row r="31" spans="1:10" ht="26.5" thickBot="1">
      <c r="A31" s="26" t="s">
        <v>98</v>
      </c>
      <c r="B31" s="34" t="s">
        <v>22</v>
      </c>
      <c r="C31" s="32"/>
      <c r="D31" s="35" t="s">
        <v>22</v>
      </c>
      <c r="E31" s="33"/>
      <c r="F31" s="35" t="s">
        <v>22</v>
      </c>
      <c r="G31" s="35"/>
      <c r="H31" s="25">
        <v>-10000032</v>
      </c>
      <c r="I31" s="23"/>
      <c r="J31" s="25">
        <v>-10000032</v>
      </c>
    </row>
    <row r="32" spans="1:10">
      <c r="A32" s="31" t="s">
        <v>114</v>
      </c>
      <c r="B32" s="77">
        <v>5199503</v>
      </c>
      <c r="C32" s="80"/>
      <c r="D32" s="75">
        <f>D19+D30</f>
        <v>72053</v>
      </c>
      <c r="E32" s="76"/>
      <c r="F32" s="75">
        <f>F19+F30</f>
        <v>-83858</v>
      </c>
      <c r="G32" s="75"/>
      <c r="H32" s="77">
        <f>H19+H22+H31</f>
        <v>84081458</v>
      </c>
      <c r="I32" s="80"/>
      <c r="J32" s="77">
        <f>J19+J22+J29+J31</f>
        <v>89269156</v>
      </c>
    </row>
    <row r="33" spans="1:10" ht="15" thickBot="1">
      <c r="A33" s="31"/>
      <c r="B33" s="79"/>
      <c r="C33" s="80"/>
      <c r="D33" s="81"/>
      <c r="E33" s="76"/>
      <c r="F33" s="81"/>
      <c r="G33" s="81"/>
      <c r="H33" s="79"/>
      <c r="I33" s="80"/>
      <c r="J33" s="79"/>
    </row>
    <row r="34" spans="1:10" ht="15" thickTop="1"/>
  </sheetData>
  <mergeCells count="32">
    <mergeCell ref="I19:I20"/>
    <mergeCell ref="J19:J20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H19:H20"/>
    <mergeCell ref="B19:B20"/>
    <mergeCell ref="C19:C20"/>
    <mergeCell ref="D19:D20"/>
    <mergeCell ref="E19:E20"/>
    <mergeCell ref="F19:F20"/>
    <mergeCell ref="G19:G20"/>
    <mergeCell ref="H2:H3"/>
    <mergeCell ref="B14:B15"/>
    <mergeCell ref="C14:C15"/>
    <mergeCell ref="D14:D15"/>
    <mergeCell ref="E14:E15"/>
    <mergeCell ref="F14:F15"/>
    <mergeCell ref="G14:G15"/>
    <mergeCell ref="H14:H15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  <headerFooter>
    <oddFooter>&amp;C&amp;1#&amp;"Calibri"&amp;10&amp;K000000This item's classification is Internal. It was created by and is in property of the Home Credit Group. Do not distribute outside of the organization.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ОПиУ!Text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dcterms:created xsi:type="dcterms:W3CDTF">2014-08-15T08:50:47Z</dcterms:created>
  <dcterms:modified xsi:type="dcterms:W3CDTF">2021-05-14T10:32:07Z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</Properties>
</file>