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'баланс'!$A$1:$D$54</definedName>
    <definedName name="_xlnm.Print_Area" localSheetId="2">'отч о Д.С.'!$A$1:$C$65</definedName>
    <definedName name="_xlnm.Print_Area" localSheetId="3">'отчет о СК'!$A$1:$G$25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<sst xmlns="http://schemas.openxmlformats.org/spreadsheetml/2006/main" count="195" uniqueCount="162">
  <si>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</si>
  <si>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</si>
  <si>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</si>
  <si>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</si>
  <si>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</si>
  <si>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</si>
  <si>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</si>
  <si>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</si>
  <si>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</si>
  <si>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</si>
  <si>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</si>
  <si>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</si>
  <si>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</si>
  <si>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</si>
  <si>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</si>
  <si>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</si>
  <si>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</si>
  <si>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</si>
  <si>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</si>
  <si>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</si>
  <si>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</si>
  <si>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</si>
  <si>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</si>
  <si>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</si>
  <si>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</si>
  <si>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</si>
  <si>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</si>
  <si>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</si>
  <si>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</si>
  <si>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</si>
  <si>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</si>
  <si>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</si>
  <si>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</si>
  <si>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</si>
  <si>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</si>
  <si>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</si>
  <si>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</si>
  <si>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</si>
  <si>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</si>
  <si>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</si>
  <si>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</si>
  <si>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</si>
  <si>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</si>
  <si>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</si>
  <si>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</si>
  <si>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</si>
  <si>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</si>
  <si>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</si>
  <si>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</si>
  <si>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</si>
  <si>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</si>
  <si>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</si>
  <si>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</si>
  <si>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</si>
  <si>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</si>
  <si>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</si>
  <si>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</si>
  <si>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</si>
  <si>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</si>
  <si>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</si>
  <si>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</si>
  <si>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</si>
  <si>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</si>
  <si>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</si>
  <si>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</si>
  <si>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</si>
  <si>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</si>
  <si>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</si>
  <si>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</si>
  <si>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</si>
  <si>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</si>
  <si>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</si>
  <si>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</si>
  <si>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</si>
  <si>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</si>
  <si>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</si>
  <si>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</si>
  <si>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</si>
  <si>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</si>
  <si>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</si>
  <si>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</si>
  <si>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>Доходы в виде вознаграждений и дивиденды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</si>
  <si>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</si>
  <si>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</si>
  <si>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</si>
  <si>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</si>
  <si>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</si>
  <si>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Типографические услуги</t>
  </si>
  <si>
    <t xml:space="preserve">  Представительские расходы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</si>
  <si>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</si>
  <si>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</si>
  <si>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</si>
  <si>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</si>
  <si>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</si>
  <si>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Сальдо на начало отчетного периода 01.01.2014г.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</si>
  <si>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</si>
  <si>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</si>
  <si>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</si>
  <si>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</si>
  <si>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</si>
  <si>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</si>
  <si>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</si>
  <si>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</si>
  <si>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аналогичный период с начала предыдущего года 
</t>
  </si>
  <si>
    <t>ПРОМЕЖУТОЧНЫЙ КОНСОЛИДИРОВАННЫЙ ОТЧЕТ ОБ ИЗМЕНЕНИЯХ В КАПИТАЛЕ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</si>
  <si>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</si>
  <si>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
 И ПРОЧЕМ СОВОКУПНОМ ДОХОДЕ
</t>
  </si>
  <si>
    <t>ПРОМЕЖУТОЧНЫЙ КОНСОЛИДИРОВАННЫЙ ОТЧЕТ О ДВИЖЕНИИ ДЕНЕЖНЫХ СРЕДСТВ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</si>
  <si>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</si>
  <si>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</si>
  <si>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</si>
  <si>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</si>
  <si>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 xml:space="preserve">Доходы по финансовым активам </t>
  </si>
  <si>
    <t xml:space="preserve">Расходы по финансовым активам 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</si>
  <si>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</si>
  <si>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Балансовая стоимость простой акции (тенге)</t>
  </si>
  <si>
    <t>Сальдо на начало отчетного периода 01.01.2015г.</t>
  </si>
  <si>
    <t>Резерв на пересчет курсовых разниц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</si>
  <si>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</si>
  <si>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</si>
  <si>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</si>
  <si>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</si>
  <si>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Реклассификация по инвестициям, имеющимся в наличии для продажи, реализованный в течении периода</t>
  </si>
  <si>
    <t>Общий совокупный доход</t>
  </si>
  <si>
    <t>31.12.2014г.</t>
  </si>
  <si>
    <t>приобретение ОС и НМА</t>
  </si>
  <si>
    <t xml:space="preserve">  Аренда, коммунальные услуги</t>
  </si>
  <si>
    <t>Базовая и разводненная, в отношении прибыли/(убытка) за отчетный год, приходящаяся на держателей простых акций материнской компании от продолжающейся и прекращенной деятельностей (тенге)</t>
  </si>
  <si>
    <t>Итого совокуный доход</t>
  </si>
  <si>
    <t>Манаенко А.А</t>
  </si>
  <si>
    <t>Председатель  Правления АО "ИФД "RESMI"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</si>
  <si>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</si>
  <si>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</si>
  <si>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</si>
  <si>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</si>
  <si>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</si>
  <si>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</si>
  <si>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</si>
  <si>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</si>
  <si>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</si>
  <si>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2.6-2.7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</si>
  <si>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</si>
  <si>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</si>
  <si>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</si>
  <si>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</si>
  <si>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</si>
  <si>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</si>
  <si>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</si>
  <si>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</si>
  <si>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</si>
  <si>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</si>
  <si>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</si>
  <si>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2.22.</t>
  </si>
  <si>
    <t xml:space="preserve">ПО СОСТОЯНИЮ НА КОНЕЦ 30 СЕНТЯБРЯ 2015 ГОДА </t>
  </si>
  <si>
    <t>30.09.2015г.</t>
  </si>
  <si>
    <t xml:space="preserve">ЗА ПЕРИОД, ЗАКОНЧИВШИЙСЯ  30 СЕНТЯБРЯ 2015 ГОДА </t>
  </si>
  <si>
    <t>За отчетный 
период
3 квартал
 2015г.</t>
  </si>
  <si>
    <t>За отчетный 
период
3 квартал
 2014г.</t>
  </si>
  <si>
    <t>на 30.09.2015г.</t>
  </si>
  <si>
    <t>на 30.09.2014г.</t>
  </si>
  <si>
    <t>Сальдо на конец отчетного периода 30.09.2014г.</t>
  </si>
  <si>
    <t>Сальдо на конец отчетного периода 30.09.2015г.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</si>
</sst>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  <numFmt numFmtId="21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1" xfId="33" applyFont="1" applyFill="1" applyBorder="1" applyAlignment="1">
      <alignment horizontal="right"/>
    </xf>
    <xf numFmtId="182" fontId="6" fillId="0" borderId="11" xfId="33" applyFont="1" applyFill="1" applyBorder="1" applyAlignment="1">
      <alignment horizontal="right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181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4" fillId="0" borderId="11" xfId="33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14" fillId="0" borderId="0" xfId="57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2" fontId="4" fillId="0" borderId="13" xfId="33" applyFont="1" applyFill="1" applyBorder="1" applyAlignment="1">
      <alignment horizontal="right"/>
    </xf>
    <xf numFmtId="182" fontId="4" fillId="0" borderId="11" xfId="33" applyFont="1" applyFill="1" applyBorder="1" applyAlignment="1">
      <alignment/>
    </xf>
    <xf numFmtId="3" fontId="4" fillId="0" borderId="11" xfId="0" applyNumberFormat="1" applyFont="1" applyBorder="1" applyAlignment="1">
      <alignment wrapText="1"/>
    </xf>
    <xf numFmtId="1" fontId="12" fillId="0" borderId="0" xfId="56" applyNumberFormat="1" applyFont="1" applyBorder="1" applyAlignment="1">
      <alignment horizontal="left" vertical="top" wrapText="1"/>
      <protection/>
    </xf>
    <xf numFmtId="182" fontId="6" fillId="0" borderId="13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1" fontId="4" fillId="0" borderId="14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wrapText="1"/>
    </xf>
    <xf numFmtId="182" fontId="6" fillId="0" borderId="11" xfId="0" applyNumberFormat="1" applyFont="1" applyFill="1" applyBorder="1" applyAlignment="1">
      <alignment horizontal="right" wrapText="1"/>
    </xf>
    <xf numFmtId="191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41" fontId="4" fillId="0" borderId="13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top" wrapText="1"/>
    </xf>
    <xf numFmtId="41" fontId="6" fillId="0" borderId="17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top" wrapText="1"/>
    </xf>
    <xf numFmtId="41" fontId="6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2" fontId="6" fillId="0" borderId="11" xfId="33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51" fillId="0" borderId="0" xfId="56" applyNumberFormat="1" applyFont="1" applyBorder="1" applyAlignment="1">
      <alignment horizontal="left" vertical="top" wrapText="1"/>
      <protection/>
    </xf>
    <xf numFmtId="169" fontId="51" fillId="0" borderId="0" xfId="56" applyNumberFormat="1" applyFont="1" applyBorder="1" applyAlignment="1">
      <alignment horizontal="right" vertical="top"/>
      <protection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1" fontId="4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2" fontId="5" fillId="0" borderId="11" xfId="33" applyFont="1" applyFill="1" applyBorder="1" applyAlignment="1">
      <alignment horizontal="right"/>
    </xf>
    <xf numFmtId="182" fontId="5" fillId="0" borderId="13" xfId="33" applyFont="1" applyFill="1" applyBorder="1" applyAlignment="1">
      <alignment horizontal="right"/>
    </xf>
    <xf numFmtId="0" fontId="4" fillId="0" borderId="19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6" applyNumberFormat="1" applyFont="1" applyBorder="1" applyAlignment="1">
      <alignment horizontal="right" vertical="top" wrapText="1"/>
      <protection/>
    </xf>
    <xf numFmtId="0" fontId="12" fillId="0" borderId="0" xfId="56" applyFont="1" applyBorder="1" applyAlignment="1">
      <alignment horizontal="right"/>
      <protection/>
    </xf>
    <xf numFmtId="182" fontId="5" fillId="0" borderId="13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1" fontId="4" fillId="0" borderId="16" xfId="0" applyNumberFormat="1" applyFont="1" applyFill="1" applyBorder="1" applyAlignment="1">
      <alignment horizontal="center" vertical="top" wrapText="1"/>
    </xf>
    <xf numFmtId="41" fontId="4" fillId="0" borderId="13" xfId="0" applyNumberFormat="1" applyFont="1" applyFill="1" applyBorder="1" applyAlignment="1">
      <alignment horizontal="center" vertical="top" wrapText="1"/>
    </xf>
    <xf numFmtId="41" fontId="6" fillId="0" borderId="13" xfId="0" applyNumberFormat="1" applyFont="1" applyFill="1" applyBorder="1" applyAlignment="1">
      <alignment horizontal="center" vertical="center"/>
    </xf>
    <xf numFmtId="41" fontId="52" fillId="0" borderId="0" xfId="0" applyNumberFormat="1" applyFont="1" applyAlignment="1">
      <alignment/>
    </xf>
    <xf numFmtId="41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1" fontId="5" fillId="0" borderId="16" xfId="0" applyNumberFormat="1" applyFont="1" applyFill="1" applyBorder="1" applyAlignment="1">
      <alignment horizontal="right" vertical="top" wrapText="1"/>
    </xf>
    <xf numFmtId="41" fontId="6" fillId="0" borderId="11" xfId="0" applyNumberFormat="1" applyFont="1" applyFill="1" applyBorder="1" applyAlignment="1">
      <alignment horizontal="center" vertical="top" wrapText="1"/>
    </xf>
    <xf numFmtId="16" fontId="6" fillId="0" borderId="11" xfId="0" applyNumberFormat="1" applyFont="1" applyFill="1" applyBorder="1" applyAlignment="1">
      <alignment wrapText="1"/>
    </xf>
    <xf numFmtId="16" fontId="6" fillId="0" borderId="1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horizontal="right"/>
    </xf>
    <xf numFmtId="0" fontId="4" fillId="0" borderId="23" xfId="0" applyNumberFormat="1" applyFont="1" applyFill="1" applyBorder="1" applyAlignment="1" applyProtection="1">
      <alignment horizontal="center" wrapText="1"/>
      <protection/>
    </xf>
    <xf numFmtId="0" fontId="4" fillId="0" borderId="24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8" fillId="0" borderId="13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182" fontId="4" fillId="0" borderId="23" xfId="33" applyFont="1" applyFill="1" applyBorder="1" applyAlignment="1">
      <alignment horizontal="center"/>
    </xf>
    <xf numFmtId="182" fontId="4" fillId="0" borderId="22" xfId="3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5" sqref="C25"/>
    </sheetView>
  </sheetViews>
  <sheetFormatPr defaultColWidth="9.00390625" defaultRowHeight="12.75"/>
  <cols>
    <col min="1" max="1" width="67.00390625" style="18" customWidth="1"/>
    <col min="2" max="2" width="10.25390625" style="18" customWidth="1"/>
    <col min="3" max="3" width="14.75390625" style="108" customWidth="1"/>
    <col min="4" max="4" width="15.25390625" style="108" customWidth="1"/>
    <col min="5" max="16384" width="9.125" style="18" customWidth="1"/>
  </cols>
  <sheetData>
    <row r="1" spans="1:4" ht="12.75">
      <c r="A1" s="133" t="s">
        <v>50</v>
      </c>
      <c r="B1" s="133"/>
      <c r="C1" s="133"/>
      <c r="D1" s="133"/>
    </row>
    <row r="2" spans="1:4" ht="15.75" customHeight="1">
      <c r="A2" s="133" t="s">
        <v>105</v>
      </c>
      <c r="B2" s="133"/>
      <c r="C2" s="133"/>
      <c r="D2" s="133"/>
    </row>
    <row r="3" spans="1:4" ht="15.75" customHeight="1">
      <c r="A3" s="133" t="s">
        <v>153</v>
      </c>
      <c r="B3" s="133"/>
      <c r="C3" s="133"/>
      <c r="D3" s="133"/>
    </row>
    <row r="4" spans="1:4" ht="22.5" customHeight="1">
      <c r="A4" s="135" t="s">
        <v>51</v>
      </c>
      <c r="B4" s="135"/>
      <c r="C4" s="135"/>
      <c r="D4" s="135"/>
    </row>
    <row r="5" spans="1:4" ht="18.75" customHeight="1">
      <c r="A5" s="134"/>
      <c r="B5" s="136"/>
      <c r="C5" s="35" t="s">
        <v>57</v>
      </c>
      <c r="D5" s="35" t="s">
        <v>57</v>
      </c>
    </row>
    <row r="6" spans="1:4" ht="23.25" customHeight="1">
      <c r="A6" s="134"/>
      <c r="B6" s="137"/>
      <c r="C6" s="78" t="s">
        <v>59</v>
      </c>
      <c r="D6" s="78" t="s">
        <v>60</v>
      </c>
    </row>
    <row r="7" spans="1:4" ht="13.5" customHeight="1">
      <c r="A7" s="134"/>
      <c r="B7" s="138"/>
      <c r="C7" s="50" t="s">
        <v>154</v>
      </c>
      <c r="D7" s="50" t="s">
        <v>124</v>
      </c>
    </row>
    <row r="8" spans="1:4" ht="12.75">
      <c r="A8" s="20" t="s">
        <v>0</v>
      </c>
      <c r="B8" s="20"/>
      <c r="C8" s="35"/>
      <c r="D8" s="35"/>
    </row>
    <row r="9" spans="1:4" ht="12.75">
      <c r="A9" s="20" t="s">
        <v>1</v>
      </c>
      <c r="B9" s="20"/>
      <c r="C9" s="35"/>
      <c r="D9" s="35"/>
    </row>
    <row r="10" spans="1:4" ht="12.75">
      <c r="A10" s="21" t="s">
        <v>63</v>
      </c>
      <c r="B10" s="132" t="s">
        <v>141</v>
      </c>
      <c r="C10" s="102">
        <v>300547</v>
      </c>
      <c r="D10" s="102">
        <v>363156</v>
      </c>
    </row>
    <row r="11" spans="1:4" ht="12.75">
      <c r="A11" s="21" t="s">
        <v>67</v>
      </c>
      <c r="B11" s="21" t="s">
        <v>142</v>
      </c>
      <c r="C11" s="102">
        <v>459270</v>
      </c>
      <c r="D11" s="102">
        <f>201125+16137</f>
        <v>217262</v>
      </c>
    </row>
    <row r="12" spans="1:4" ht="12.75">
      <c r="A12" s="21" t="s">
        <v>68</v>
      </c>
      <c r="B12" s="21" t="s">
        <v>143</v>
      </c>
      <c r="C12" s="102">
        <v>151704</v>
      </c>
      <c r="D12" s="102">
        <v>169493</v>
      </c>
    </row>
    <row r="13" spans="1:4" ht="12.75">
      <c r="A13" s="21" t="s">
        <v>71</v>
      </c>
      <c r="B13" s="21" t="s">
        <v>144</v>
      </c>
      <c r="C13" s="102">
        <v>1429</v>
      </c>
      <c r="D13" s="102">
        <v>1379</v>
      </c>
    </row>
    <row r="14" spans="1:4" ht="12.75">
      <c r="A14" s="21" t="s">
        <v>69</v>
      </c>
      <c r="B14" s="21" t="s">
        <v>145</v>
      </c>
      <c r="C14" s="102">
        <v>2663</v>
      </c>
      <c r="D14" s="102">
        <v>5989</v>
      </c>
    </row>
    <row r="15" spans="1:4" ht="13.5">
      <c r="A15" s="22" t="s">
        <v>2</v>
      </c>
      <c r="B15" s="22"/>
      <c r="C15" s="85">
        <f>SUM(C10:C14)</f>
        <v>915613</v>
      </c>
      <c r="D15" s="85">
        <f>SUM(D10:D14)</f>
        <v>757279</v>
      </c>
    </row>
    <row r="16" spans="1:4" ht="12.75">
      <c r="A16" s="20" t="s">
        <v>3</v>
      </c>
      <c r="B16" s="20"/>
      <c r="C16" s="35"/>
      <c r="D16" s="35"/>
    </row>
    <row r="17" spans="1:4" ht="12.75">
      <c r="A17" s="21" t="s">
        <v>4</v>
      </c>
      <c r="B17" s="21" t="s">
        <v>146</v>
      </c>
      <c r="C17" s="102">
        <v>4104</v>
      </c>
      <c r="D17" s="102">
        <v>5218</v>
      </c>
    </row>
    <row r="18" spans="1:4" ht="12.75">
      <c r="A18" s="21" t="s">
        <v>5</v>
      </c>
      <c r="B18" s="21" t="s">
        <v>147</v>
      </c>
      <c r="C18" s="102">
        <v>4620</v>
      </c>
      <c r="D18" s="102">
        <v>5949</v>
      </c>
    </row>
    <row r="19" spans="1:4" ht="12.75" hidden="1">
      <c r="A19" s="21" t="s">
        <v>6</v>
      </c>
      <c r="B19" s="21"/>
      <c r="C19" s="103"/>
      <c r="D19" s="103"/>
    </row>
    <row r="20" spans="1:4" ht="13.5">
      <c r="A20" s="22" t="s">
        <v>7</v>
      </c>
      <c r="B20" s="22"/>
      <c r="C20" s="85">
        <f>C17+C18</f>
        <v>8724</v>
      </c>
      <c r="D20" s="85">
        <f>D17+D18</f>
        <v>11167</v>
      </c>
    </row>
    <row r="21" spans="1:4" ht="12.75">
      <c r="A21" s="20" t="s">
        <v>8</v>
      </c>
      <c r="B21" s="20"/>
      <c r="C21" s="85">
        <f>C20+C15</f>
        <v>924337</v>
      </c>
      <c r="D21" s="85">
        <f>D20+D15</f>
        <v>768446</v>
      </c>
    </row>
    <row r="22" spans="1:4" ht="12.75">
      <c r="A22" s="20" t="s">
        <v>9</v>
      </c>
      <c r="B22" s="20"/>
      <c r="C22" s="35"/>
      <c r="D22" s="35"/>
    </row>
    <row r="23" spans="1:4" ht="12.75">
      <c r="A23" s="20" t="s">
        <v>10</v>
      </c>
      <c r="B23" s="20"/>
      <c r="C23" s="35"/>
      <c r="D23" s="35"/>
    </row>
    <row r="24" spans="1:4" ht="12.75">
      <c r="A24" s="21" t="s">
        <v>64</v>
      </c>
      <c r="B24" s="21"/>
      <c r="C24" s="102">
        <v>22</v>
      </c>
      <c r="D24" s="102">
        <v>4</v>
      </c>
    </row>
    <row r="25" spans="1:4" ht="16.5" customHeight="1">
      <c r="A25" s="23" t="s">
        <v>41</v>
      </c>
      <c r="B25" s="23"/>
      <c r="C25" s="102">
        <v>64</v>
      </c>
      <c r="D25" s="102">
        <v>17</v>
      </c>
    </row>
    <row r="26" spans="1:4" ht="12.75">
      <c r="A26" s="23" t="s">
        <v>58</v>
      </c>
      <c r="B26" s="23"/>
      <c r="C26" s="102">
        <v>2179</v>
      </c>
      <c r="D26" s="102">
        <v>6523</v>
      </c>
    </row>
    <row r="27" spans="1:4" ht="12.75" hidden="1">
      <c r="A27" s="21" t="s">
        <v>65</v>
      </c>
      <c r="B27" s="21"/>
      <c r="C27" s="102"/>
      <c r="D27" s="102"/>
    </row>
    <row r="28" spans="1:4" ht="12.75">
      <c r="A28" s="21" t="s">
        <v>11</v>
      </c>
      <c r="B28" s="21" t="s">
        <v>148</v>
      </c>
      <c r="C28" s="102">
        <v>12165</v>
      </c>
      <c r="D28" s="102">
        <v>24940</v>
      </c>
    </row>
    <row r="29" spans="1:4" ht="12.75">
      <c r="A29" s="21" t="s">
        <v>97</v>
      </c>
      <c r="B29" s="21" t="s">
        <v>149</v>
      </c>
      <c r="C29" s="102">
        <v>99269</v>
      </c>
      <c r="D29" s="102">
        <v>105269</v>
      </c>
    </row>
    <row r="30" spans="1:4" ht="12.75">
      <c r="A30" s="21" t="s">
        <v>12</v>
      </c>
      <c r="B30" s="21" t="s">
        <v>150</v>
      </c>
      <c r="C30" s="102">
        <v>135212</v>
      </c>
      <c r="D30" s="102">
        <v>77509</v>
      </c>
    </row>
    <row r="31" spans="1:4" ht="13.5">
      <c r="A31" s="22" t="s">
        <v>13</v>
      </c>
      <c r="B31" s="22"/>
      <c r="C31" s="85">
        <f>SUM(C24:C30)</f>
        <v>248911</v>
      </c>
      <c r="D31" s="85">
        <f>SUM(D24:D30)</f>
        <v>214262</v>
      </c>
    </row>
    <row r="32" spans="1:4" ht="12.75" hidden="1">
      <c r="A32" s="20" t="s">
        <v>91</v>
      </c>
      <c r="B32" s="20"/>
      <c r="C32" s="35"/>
      <c r="D32" s="35"/>
    </row>
    <row r="33" spans="1:4" ht="12.75" hidden="1">
      <c r="A33" s="21" t="s">
        <v>92</v>
      </c>
      <c r="B33" s="21"/>
      <c r="C33" s="103"/>
      <c r="D33" s="103"/>
    </row>
    <row r="34" spans="1:4" ht="13.5" hidden="1">
      <c r="A34" s="22" t="s">
        <v>93</v>
      </c>
      <c r="B34" s="22"/>
      <c r="C34" s="104"/>
      <c r="D34" s="104"/>
    </row>
    <row r="35" spans="1:4" ht="12.75">
      <c r="A35" s="21"/>
      <c r="B35" s="21"/>
      <c r="C35" s="103"/>
      <c r="D35" s="103"/>
    </row>
    <row r="36" spans="1:4" ht="12.75">
      <c r="A36" s="20" t="s">
        <v>14</v>
      </c>
      <c r="B36" s="20"/>
      <c r="C36" s="35"/>
      <c r="D36" s="35"/>
    </row>
    <row r="37" spans="1:4" ht="12.75">
      <c r="A37" s="21" t="s">
        <v>52</v>
      </c>
      <c r="B37" s="21" t="s">
        <v>151</v>
      </c>
      <c r="C37" s="102">
        <v>890573</v>
      </c>
      <c r="D37" s="102">
        <v>890573</v>
      </c>
    </row>
    <row r="38" spans="1:4" ht="12.75">
      <c r="A38" s="21" t="s">
        <v>66</v>
      </c>
      <c r="B38" s="21"/>
      <c r="C38" s="102">
        <v>865720</v>
      </c>
      <c r="D38" s="102">
        <v>865720</v>
      </c>
    </row>
    <row r="39" spans="1:4" ht="12.75">
      <c r="A39" s="21" t="s">
        <v>119</v>
      </c>
      <c r="B39" s="21"/>
      <c r="C39" s="102">
        <v>19406</v>
      </c>
      <c r="D39" s="102">
        <v>13471</v>
      </c>
    </row>
    <row r="40" spans="1:4" ht="12.75">
      <c r="A40" s="21" t="s">
        <v>120</v>
      </c>
      <c r="B40" s="21"/>
      <c r="C40" s="45">
        <f>C41+C42</f>
        <v>-1100273</v>
      </c>
      <c r="D40" s="45">
        <f>D41+D42</f>
        <v>-1215580</v>
      </c>
    </row>
    <row r="41" spans="1:4" ht="12.75">
      <c r="A41" s="36" t="s">
        <v>82</v>
      </c>
      <c r="B41" s="36"/>
      <c r="C41" s="45">
        <v>-1215580</v>
      </c>
      <c r="D41" s="45">
        <v>-1243677</v>
      </c>
    </row>
    <row r="42" spans="1:4" ht="12.75">
      <c r="A42" s="36" t="s">
        <v>83</v>
      </c>
      <c r="B42" s="36"/>
      <c r="C42" s="45">
        <v>115307</v>
      </c>
      <c r="D42" s="45">
        <v>28097</v>
      </c>
    </row>
    <row r="43" spans="1:5" ht="12.75">
      <c r="A43" s="21" t="s">
        <v>117</v>
      </c>
      <c r="B43" s="21"/>
      <c r="C43" s="17">
        <v>0</v>
      </c>
      <c r="D43" s="17">
        <v>0</v>
      </c>
      <c r="E43" s="109"/>
    </row>
    <row r="44" spans="1:4" ht="13.5">
      <c r="A44" s="22" t="s">
        <v>15</v>
      </c>
      <c r="B44" s="22"/>
      <c r="C44" s="85">
        <f>C37+C38+C39+C40+C43</f>
        <v>675426</v>
      </c>
      <c r="D44" s="85">
        <f>SUM(D37:D40)+D43</f>
        <v>554184</v>
      </c>
    </row>
    <row r="45" spans="1:4" ht="12.75">
      <c r="A45" s="20" t="s">
        <v>8</v>
      </c>
      <c r="B45" s="20"/>
      <c r="C45" s="85">
        <f>C31+C44</f>
        <v>924337</v>
      </c>
      <c r="D45" s="85">
        <f>D31+D44</f>
        <v>768446</v>
      </c>
    </row>
    <row r="46" spans="1:4" ht="12.75">
      <c r="A46" s="21" t="s">
        <v>115</v>
      </c>
      <c r="B46" s="21" t="s">
        <v>152</v>
      </c>
      <c r="C46" s="101">
        <v>1805.003269319255</v>
      </c>
      <c r="D46" s="101">
        <v>1475.1894994308964</v>
      </c>
    </row>
    <row r="47" spans="1:4" ht="12.75">
      <c r="A47" s="24"/>
      <c r="B47" s="24"/>
      <c r="C47" s="100"/>
      <c r="D47" s="100"/>
    </row>
    <row r="48" spans="1:4" ht="12.75">
      <c r="A48" s="24"/>
      <c r="B48" s="24"/>
      <c r="C48" s="100"/>
      <c r="D48" s="100"/>
    </row>
    <row r="49" spans="1:4" ht="12.75">
      <c r="A49" s="24"/>
      <c r="B49" s="24"/>
      <c r="C49" s="100"/>
      <c r="D49" s="100"/>
    </row>
    <row r="50" spans="1:4" ht="13.5">
      <c r="A50" s="25"/>
      <c r="B50" s="25"/>
      <c r="C50" s="105"/>
      <c r="D50" s="105"/>
    </row>
    <row r="51" spans="1:4" ht="12.75">
      <c r="A51" s="24" t="s">
        <v>130</v>
      </c>
      <c r="B51" s="24"/>
      <c r="C51" s="100"/>
      <c r="D51" s="24" t="s">
        <v>129</v>
      </c>
    </row>
    <row r="52" spans="1:4" ht="12.75">
      <c r="A52" s="24"/>
      <c r="B52" s="24"/>
      <c r="C52" s="100"/>
      <c r="D52" s="100"/>
    </row>
    <row r="53" spans="1:4" ht="12.75">
      <c r="A53" s="24"/>
      <c r="B53" s="24"/>
      <c r="C53" s="100"/>
      <c r="D53" s="100"/>
    </row>
    <row r="54" spans="1:4" ht="12.75">
      <c r="A54" s="24" t="s">
        <v>89</v>
      </c>
      <c r="B54" s="24"/>
      <c r="C54" s="100"/>
      <c r="D54" s="100" t="s">
        <v>90</v>
      </c>
    </row>
    <row r="55" spans="3:4" ht="12.75">
      <c r="C55" s="106"/>
      <c r="D55" s="106"/>
    </row>
    <row r="56" spans="1:4" ht="12.75">
      <c r="A56" s="27"/>
      <c r="B56" s="27"/>
      <c r="C56" s="107">
        <f>C21-C45</f>
        <v>0</v>
      </c>
      <c r="D56" s="107">
        <f>D21-D45</f>
        <v>0</v>
      </c>
    </row>
    <row r="57" spans="1:4" ht="12.75">
      <c r="A57" s="1"/>
      <c r="B57" s="1"/>
      <c r="C57" s="106"/>
      <c r="D57" s="106"/>
    </row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9"/>
  <sheetViews>
    <sheetView view="pageBreakPreview"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6" sqref="C26:F28"/>
    </sheetView>
  </sheetViews>
  <sheetFormatPr defaultColWidth="9.00390625" defaultRowHeight="12.75"/>
  <cols>
    <col min="1" max="1" width="44.875" style="39" customWidth="1"/>
    <col min="2" max="2" width="11.75390625" style="39" customWidth="1"/>
    <col min="3" max="3" width="14.625" style="39" customWidth="1"/>
    <col min="4" max="4" width="15.25390625" style="39" customWidth="1"/>
    <col min="5" max="6" width="16.125" style="39" customWidth="1"/>
    <col min="7" max="16384" width="9.125" style="39" customWidth="1"/>
  </cols>
  <sheetData>
    <row r="1" spans="1:6" ht="12.75">
      <c r="A1" s="139" t="s">
        <v>50</v>
      </c>
      <c r="B1" s="139"/>
      <c r="C1" s="139"/>
      <c r="D1" s="139"/>
      <c r="E1" s="139"/>
      <c r="F1" s="139"/>
    </row>
    <row r="2" spans="1:6" ht="12.75" customHeight="1">
      <c r="A2" s="140" t="s">
        <v>106</v>
      </c>
      <c r="B2" s="140"/>
      <c r="C2" s="140"/>
      <c r="D2" s="140"/>
      <c r="E2" s="140"/>
      <c r="F2" s="140"/>
    </row>
    <row r="3" spans="1:6" ht="12.75">
      <c r="A3" s="139" t="s">
        <v>99</v>
      </c>
      <c r="B3" s="139"/>
      <c r="C3" s="139"/>
      <c r="D3" s="139"/>
      <c r="E3" s="139"/>
      <c r="F3" s="139"/>
    </row>
    <row r="4" spans="1:6" ht="12.75">
      <c r="A4" s="139" t="s">
        <v>155</v>
      </c>
      <c r="B4" s="139"/>
      <c r="C4" s="139"/>
      <c r="D4" s="139"/>
      <c r="E4" s="139"/>
      <c r="F4" s="139"/>
    </row>
    <row r="5" spans="1:6" ht="12.75">
      <c r="A5" s="40"/>
      <c r="B5" s="40"/>
      <c r="C5" s="40"/>
      <c r="D5" s="40"/>
      <c r="E5" s="40"/>
      <c r="F5" s="40" t="s">
        <v>51</v>
      </c>
    </row>
    <row r="6" spans="1:6" ht="55.5" customHeight="1">
      <c r="A6" s="41" t="s">
        <v>16</v>
      </c>
      <c r="B6" s="41" t="s">
        <v>102</v>
      </c>
      <c r="C6" s="41" t="s">
        <v>156</v>
      </c>
      <c r="D6" s="41" t="s">
        <v>108</v>
      </c>
      <c r="E6" s="41" t="s">
        <v>157</v>
      </c>
      <c r="F6" s="41" t="s">
        <v>103</v>
      </c>
    </row>
    <row r="7" spans="1:6" ht="15" customHeight="1">
      <c r="A7" s="42" t="s">
        <v>17</v>
      </c>
      <c r="B7" s="131" t="s">
        <v>131</v>
      </c>
      <c r="C7" s="64">
        <v>25763</v>
      </c>
      <c r="D7" s="64">
        <v>55910</v>
      </c>
      <c r="E7" s="64">
        <v>10472</v>
      </c>
      <c r="F7" s="64">
        <v>60221</v>
      </c>
    </row>
    <row r="8" spans="1:6" ht="12.75">
      <c r="A8" s="42" t="s">
        <v>112</v>
      </c>
      <c r="B8" s="42" t="s">
        <v>132</v>
      </c>
      <c r="C8" s="64">
        <v>36923</v>
      </c>
      <c r="D8" s="64">
        <v>116838</v>
      </c>
      <c r="E8" s="64">
        <v>21803</v>
      </c>
      <c r="F8" s="64">
        <v>127494</v>
      </c>
    </row>
    <row r="9" spans="1:6" ht="12.75">
      <c r="A9" s="42" t="s">
        <v>81</v>
      </c>
      <c r="B9" s="42" t="s">
        <v>133</v>
      </c>
      <c r="C9" s="64">
        <v>3365</v>
      </c>
      <c r="D9" s="64">
        <v>12393</v>
      </c>
      <c r="E9" s="64">
        <v>5134</v>
      </c>
      <c r="F9" s="64">
        <v>22120</v>
      </c>
    </row>
    <row r="10" spans="1:6" ht="25.5">
      <c r="A10" s="42" t="s">
        <v>95</v>
      </c>
      <c r="B10" s="42"/>
      <c r="C10" s="64">
        <v>149607</v>
      </c>
      <c r="D10" s="64">
        <v>155521</v>
      </c>
      <c r="E10" s="64">
        <v>-3012</v>
      </c>
      <c r="F10" s="64">
        <v>54438</v>
      </c>
    </row>
    <row r="11" spans="1:6" ht="12.75">
      <c r="A11" s="42" t="s">
        <v>39</v>
      </c>
      <c r="B11" s="42" t="s">
        <v>134</v>
      </c>
      <c r="C11" s="64">
        <v>18024</v>
      </c>
      <c r="D11" s="64">
        <v>43607</v>
      </c>
      <c r="E11" s="64">
        <v>14762</v>
      </c>
      <c r="F11" s="64">
        <v>61033</v>
      </c>
    </row>
    <row r="12" spans="1:6" s="38" customFormat="1" ht="12.75">
      <c r="A12" s="43" t="s">
        <v>74</v>
      </c>
      <c r="B12" s="43"/>
      <c r="C12" s="47">
        <f>SUM(C7:C11)</f>
        <v>233682</v>
      </c>
      <c r="D12" s="47">
        <f>SUM(D7:D11)</f>
        <v>384269</v>
      </c>
      <c r="E12" s="47">
        <f>SUM(E7:E11)</f>
        <v>49159</v>
      </c>
      <c r="F12" s="47">
        <f>SUM(F7:F11)</f>
        <v>325306</v>
      </c>
    </row>
    <row r="13" spans="1:6" ht="12.75">
      <c r="A13" s="42" t="s">
        <v>113</v>
      </c>
      <c r="B13" s="42" t="s">
        <v>135</v>
      </c>
      <c r="C13" s="64">
        <v>-58304</v>
      </c>
      <c r="D13" s="64">
        <v>-120886</v>
      </c>
      <c r="E13" s="64">
        <v>-13614</v>
      </c>
      <c r="F13" s="64">
        <v>-77584</v>
      </c>
    </row>
    <row r="14" spans="1:6" ht="12.75">
      <c r="A14" s="42" t="s">
        <v>75</v>
      </c>
      <c r="B14" s="42"/>
      <c r="C14" s="64">
        <v>-243</v>
      </c>
      <c r="D14" s="64">
        <v>-250</v>
      </c>
      <c r="E14" s="64">
        <v>-29</v>
      </c>
      <c r="F14" s="64">
        <v>-472</v>
      </c>
    </row>
    <row r="15" spans="1:6" ht="12.75">
      <c r="A15" s="42" t="s">
        <v>76</v>
      </c>
      <c r="B15" s="42" t="s">
        <v>136</v>
      </c>
      <c r="C15" s="64">
        <v>-18514</v>
      </c>
      <c r="D15" s="64">
        <v>-48730</v>
      </c>
      <c r="E15" s="64">
        <v>-13387</v>
      </c>
      <c r="F15" s="64">
        <v>-60604</v>
      </c>
    </row>
    <row r="16" spans="1:6" ht="12.75">
      <c r="A16" s="42" t="s">
        <v>72</v>
      </c>
      <c r="B16" s="42" t="s">
        <v>137</v>
      </c>
      <c r="C16" s="64">
        <v>-23118</v>
      </c>
      <c r="D16" s="64">
        <v>-66889</v>
      </c>
      <c r="E16" s="64">
        <v>-21515</v>
      </c>
      <c r="F16" s="64">
        <v>-71009</v>
      </c>
    </row>
    <row r="17" spans="1:6" ht="12.75">
      <c r="A17" s="42" t="s">
        <v>77</v>
      </c>
      <c r="B17" s="42" t="s">
        <v>140</v>
      </c>
      <c r="C17" s="64">
        <v>-766</v>
      </c>
      <c r="D17" s="64">
        <v>-2596</v>
      </c>
      <c r="E17" s="64">
        <v>-956</v>
      </c>
      <c r="F17" s="64">
        <v>-3335</v>
      </c>
    </row>
    <row r="18" spans="1:6" ht="12.75">
      <c r="A18" s="42" t="s">
        <v>40</v>
      </c>
      <c r="B18" s="42" t="s">
        <v>138</v>
      </c>
      <c r="C18" s="64">
        <v>-11055</v>
      </c>
      <c r="D18" s="64">
        <v>-30343</v>
      </c>
      <c r="E18" s="64">
        <v>-10325</v>
      </c>
      <c r="F18" s="64">
        <v>-40849</v>
      </c>
    </row>
    <row r="19" spans="1:6" s="38" customFormat="1" ht="12.75">
      <c r="A19" s="43" t="s">
        <v>78</v>
      </c>
      <c r="B19" s="43"/>
      <c r="C19" s="47">
        <f>SUM(C13:C18)</f>
        <v>-112000</v>
      </c>
      <c r="D19" s="47">
        <f>SUM(D13:D18)</f>
        <v>-269694</v>
      </c>
      <c r="E19" s="47">
        <f>SUM(E13:E18)</f>
        <v>-59826</v>
      </c>
      <c r="F19" s="47">
        <f>SUM(F13:F18)</f>
        <v>-253853</v>
      </c>
    </row>
    <row r="20" spans="1:6" s="38" customFormat="1" ht="12.75">
      <c r="A20" s="43" t="s">
        <v>79</v>
      </c>
      <c r="B20" s="43"/>
      <c r="C20" s="47">
        <f>C12+C19</f>
        <v>121682</v>
      </c>
      <c r="D20" s="47">
        <f>D12+D19</f>
        <v>114575</v>
      </c>
      <c r="E20" s="47">
        <f>E12+E19</f>
        <v>-10667</v>
      </c>
      <c r="F20" s="47">
        <f>F12+F19</f>
        <v>71453</v>
      </c>
    </row>
    <row r="21" spans="1:6" ht="25.5">
      <c r="A21" s="42" t="s">
        <v>85</v>
      </c>
      <c r="B21" s="42" t="s">
        <v>139</v>
      </c>
      <c r="C21" s="64">
        <v>47</v>
      </c>
      <c r="D21" s="64">
        <v>-878</v>
      </c>
      <c r="E21" s="64">
        <v>-714</v>
      </c>
      <c r="F21" s="64">
        <v>120</v>
      </c>
    </row>
    <row r="22" spans="1:6" s="38" customFormat="1" ht="12.75">
      <c r="A22" s="43" t="s">
        <v>80</v>
      </c>
      <c r="B22" s="43"/>
      <c r="C22" s="47">
        <f>C20-C21</f>
        <v>121635</v>
      </c>
      <c r="D22" s="47">
        <f>D20-D21</f>
        <v>115453</v>
      </c>
      <c r="E22" s="47">
        <f>E20-E21</f>
        <v>-9953</v>
      </c>
      <c r="F22" s="47">
        <f>F20-F21</f>
        <v>71333</v>
      </c>
    </row>
    <row r="23" spans="1:6" ht="12.75">
      <c r="A23" s="42" t="s">
        <v>86</v>
      </c>
      <c r="B23" s="42"/>
      <c r="C23" s="42">
        <v>146</v>
      </c>
      <c r="D23" s="42">
        <f>C23</f>
        <v>146</v>
      </c>
      <c r="E23" s="42"/>
      <c r="F23" s="42"/>
    </row>
    <row r="24" spans="1:6" s="38" customFormat="1" ht="12.75">
      <c r="A24" s="43" t="s">
        <v>84</v>
      </c>
      <c r="B24" s="43"/>
      <c r="C24" s="47">
        <f>C22-C23</f>
        <v>121489</v>
      </c>
      <c r="D24" s="47">
        <f>D22-D23</f>
        <v>115307</v>
      </c>
      <c r="E24" s="47">
        <f>E22-E23</f>
        <v>-9953</v>
      </c>
      <c r="F24" s="47">
        <f>F22-F23</f>
        <v>71333</v>
      </c>
    </row>
    <row r="25" spans="1:6" ht="12.75">
      <c r="A25" s="54" t="s">
        <v>98</v>
      </c>
      <c r="B25" s="54"/>
      <c r="C25" s="54"/>
      <c r="D25" s="54"/>
      <c r="E25" s="54"/>
      <c r="F25" s="54"/>
    </row>
    <row r="26" spans="1:6" s="38" customFormat="1" ht="24.75" customHeight="1">
      <c r="A26" s="42" t="s">
        <v>121</v>
      </c>
      <c r="B26" s="42"/>
      <c r="C26" s="65"/>
      <c r="D26" s="79">
        <v>5935</v>
      </c>
      <c r="E26" s="45"/>
      <c r="F26" s="45">
        <v>-18664</v>
      </c>
    </row>
    <row r="27" spans="1:6" s="38" customFormat="1" ht="39.75" customHeight="1">
      <c r="A27" s="42" t="s">
        <v>122</v>
      </c>
      <c r="B27" s="42"/>
      <c r="C27" s="65">
        <v>0</v>
      </c>
      <c r="D27" s="65">
        <v>0</v>
      </c>
      <c r="E27" s="45">
        <v>-4</v>
      </c>
      <c r="F27" s="45">
        <v>-25635</v>
      </c>
    </row>
    <row r="28" spans="1:6" s="38" customFormat="1" ht="37.5" customHeight="1">
      <c r="A28" s="42" t="s">
        <v>114</v>
      </c>
      <c r="B28" s="42"/>
      <c r="C28" s="65">
        <v>0</v>
      </c>
      <c r="D28" s="17">
        <v>0</v>
      </c>
      <c r="E28" s="65">
        <v>494</v>
      </c>
      <c r="F28" s="64">
        <v>494</v>
      </c>
    </row>
    <row r="29" spans="1:6" s="38" customFormat="1" ht="13.5">
      <c r="A29" s="117" t="s">
        <v>98</v>
      </c>
      <c r="B29" s="42"/>
      <c r="C29" s="80">
        <f>C26+C27+C28</f>
        <v>0</v>
      </c>
      <c r="D29" s="80">
        <f>D26+D27+D28</f>
        <v>5935</v>
      </c>
      <c r="E29" s="80">
        <f>E26+E27+E28</f>
        <v>490</v>
      </c>
      <c r="F29" s="80">
        <f>F26+F27+F28</f>
        <v>-43805</v>
      </c>
    </row>
    <row r="30" spans="1:6" ht="12.75">
      <c r="A30" s="55"/>
      <c r="B30" s="55"/>
      <c r="C30" s="55"/>
      <c r="D30" s="55"/>
      <c r="E30" s="55"/>
      <c r="F30" s="55"/>
    </row>
    <row r="31" spans="1:6" ht="12.75">
      <c r="A31" s="43" t="s">
        <v>128</v>
      </c>
      <c r="B31" s="43"/>
      <c r="C31" s="80">
        <f>C24+C29</f>
        <v>121489</v>
      </c>
      <c r="D31" s="80">
        <f>D24+D29</f>
        <v>121242</v>
      </c>
      <c r="E31" s="80">
        <f>E24+E29</f>
        <v>-9463</v>
      </c>
      <c r="F31" s="80">
        <f>F24+F29</f>
        <v>27528</v>
      </c>
    </row>
    <row r="32" spans="1:6" ht="63.75">
      <c r="A32" s="42" t="s">
        <v>127</v>
      </c>
      <c r="B32" s="42"/>
      <c r="C32" s="66">
        <v>326.90232673280644</v>
      </c>
      <c r="D32" s="66">
        <v>310.2678150991424</v>
      </c>
      <c r="E32" s="66">
        <v>-26.781509914244275</v>
      </c>
      <c r="F32" s="66">
        <v>191.94267524492986</v>
      </c>
    </row>
    <row r="33" spans="1:6" ht="12.75">
      <c r="A33" s="51"/>
      <c r="B33" s="51"/>
      <c r="C33" s="51"/>
      <c r="D33" s="51"/>
      <c r="E33" s="51"/>
      <c r="F33" s="51"/>
    </row>
    <row r="34" spans="1:6" ht="12.75">
      <c r="A34" s="51"/>
      <c r="B34" s="51"/>
      <c r="C34" s="51"/>
      <c r="D34" s="51"/>
      <c r="E34" s="51"/>
      <c r="F34" s="51"/>
    </row>
    <row r="35" spans="1:6" ht="12.75">
      <c r="A35" s="24" t="s">
        <v>130</v>
      </c>
      <c r="B35" s="51"/>
      <c r="C35" s="51"/>
      <c r="D35" s="51"/>
      <c r="E35" s="24" t="s">
        <v>129</v>
      </c>
      <c r="F35" s="51"/>
    </row>
    <row r="36" spans="1:6" ht="12.75">
      <c r="A36" s="51"/>
      <c r="B36" s="51"/>
      <c r="C36" s="51"/>
      <c r="D36" s="51"/>
      <c r="E36" s="24"/>
      <c r="F36" s="51"/>
    </row>
    <row r="37" spans="1:6" ht="12.75">
      <c r="A37" s="51"/>
      <c r="B37" s="51"/>
      <c r="C37" s="51"/>
      <c r="D37" s="51"/>
      <c r="E37" s="24"/>
      <c r="F37" s="51"/>
    </row>
    <row r="38" spans="1:6" ht="12.75">
      <c r="A38" s="24" t="s">
        <v>89</v>
      </c>
      <c r="B38" s="51"/>
      <c r="C38" s="51"/>
      <c r="D38" s="51"/>
      <c r="E38" s="24" t="s">
        <v>90</v>
      </c>
      <c r="F38" s="51"/>
    </row>
    <row r="39" spans="1:6" ht="12.75">
      <c r="A39" s="51"/>
      <c r="B39" s="51"/>
      <c r="C39" s="51"/>
      <c r="D39" s="51"/>
      <c r="E39" s="51"/>
      <c r="F39" s="51"/>
    </row>
    <row r="40" spans="1:6" ht="12.75">
      <c r="A40" s="51"/>
      <c r="B40" s="51"/>
      <c r="C40" s="89"/>
      <c r="D40" s="51"/>
      <c r="E40" s="51"/>
      <c r="F40" s="51"/>
    </row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2"/>
      <c r="B53" s="52"/>
      <c r="C53" s="52"/>
      <c r="D53" s="52"/>
      <c r="E53" s="52"/>
      <c r="F53" s="52"/>
    </row>
    <row r="54" spans="1:6" ht="12.75">
      <c r="A54" s="52"/>
      <c r="B54" s="52"/>
      <c r="C54" s="52"/>
      <c r="D54" s="52"/>
      <c r="E54" s="52"/>
      <c r="F54" s="52"/>
    </row>
    <row r="55" spans="1:6" ht="12.75">
      <c r="A55" s="49"/>
      <c r="B55" s="49"/>
      <c r="C55" s="49"/>
      <c r="D55" s="49"/>
      <c r="E55" s="49"/>
      <c r="F55" s="49"/>
    </row>
    <row r="56" spans="1:6" ht="12.75">
      <c r="A56" s="53"/>
      <c r="B56" s="53"/>
      <c r="C56" s="53"/>
      <c r="D56" s="53"/>
      <c r="E56" s="53"/>
      <c r="F56" s="53"/>
    </row>
    <row r="57" spans="1:6" ht="12.75">
      <c r="A57" s="53"/>
      <c r="B57" s="53"/>
      <c r="C57" s="53"/>
      <c r="D57" s="53"/>
      <c r="E57" s="53"/>
      <c r="F57" s="53"/>
    </row>
    <row r="58" spans="1:6" ht="12.75">
      <c r="A58" s="53"/>
      <c r="B58" s="53"/>
      <c r="C58" s="53"/>
      <c r="D58" s="53"/>
      <c r="E58" s="53"/>
      <c r="F58" s="53"/>
    </row>
    <row r="59" spans="1:6" ht="12.75">
      <c r="A59" s="53"/>
      <c r="B59" s="53"/>
      <c r="C59" s="53"/>
      <c r="D59" s="53"/>
      <c r="E59" s="53"/>
      <c r="F59" s="53"/>
    </row>
    <row r="60" spans="1:6" ht="12.75">
      <c r="A60" s="44"/>
      <c r="B60" s="44"/>
      <c r="C60" s="44"/>
      <c r="D60" s="44"/>
      <c r="E60" s="44"/>
      <c r="F60" s="44"/>
    </row>
    <row r="61" spans="1:6" ht="12.75">
      <c r="A61" s="44"/>
      <c r="B61" s="44"/>
      <c r="C61" s="44"/>
      <c r="D61" s="44"/>
      <c r="E61" s="44"/>
      <c r="F61" s="44"/>
    </row>
    <row r="62" spans="1:6" ht="12.75">
      <c r="A62" s="53"/>
      <c r="B62" s="53"/>
      <c r="C62" s="53"/>
      <c r="D62" s="53"/>
      <c r="E62" s="53"/>
      <c r="F62" s="53"/>
    </row>
    <row r="63" spans="1:6" ht="12.75">
      <c r="A63" s="53"/>
      <c r="B63" s="53"/>
      <c r="C63" s="53"/>
      <c r="D63" s="53"/>
      <c r="E63" s="53"/>
      <c r="F63" s="53"/>
    </row>
    <row r="64" spans="1:6" ht="12.75">
      <c r="A64" s="53"/>
      <c r="B64" s="53"/>
      <c r="C64" s="53"/>
      <c r="D64" s="53"/>
      <c r="E64" s="53"/>
      <c r="F64" s="53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  <row r="70" spans="1:6" ht="12.75">
      <c r="A70" s="44"/>
      <c r="B70" s="44"/>
      <c r="C70" s="44"/>
      <c r="D70" s="44"/>
      <c r="E70" s="44"/>
      <c r="F70" s="44"/>
    </row>
    <row r="71" spans="1:6" ht="12.75">
      <c r="A71" s="44"/>
      <c r="B71" s="44"/>
      <c r="C71" s="44"/>
      <c r="D71" s="44"/>
      <c r="E71" s="44"/>
      <c r="F71" s="44"/>
    </row>
    <row r="72" spans="1:6" ht="12.75">
      <c r="A72" s="44"/>
      <c r="B72" s="44"/>
      <c r="C72" s="44"/>
      <c r="D72" s="44"/>
      <c r="E72" s="44"/>
      <c r="F72" s="44"/>
    </row>
    <row r="73" spans="1:6" ht="12.75">
      <c r="A73" s="44"/>
      <c r="B73" s="44"/>
      <c r="C73" s="44"/>
      <c r="D73" s="44"/>
      <c r="E73" s="44"/>
      <c r="F73" s="44"/>
    </row>
    <row r="74" spans="1:6" ht="12.75">
      <c r="A74" s="44"/>
      <c r="B74" s="44"/>
      <c r="C74" s="44"/>
      <c r="D74" s="44"/>
      <c r="E74" s="44"/>
      <c r="F74" s="44"/>
    </row>
    <row r="75" spans="1:6" ht="12.75">
      <c r="A75" s="44"/>
      <c r="B75" s="44"/>
      <c r="C75" s="44"/>
      <c r="D75" s="44"/>
      <c r="E75" s="44"/>
      <c r="F75" s="44"/>
    </row>
    <row r="76" spans="1:6" ht="12.75">
      <c r="A76" s="44"/>
      <c r="B76" s="44"/>
      <c r="C76" s="44"/>
      <c r="D76" s="44"/>
      <c r="E76" s="44"/>
      <c r="F76" s="44"/>
    </row>
    <row r="77" spans="1:6" ht="12.75">
      <c r="A77" s="44"/>
      <c r="B77" s="44"/>
      <c r="C77" s="44"/>
      <c r="D77" s="44"/>
      <c r="E77" s="44"/>
      <c r="F77" s="44"/>
    </row>
    <row r="78" spans="1:6" ht="12.75">
      <c r="A78" s="44"/>
      <c r="B78" s="44"/>
      <c r="C78" s="44"/>
      <c r="D78" s="44"/>
      <c r="E78" s="44"/>
      <c r="F78" s="44"/>
    </row>
    <row r="79" spans="1:6" ht="12.75">
      <c r="A79" s="44"/>
      <c r="B79" s="44"/>
      <c r="C79" s="44"/>
      <c r="D79" s="44"/>
      <c r="E79" s="44"/>
      <c r="F79" s="44"/>
    </row>
    <row r="80" spans="1:6" ht="12.75">
      <c r="A80" s="44"/>
      <c r="B80" s="44"/>
      <c r="C80" s="44"/>
      <c r="D80" s="44"/>
      <c r="E80" s="44"/>
      <c r="F80" s="44"/>
    </row>
    <row r="81" spans="1:6" ht="12.75">
      <c r="A81" s="44"/>
      <c r="B81" s="44"/>
      <c r="C81" s="44"/>
      <c r="D81" s="44"/>
      <c r="E81" s="44"/>
      <c r="F81" s="44"/>
    </row>
    <row r="82" spans="1:6" ht="12.75">
      <c r="A82" s="44"/>
      <c r="B82" s="44"/>
      <c r="C82" s="44"/>
      <c r="D82" s="44"/>
      <c r="E82" s="44"/>
      <c r="F82" s="44"/>
    </row>
    <row r="83" spans="1:6" ht="12.75">
      <c r="A83" s="44"/>
      <c r="B83" s="44"/>
      <c r="C83" s="44"/>
      <c r="D83" s="44"/>
      <c r="E83" s="44"/>
      <c r="F83" s="44"/>
    </row>
    <row r="84" spans="1:6" ht="12.75">
      <c r="A84" s="44"/>
      <c r="B84" s="44"/>
      <c r="C84" s="44"/>
      <c r="D84" s="44"/>
      <c r="E84" s="44"/>
      <c r="F84" s="44"/>
    </row>
    <row r="85" spans="1:6" ht="12.75">
      <c r="A85" s="44"/>
      <c r="B85" s="44"/>
      <c r="C85" s="44"/>
      <c r="D85" s="44"/>
      <c r="E85" s="44"/>
      <c r="F85" s="44"/>
    </row>
    <row r="86" spans="1:6" ht="12.75">
      <c r="A86" s="44"/>
      <c r="B86" s="44"/>
      <c r="C86" s="44"/>
      <c r="D86" s="44"/>
      <c r="E86" s="44"/>
      <c r="F86" s="44"/>
    </row>
    <row r="87" spans="1:6" ht="12.75">
      <c r="A87" s="44"/>
      <c r="B87" s="44"/>
      <c r="C87" s="44"/>
      <c r="D87" s="44"/>
      <c r="E87" s="44"/>
      <c r="F87" s="44"/>
    </row>
    <row r="88" spans="1:6" ht="12.75">
      <c r="A88" s="44"/>
      <c r="B88" s="44"/>
      <c r="C88" s="44"/>
      <c r="D88" s="44"/>
      <c r="E88" s="44"/>
      <c r="F88" s="44"/>
    </row>
    <row r="89" spans="1:6" ht="12.75">
      <c r="A89" s="44"/>
      <c r="B89" s="44"/>
      <c r="C89" s="44"/>
      <c r="D89" s="44"/>
      <c r="E89" s="44"/>
      <c r="F89" s="44"/>
    </row>
    <row r="90" spans="1:6" ht="12.75">
      <c r="A90" s="44"/>
      <c r="B90" s="44"/>
      <c r="C90" s="44"/>
      <c r="D90" s="44"/>
      <c r="E90" s="44"/>
      <c r="F90" s="44"/>
    </row>
    <row r="91" spans="1:6" ht="12.75">
      <c r="A91" s="44"/>
      <c r="B91" s="44"/>
      <c r="C91" s="44"/>
      <c r="D91" s="44"/>
      <c r="E91" s="44"/>
      <c r="F91" s="44"/>
    </row>
    <row r="92" spans="1:6" ht="12.75">
      <c r="A92" s="44"/>
      <c r="B92" s="44"/>
      <c r="C92" s="44"/>
      <c r="D92" s="44"/>
      <c r="E92" s="44"/>
      <c r="F92" s="44"/>
    </row>
    <row r="93" spans="1:6" ht="12.75">
      <c r="A93" s="44"/>
      <c r="B93" s="44"/>
      <c r="C93" s="44"/>
      <c r="D93" s="44"/>
      <c r="E93" s="44"/>
      <c r="F93" s="44"/>
    </row>
    <row r="94" spans="1:6" ht="12.75">
      <c r="A94" s="44"/>
      <c r="B94" s="44"/>
      <c r="C94" s="44"/>
      <c r="D94" s="44"/>
      <c r="E94" s="44"/>
      <c r="F94" s="44"/>
    </row>
    <row r="95" spans="1:6" ht="12.75">
      <c r="A95" s="44"/>
      <c r="B95" s="44"/>
      <c r="C95" s="44"/>
      <c r="D95" s="44"/>
      <c r="E95" s="44"/>
      <c r="F95" s="44"/>
    </row>
    <row r="96" spans="1:6" ht="12.75">
      <c r="A96" s="44"/>
      <c r="B96" s="44"/>
      <c r="C96" s="44"/>
      <c r="D96" s="44"/>
      <c r="E96" s="44"/>
      <c r="F96" s="44"/>
    </row>
    <row r="97" spans="1:6" ht="12.75">
      <c r="A97" s="44"/>
      <c r="B97" s="44"/>
      <c r="C97" s="44"/>
      <c r="D97" s="44"/>
      <c r="E97" s="44"/>
      <c r="F97" s="44"/>
    </row>
    <row r="98" spans="1:6" ht="12.75">
      <c r="A98" s="44"/>
      <c r="B98" s="44"/>
      <c r="C98" s="44"/>
      <c r="D98" s="44"/>
      <c r="E98" s="44"/>
      <c r="F98" s="44"/>
    </row>
    <row r="99" spans="1:6" ht="12.75">
      <c r="A99" s="44"/>
      <c r="B99" s="44"/>
      <c r="C99" s="44"/>
      <c r="D99" s="44"/>
      <c r="E99" s="44"/>
      <c r="F99" s="44"/>
    </row>
    <row r="100" spans="1:6" ht="12.75">
      <c r="A100" s="44"/>
      <c r="B100" s="44"/>
      <c r="C100" s="44"/>
      <c r="D100" s="44"/>
      <c r="E100" s="44"/>
      <c r="F100" s="44"/>
    </row>
    <row r="101" spans="1:6" ht="12.75">
      <c r="A101" s="44"/>
      <c r="B101" s="44"/>
      <c r="C101" s="44"/>
      <c r="D101" s="44"/>
      <c r="E101" s="44"/>
      <c r="F101" s="44"/>
    </row>
    <row r="102" spans="1:6" ht="12.75">
      <c r="A102" s="44"/>
      <c r="B102" s="44"/>
      <c r="C102" s="44"/>
      <c r="D102" s="44"/>
      <c r="E102" s="44"/>
      <c r="F102" s="44"/>
    </row>
    <row r="103" spans="1:6" ht="12.75">
      <c r="A103" s="44"/>
      <c r="B103" s="44"/>
      <c r="C103" s="44"/>
      <c r="D103" s="44"/>
      <c r="E103" s="44"/>
      <c r="F103" s="44"/>
    </row>
    <row r="104" spans="1:6" ht="12.75">
      <c r="A104" s="44"/>
      <c r="B104" s="44"/>
      <c r="C104" s="44"/>
      <c r="D104" s="44"/>
      <c r="E104" s="44"/>
      <c r="F104" s="44"/>
    </row>
    <row r="105" spans="1:6" ht="12.75">
      <c r="A105" s="44"/>
      <c r="B105" s="44"/>
      <c r="C105" s="44"/>
      <c r="D105" s="44"/>
      <c r="E105" s="44"/>
      <c r="F105" s="44"/>
    </row>
    <row r="106" spans="1:6" ht="12.75">
      <c r="A106" s="44"/>
      <c r="B106" s="44"/>
      <c r="C106" s="44"/>
      <c r="D106" s="44"/>
      <c r="E106" s="44"/>
      <c r="F106" s="44"/>
    </row>
    <row r="107" spans="1:6" ht="12.75">
      <c r="A107" s="44"/>
      <c r="B107" s="44"/>
      <c r="C107" s="44"/>
      <c r="D107" s="44"/>
      <c r="E107" s="44"/>
      <c r="F107" s="44"/>
    </row>
    <row r="108" spans="1:6" ht="12.75">
      <c r="A108" s="44"/>
      <c r="B108" s="44"/>
      <c r="C108" s="44"/>
      <c r="D108" s="44"/>
      <c r="E108" s="44"/>
      <c r="F108" s="44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44"/>
      <c r="F110" s="44"/>
    </row>
    <row r="111" spans="1:6" ht="12.75">
      <c r="A111" s="44"/>
      <c r="B111" s="44"/>
      <c r="C111" s="44"/>
      <c r="D111" s="44"/>
      <c r="E111" s="44"/>
      <c r="F111" s="44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  <row r="114" spans="1:6" ht="12.75">
      <c r="A114" s="44"/>
      <c r="B114" s="44"/>
      <c r="C114" s="44"/>
      <c r="D114" s="44"/>
      <c r="E114" s="44"/>
      <c r="F114" s="44"/>
    </row>
    <row r="115" spans="1:6" ht="12.75">
      <c r="A115" s="44"/>
      <c r="B115" s="44"/>
      <c r="C115" s="44"/>
      <c r="D115" s="44"/>
      <c r="E115" s="44"/>
      <c r="F115" s="44"/>
    </row>
    <row r="116" spans="1:6" ht="12.75">
      <c r="A116" s="44"/>
      <c r="B116" s="44"/>
      <c r="C116" s="44"/>
      <c r="D116" s="44"/>
      <c r="E116" s="44"/>
      <c r="F116" s="44"/>
    </row>
    <row r="117" spans="1:6" ht="12.75">
      <c r="A117" s="44"/>
      <c r="B117" s="44"/>
      <c r="C117" s="44"/>
      <c r="D117" s="44"/>
      <c r="E117" s="44"/>
      <c r="F117" s="44"/>
    </row>
    <row r="118" spans="1:6" ht="12.75">
      <c r="A118" s="44"/>
      <c r="B118" s="44"/>
      <c r="C118" s="44"/>
      <c r="D118" s="44"/>
      <c r="E118" s="44"/>
      <c r="F118" s="44"/>
    </row>
    <row r="119" spans="1:6" ht="12.75">
      <c r="A119" s="44"/>
      <c r="B119" s="44"/>
      <c r="C119" s="44"/>
      <c r="D119" s="44"/>
      <c r="E119" s="44"/>
      <c r="F119" s="44"/>
    </row>
    <row r="120" spans="1:6" ht="12.75">
      <c r="A120" s="44"/>
      <c r="B120" s="44"/>
      <c r="C120" s="44"/>
      <c r="D120" s="44"/>
      <c r="E120" s="44"/>
      <c r="F120" s="44"/>
    </row>
    <row r="121" spans="1:6" ht="12.75">
      <c r="A121" s="44"/>
      <c r="B121" s="44"/>
      <c r="C121" s="44"/>
      <c r="D121" s="44"/>
      <c r="E121" s="44"/>
      <c r="F121" s="44"/>
    </row>
    <row r="122" spans="1:6" ht="12.75">
      <c r="A122" s="44"/>
      <c r="B122" s="44"/>
      <c r="C122" s="44"/>
      <c r="D122" s="44"/>
      <c r="E122" s="44"/>
      <c r="F122" s="44"/>
    </row>
    <row r="123" spans="1:6" ht="12.75">
      <c r="A123" s="44"/>
      <c r="B123" s="44"/>
      <c r="C123" s="44"/>
      <c r="D123" s="44"/>
      <c r="E123" s="44"/>
      <c r="F123" s="44"/>
    </row>
    <row r="124" spans="1:6" ht="12.75">
      <c r="A124" s="44"/>
      <c r="B124" s="44"/>
      <c r="C124" s="44"/>
      <c r="D124" s="44"/>
      <c r="E124" s="44"/>
      <c r="F124" s="44"/>
    </row>
    <row r="125" spans="1:6" ht="12.75">
      <c r="A125" s="44"/>
      <c r="B125" s="44"/>
      <c r="C125" s="44"/>
      <c r="D125" s="44"/>
      <c r="E125" s="44"/>
      <c r="F125" s="44"/>
    </row>
    <row r="126" spans="1:6" ht="12.75">
      <c r="A126" s="44"/>
      <c r="B126" s="44"/>
      <c r="C126" s="44"/>
      <c r="D126" s="44"/>
      <c r="E126" s="44"/>
      <c r="F126" s="44"/>
    </row>
    <row r="127" spans="1:6" ht="12.75">
      <c r="A127" s="44"/>
      <c r="B127" s="44"/>
      <c r="C127" s="44"/>
      <c r="D127" s="44"/>
      <c r="E127" s="44"/>
      <c r="F127" s="44"/>
    </row>
    <row r="128" spans="1:6" ht="12.75">
      <c r="A128" s="44"/>
      <c r="B128" s="44"/>
      <c r="C128" s="44"/>
      <c r="D128" s="44"/>
      <c r="E128" s="44"/>
      <c r="F128" s="44"/>
    </row>
    <row r="129" spans="1:6" ht="12.75">
      <c r="A129" s="44"/>
      <c r="B129" s="44"/>
      <c r="C129" s="44"/>
      <c r="D129" s="44"/>
      <c r="E129" s="44"/>
      <c r="F129" s="44"/>
    </row>
    <row r="130" spans="1:6" ht="12.75">
      <c r="A130" s="44"/>
      <c r="B130" s="44"/>
      <c r="C130" s="44"/>
      <c r="D130" s="44"/>
      <c r="E130" s="44"/>
      <c r="F130" s="44"/>
    </row>
    <row r="131" spans="1:6" ht="12.75">
      <c r="A131" s="44"/>
      <c r="B131" s="44"/>
      <c r="C131" s="44"/>
      <c r="D131" s="44"/>
      <c r="E131" s="44"/>
      <c r="F131" s="44"/>
    </row>
    <row r="132" spans="1:6" ht="12.75">
      <c r="A132" s="44"/>
      <c r="B132" s="44"/>
      <c r="C132" s="44"/>
      <c r="D132" s="44"/>
      <c r="E132" s="44"/>
      <c r="F132" s="44"/>
    </row>
    <row r="133" spans="1:6" ht="12.75">
      <c r="A133" s="44"/>
      <c r="B133" s="44"/>
      <c r="C133" s="44"/>
      <c r="D133" s="44"/>
      <c r="E133" s="44"/>
      <c r="F133" s="44"/>
    </row>
    <row r="134" spans="1:6" ht="12.75">
      <c r="A134" s="44"/>
      <c r="B134" s="44"/>
      <c r="C134" s="44"/>
      <c r="D134" s="44"/>
      <c r="E134" s="44"/>
      <c r="F134" s="44"/>
    </row>
    <row r="135" spans="1:6" ht="12.75">
      <c r="A135" s="44"/>
      <c r="B135" s="44"/>
      <c r="C135" s="44"/>
      <c r="D135" s="44"/>
      <c r="E135" s="44"/>
      <c r="F135" s="44"/>
    </row>
    <row r="136" spans="1:6" ht="12.75">
      <c r="A136" s="44"/>
      <c r="B136" s="44"/>
      <c r="C136" s="44"/>
      <c r="D136" s="44"/>
      <c r="E136" s="44"/>
      <c r="F136" s="44"/>
    </row>
    <row r="137" spans="1:6" ht="12.75">
      <c r="A137" s="44"/>
      <c r="B137" s="44"/>
      <c r="C137" s="44"/>
      <c r="D137" s="44"/>
      <c r="E137" s="44"/>
      <c r="F137" s="44"/>
    </row>
    <row r="138" spans="1:6" ht="12.75">
      <c r="A138" s="44"/>
      <c r="B138" s="44"/>
      <c r="C138" s="44"/>
      <c r="D138" s="44"/>
      <c r="E138" s="44"/>
      <c r="F138" s="44"/>
    </row>
    <row r="139" spans="1:6" ht="12.75">
      <c r="A139" s="44"/>
      <c r="B139" s="44"/>
      <c r="C139" s="44"/>
      <c r="D139" s="44"/>
      <c r="E139" s="44"/>
      <c r="F139" s="44"/>
    </row>
    <row r="140" spans="1:6" ht="12.75">
      <c r="A140" s="44"/>
      <c r="B140" s="44"/>
      <c r="C140" s="44"/>
      <c r="D140" s="44"/>
      <c r="E140" s="44"/>
      <c r="F140" s="44"/>
    </row>
    <row r="141" spans="1:6" ht="12.75">
      <c r="A141" s="44"/>
      <c r="B141" s="44"/>
      <c r="C141" s="44"/>
      <c r="D141" s="44"/>
      <c r="E141" s="44"/>
      <c r="F141" s="44"/>
    </row>
    <row r="142" spans="1:6" ht="12.75">
      <c r="A142" s="44"/>
      <c r="B142" s="44"/>
      <c r="C142" s="44"/>
      <c r="D142" s="44"/>
      <c r="E142" s="44"/>
      <c r="F142" s="44"/>
    </row>
    <row r="143" spans="1:6" ht="12.75">
      <c r="A143" s="44"/>
      <c r="B143" s="44"/>
      <c r="C143" s="44"/>
      <c r="D143" s="44"/>
      <c r="E143" s="44"/>
      <c r="F143" s="44"/>
    </row>
    <row r="144" spans="1:6" ht="12.75">
      <c r="A144" s="44"/>
      <c r="B144" s="44"/>
      <c r="C144" s="44"/>
      <c r="D144" s="44"/>
      <c r="E144" s="44"/>
      <c r="F144" s="44"/>
    </row>
    <row r="145" spans="1:6" ht="12.75">
      <c r="A145" s="44"/>
      <c r="B145" s="44"/>
      <c r="C145" s="44"/>
      <c r="D145" s="44"/>
      <c r="E145" s="44"/>
      <c r="F145" s="44"/>
    </row>
    <row r="146" spans="1:6" ht="12.75">
      <c r="A146" s="44"/>
      <c r="B146" s="44"/>
      <c r="C146" s="44"/>
      <c r="D146" s="44"/>
      <c r="E146" s="44"/>
      <c r="F146" s="44"/>
    </row>
    <row r="147" spans="1:6" ht="12.75">
      <c r="A147" s="44"/>
      <c r="B147" s="44"/>
      <c r="C147" s="44"/>
      <c r="D147" s="44"/>
      <c r="E147" s="44"/>
      <c r="F147" s="44"/>
    </row>
    <row r="148" spans="1:6" ht="12.75">
      <c r="A148" s="44"/>
      <c r="B148" s="44"/>
      <c r="C148" s="44"/>
      <c r="D148" s="44"/>
      <c r="E148" s="44"/>
      <c r="F148" s="44"/>
    </row>
    <row r="149" spans="1:6" ht="12.75">
      <c r="A149" s="44"/>
      <c r="B149" s="44"/>
      <c r="C149" s="44"/>
      <c r="D149" s="44"/>
      <c r="E149" s="44"/>
      <c r="F149" s="44"/>
    </row>
    <row r="150" spans="1:6" ht="12.75">
      <c r="A150" s="44"/>
      <c r="B150" s="44"/>
      <c r="C150" s="44"/>
      <c r="D150" s="44"/>
      <c r="E150" s="44"/>
      <c r="F150" s="44"/>
    </row>
    <row r="151" spans="1:6" ht="12.75">
      <c r="A151" s="44"/>
      <c r="B151" s="44"/>
      <c r="C151" s="44"/>
      <c r="D151" s="44"/>
      <c r="E151" s="44"/>
      <c r="F151" s="44"/>
    </row>
    <row r="152" spans="1:6" ht="12.75">
      <c r="A152" s="44"/>
      <c r="B152" s="44"/>
      <c r="C152" s="44"/>
      <c r="D152" s="44"/>
      <c r="E152" s="44"/>
      <c r="F152" s="44"/>
    </row>
    <row r="153" spans="1:6" ht="12.75">
      <c r="A153" s="44"/>
      <c r="B153" s="44"/>
      <c r="C153" s="44"/>
      <c r="D153" s="44"/>
      <c r="E153" s="44"/>
      <c r="F153" s="44"/>
    </row>
    <row r="154" spans="1:6" ht="12.75">
      <c r="A154" s="44"/>
      <c r="B154" s="44"/>
      <c r="C154" s="44"/>
      <c r="D154" s="44"/>
      <c r="E154" s="44"/>
      <c r="F154" s="44"/>
    </row>
    <row r="155" spans="1:6" ht="12.75">
      <c r="A155" s="44"/>
      <c r="B155" s="44"/>
      <c r="C155" s="44"/>
      <c r="D155" s="44"/>
      <c r="E155" s="44"/>
      <c r="F155" s="44"/>
    </row>
    <row r="156" spans="1:6" ht="12.75">
      <c r="A156" s="44"/>
      <c r="B156" s="44"/>
      <c r="C156" s="44"/>
      <c r="D156" s="44"/>
      <c r="E156" s="44"/>
      <c r="F156" s="44"/>
    </row>
    <row r="157" spans="1:6" ht="12.75">
      <c r="A157" s="44"/>
      <c r="B157" s="44"/>
      <c r="C157" s="44"/>
      <c r="D157" s="44"/>
      <c r="E157" s="44"/>
      <c r="F157" s="44"/>
    </row>
    <row r="158" spans="1:6" ht="12.75">
      <c r="A158" s="44"/>
      <c r="B158" s="44"/>
      <c r="C158" s="44"/>
      <c r="D158" s="44"/>
      <c r="E158" s="44"/>
      <c r="F158" s="44"/>
    </row>
    <row r="159" spans="1:6" ht="12.75">
      <c r="A159" s="44"/>
      <c r="B159" s="44"/>
      <c r="C159" s="44"/>
      <c r="D159" s="44"/>
      <c r="E159" s="44"/>
      <c r="F159" s="44"/>
    </row>
    <row r="160" spans="1:6" ht="12.75">
      <c r="A160" s="44"/>
      <c r="B160" s="44"/>
      <c r="C160" s="44"/>
      <c r="D160" s="44"/>
      <c r="E160" s="44"/>
      <c r="F160" s="44"/>
    </row>
    <row r="161" spans="1:6" ht="12.75">
      <c r="A161" s="44"/>
      <c r="B161" s="44"/>
      <c r="C161" s="44"/>
      <c r="D161" s="44"/>
      <c r="E161" s="44"/>
      <c r="F161" s="44"/>
    </row>
    <row r="162" spans="1:6" ht="12.75">
      <c r="A162" s="44"/>
      <c r="B162" s="44"/>
      <c r="C162" s="44"/>
      <c r="D162" s="44"/>
      <c r="E162" s="44"/>
      <c r="F162" s="44"/>
    </row>
    <row r="163" spans="1:6" ht="12.75">
      <c r="A163" s="44"/>
      <c r="B163" s="44"/>
      <c r="C163" s="44"/>
      <c r="D163" s="44"/>
      <c r="E163" s="44"/>
      <c r="F163" s="44"/>
    </row>
    <row r="164" spans="1:6" ht="12.75">
      <c r="A164" s="44"/>
      <c r="B164" s="44"/>
      <c r="C164" s="44"/>
      <c r="D164" s="44"/>
      <c r="E164" s="44"/>
      <c r="F164" s="44"/>
    </row>
    <row r="165" spans="1:6" ht="12.75">
      <c r="A165" s="44"/>
      <c r="B165" s="44"/>
      <c r="C165" s="44"/>
      <c r="D165" s="44"/>
      <c r="E165" s="44"/>
      <c r="F165" s="44"/>
    </row>
    <row r="166" spans="1:6" ht="12.75">
      <c r="A166" s="44"/>
      <c r="B166" s="44"/>
      <c r="C166" s="44"/>
      <c r="D166" s="44"/>
      <c r="E166" s="44"/>
      <c r="F166" s="44"/>
    </row>
    <row r="167" spans="1:6" ht="12.75">
      <c r="A167" s="44"/>
      <c r="B167" s="44"/>
      <c r="C167" s="44"/>
      <c r="D167" s="44"/>
      <c r="E167" s="44"/>
      <c r="F167" s="44"/>
    </row>
    <row r="168" spans="1:6" ht="12.75">
      <c r="A168" s="44"/>
      <c r="B168" s="44"/>
      <c r="C168" s="44"/>
      <c r="D168" s="44"/>
      <c r="E168" s="44"/>
      <c r="F168" s="44"/>
    </row>
    <row r="169" spans="1:6" ht="12.75">
      <c r="A169" s="44"/>
      <c r="B169" s="44"/>
      <c r="C169" s="44"/>
      <c r="D169" s="44"/>
      <c r="E169" s="44"/>
      <c r="F169" s="44"/>
    </row>
    <row r="170" spans="1:6" ht="12.75">
      <c r="A170" s="44"/>
      <c r="B170" s="44"/>
      <c r="C170" s="44"/>
      <c r="D170" s="44"/>
      <c r="E170" s="44"/>
      <c r="F170" s="44"/>
    </row>
    <row r="171" spans="1:6" ht="12.75">
      <c r="A171" s="44"/>
      <c r="B171" s="44"/>
      <c r="C171" s="44"/>
      <c r="D171" s="44"/>
      <c r="E171" s="44"/>
      <c r="F171" s="44"/>
    </row>
    <row r="172" spans="1:6" ht="12.75">
      <c r="A172" s="44"/>
      <c r="B172" s="44"/>
      <c r="C172" s="44"/>
      <c r="D172" s="44"/>
      <c r="E172" s="44"/>
      <c r="F172" s="44"/>
    </row>
    <row r="173" spans="1:6" ht="12.75">
      <c r="A173" s="44"/>
      <c r="B173" s="44"/>
      <c r="C173" s="44"/>
      <c r="D173" s="44"/>
      <c r="E173" s="44"/>
      <c r="F173" s="44"/>
    </row>
    <row r="174" spans="1:6" ht="12.75">
      <c r="A174" s="44"/>
      <c r="B174" s="44"/>
      <c r="C174" s="44"/>
      <c r="D174" s="44"/>
      <c r="E174" s="44"/>
      <c r="F174" s="44"/>
    </row>
    <row r="175" spans="1:6" ht="12.75">
      <c r="A175" s="44"/>
      <c r="B175" s="44"/>
      <c r="C175" s="44"/>
      <c r="D175" s="44"/>
      <c r="E175" s="44"/>
      <c r="F175" s="44"/>
    </row>
    <row r="176" spans="1:6" ht="12.75">
      <c r="A176" s="44"/>
      <c r="B176" s="44"/>
      <c r="C176" s="44"/>
      <c r="D176" s="44"/>
      <c r="E176" s="44"/>
      <c r="F176" s="44"/>
    </row>
    <row r="177" spans="1:6" ht="12.75">
      <c r="A177" s="44"/>
      <c r="B177" s="44"/>
      <c r="C177" s="44"/>
      <c r="D177" s="44"/>
      <c r="E177" s="44"/>
      <c r="F177" s="44"/>
    </row>
    <row r="178" spans="1:6" ht="12.75">
      <c r="A178" s="44"/>
      <c r="B178" s="44"/>
      <c r="C178" s="44"/>
      <c r="D178" s="44"/>
      <c r="E178" s="44"/>
      <c r="F178" s="44"/>
    </row>
    <row r="179" spans="1:6" ht="12.75">
      <c r="A179" s="44"/>
      <c r="B179" s="44"/>
      <c r="C179" s="44"/>
      <c r="D179" s="44"/>
      <c r="E179" s="44"/>
      <c r="F179" s="44"/>
    </row>
    <row r="180" spans="1:6" ht="12.75">
      <c r="A180" s="44"/>
      <c r="B180" s="44"/>
      <c r="C180" s="44"/>
      <c r="D180" s="44"/>
      <c r="E180" s="44"/>
      <c r="F180" s="44"/>
    </row>
    <row r="181" spans="1:6" ht="12.75">
      <c r="A181" s="44"/>
      <c r="B181" s="44"/>
      <c r="C181" s="44"/>
      <c r="D181" s="44"/>
      <c r="E181" s="44"/>
      <c r="F181" s="44"/>
    </row>
    <row r="182" spans="1:6" ht="12.75">
      <c r="A182" s="44"/>
      <c r="B182" s="44"/>
      <c r="C182" s="44"/>
      <c r="D182" s="44"/>
      <c r="E182" s="44"/>
      <c r="F182" s="44"/>
    </row>
    <row r="183" spans="1:6" ht="12.75">
      <c r="A183" s="44"/>
      <c r="B183" s="44"/>
      <c r="C183" s="44"/>
      <c r="D183" s="44"/>
      <c r="E183" s="44"/>
      <c r="F183" s="44"/>
    </row>
    <row r="184" spans="1:6" ht="12.75">
      <c r="A184" s="44"/>
      <c r="B184" s="44"/>
      <c r="C184" s="44"/>
      <c r="D184" s="44"/>
      <c r="E184" s="44"/>
      <c r="F184" s="44"/>
    </row>
    <row r="185" spans="1:6" ht="12.75">
      <c r="A185" s="44"/>
      <c r="B185" s="44"/>
      <c r="C185" s="44"/>
      <c r="D185" s="44"/>
      <c r="E185" s="44"/>
      <c r="F185" s="44"/>
    </row>
    <row r="186" spans="1:6" ht="12.75">
      <c r="A186" s="44"/>
      <c r="B186" s="44"/>
      <c r="C186" s="44"/>
      <c r="D186" s="44"/>
      <c r="E186" s="44"/>
      <c r="F186" s="44"/>
    </row>
    <row r="187" spans="1:6" ht="12.75">
      <c r="A187" s="44"/>
      <c r="B187" s="44"/>
      <c r="C187" s="44"/>
      <c r="D187" s="44"/>
      <c r="E187" s="44"/>
      <c r="F187" s="44"/>
    </row>
    <row r="188" spans="1:6" ht="12.75">
      <c r="A188" s="44"/>
      <c r="B188" s="44"/>
      <c r="C188" s="44"/>
      <c r="D188" s="44"/>
      <c r="E188" s="44"/>
      <c r="F188" s="44"/>
    </row>
    <row r="189" spans="1:6" ht="12.75">
      <c r="A189" s="44"/>
      <c r="B189" s="44"/>
      <c r="C189" s="44"/>
      <c r="D189" s="44"/>
      <c r="E189" s="44"/>
      <c r="F189" s="44"/>
    </row>
    <row r="190" spans="1:6" ht="12.75">
      <c r="A190" s="44"/>
      <c r="B190" s="44"/>
      <c r="C190" s="44"/>
      <c r="D190" s="44"/>
      <c r="E190" s="44"/>
      <c r="F190" s="44"/>
    </row>
    <row r="191" spans="1:6" ht="12.75">
      <c r="A191" s="44"/>
      <c r="B191" s="44"/>
      <c r="C191" s="44"/>
      <c r="D191" s="44"/>
      <c r="E191" s="44"/>
      <c r="F191" s="44"/>
    </row>
    <row r="192" spans="1:6" ht="12.75">
      <c r="A192" s="44"/>
      <c r="B192" s="44"/>
      <c r="C192" s="44"/>
      <c r="D192" s="44"/>
      <c r="E192" s="44"/>
      <c r="F192" s="44"/>
    </row>
    <row r="193" spans="1:6" ht="12.75">
      <c r="A193" s="44"/>
      <c r="B193" s="44"/>
      <c r="C193" s="44"/>
      <c r="D193" s="44"/>
      <c r="E193" s="44"/>
      <c r="F193" s="44"/>
    </row>
    <row r="194" spans="1:6" ht="12.75">
      <c r="A194" s="44"/>
      <c r="B194" s="44"/>
      <c r="C194" s="44"/>
      <c r="D194" s="44"/>
      <c r="E194" s="44"/>
      <c r="F194" s="44"/>
    </row>
    <row r="195" spans="1:6" ht="12.75">
      <c r="A195" s="44"/>
      <c r="B195" s="44"/>
      <c r="C195" s="44"/>
      <c r="D195" s="44"/>
      <c r="E195" s="44"/>
      <c r="F195" s="44"/>
    </row>
    <row r="196" spans="1:6" ht="12.75">
      <c r="A196" s="44"/>
      <c r="B196" s="44"/>
      <c r="C196" s="44"/>
      <c r="D196" s="44"/>
      <c r="E196" s="44"/>
      <c r="F196" s="44"/>
    </row>
    <row r="197" spans="1:6" ht="12.75">
      <c r="A197" s="44"/>
      <c r="B197" s="44"/>
      <c r="C197" s="44"/>
      <c r="D197" s="44"/>
      <c r="E197" s="44"/>
      <c r="F197" s="44"/>
    </row>
    <row r="198" spans="1:6" ht="12.75">
      <c r="A198" s="44"/>
      <c r="B198" s="44"/>
      <c r="C198" s="44"/>
      <c r="D198" s="44"/>
      <c r="E198" s="44"/>
      <c r="F198" s="44"/>
    </row>
    <row r="199" spans="1:6" ht="12.75">
      <c r="A199" s="44"/>
      <c r="B199" s="44"/>
      <c r="C199" s="44"/>
      <c r="D199" s="44"/>
      <c r="E199" s="44"/>
      <c r="F199" s="44"/>
    </row>
    <row r="200" spans="1:6" ht="12.75">
      <c r="A200" s="44"/>
      <c r="B200" s="44"/>
      <c r="C200" s="44"/>
      <c r="D200" s="44"/>
      <c r="E200" s="44"/>
      <c r="F200" s="44"/>
    </row>
    <row r="201" spans="1:6" ht="12.75">
      <c r="A201" s="44"/>
      <c r="B201" s="44"/>
      <c r="C201" s="44"/>
      <c r="D201" s="44"/>
      <c r="E201" s="44"/>
      <c r="F201" s="44"/>
    </row>
    <row r="202" spans="1:6" ht="12.75">
      <c r="A202" s="44"/>
      <c r="B202" s="44"/>
      <c r="C202" s="44"/>
      <c r="D202" s="44"/>
      <c r="E202" s="44"/>
      <c r="F202" s="44"/>
    </row>
    <row r="203" spans="1:6" ht="12.75">
      <c r="A203" s="44"/>
      <c r="B203" s="44"/>
      <c r="C203" s="44"/>
      <c r="D203" s="44"/>
      <c r="E203" s="44"/>
      <c r="F203" s="44"/>
    </row>
    <row r="204" spans="1:6" ht="12.75">
      <c r="A204" s="44"/>
      <c r="B204" s="44"/>
      <c r="C204" s="44"/>
      <c r="D204" s="44"/>
      <c r="E204" s="44"/>
      <c r="F204" s="44"/>
    </row>
    <row r="205" spans="1:6" ht="12.75">
      <c r="A205" s="44"/>
      <c r="B205" s="44"/>
      <c r="C205" s="44"/>
      <c r="D205" s="44"/>
      <c r="E205" s="44"/>
      <c r="F205" s="44"/>
    </row>
    <row r="206" spans="1:6" ht="12.75">
      <c r="A206" s="44"/>
      <c r="B206" s="44"/>
      <c r="C206" s="44"/>
      <c r="D206" s="44"/>
      <c r="E206" s="44"/>
      <c r="F206" s="44"/>
    </row>
    <row r="207" spans="1:6" ht="12.75">
      <c r="A207" s="44"/>
      <c r="B207" s="44"/>
      <c r="C207" s="44"/>
      <c r="D207" s="44"/>
      <c r="E207" s="44"/>
      <c r="F207" s="44"/>
    </row>
    <row r="208" spans="1:6" ht="12.75">
      <c r="A208" s="44"/>
      <c r="B208" s="44"/>
      <c r="C208" s="44"/>
      <c r="D208" s="44"/>
      <c r="E208" s="44"/>
      <c r="F208" s="44"/>
    </row>
    <row r="209" spans="1:6" ht="12.75">
      <c r="A209" s="44"/>
      <c r="B209" s="44"/>
      <c r="C209" s="44"/>
      <c r="D209" s="44"/>
      <c r="E209" s="44"/>
      <c r="F209" s="44"/>
    </row>
    <row r="210" spans="1:6" ht="12.75">
      <c r="A210" s="44"/>
      <c r="B210" s="44"/>
      <c r="C210" s="44"/>
      <c r="D210" s="44"/>
      <c r="E210" s="44"/>
      <c r="F210" s="44"/>
    </row>
    <row r="211" spans="1:6" ht="12.75">
      <c r="A211" s="44"/>
      <c r="B211" s="44"/>
      <c r="C211" s="44"/>
      <c r="D211" s="44"/>
      <c r="E211" s="44"/>
      <c r="F211" s="44"/>
    </row>
    <row r="212" spans="1:6" ht="12.75">
      <c r="A212" s="44"/>
      <c r="B212" s="44"/>
      <c r="C212" s="44"/>
      <c r="D212" s="44"/>
      <c r="E212" s="44"/>
      <c r="F212" s="44"/>
    </row>
    <row r="213" spans="1:6" ht="12.75">
      <c r="A213" s="44"/>
      <c r="B213" s="44"/>
      <c r="C213" s="44"/>
      <c r="D213" s="44"/>
      <c r="E213" s="44"/>
      <c r="F213" s="44"/>
    </row>
    <row r="214" spans="1:6" ht="12.75">
      <c r="A214" s="44"/>
      <c r="B214" s="44"/>
      <c r="C214" s="44"/>
      <c r="D214" s="44"/>
      <c r="E214" s="44"/>
      <c r="F214" s="44"/>
    </row>
    <row r="215" spans="1:6" ht="12.75">
      <c r="A215" s="44"/>
      <c r="B215" s="44"/>
      <c r="C215" s="44"/>
      <c r="D215" s="44"/>
      <c r="E215" s="44"/>
      <c r="F215" s="44"/>
    </row>
    <row r="216" spans="1:6" ht="12.75">
      <c r="A216" s="44"/>
      <c r="B216" s="44"/>
      <c r="C216" s="44"/>
      <c r="D216" s="44"/>
      <c r="E216" s="44"/>
      <c r="F216" s="44"/>
    </row>
    <row r="217" spans="1:6" ht="12.75">
      <c r="A217" s="44"/>
      <c r="B217" s="44"/>
      <c r="C217" s="44"/>
      <c r="D217" s="44"/>
      <c r="E217" s="44"/>
      <c r="F217" s="44"/>
    </row>
    <row r="218" spans="1:6" ht="12.75">
      <c r="A218" s="44"/>
      <c r="B218" s="44"/>
      <c r="C218" s="44"/>
      <c r="D218" s="44"/>
      <c r="E218" s="44"/>
      <c r="F218" s="44"/>
    </row>
    <row r="219" spans="1:6" ht="12.75">
      <c r="A219" s="44"/>
      <c r="B219" s="44"/>
      <c r="C219" s="44"/>
      <c r="D219" s="44"/>
      <c r="E219" s="44"/>
      <c r="F219" s="44"/>
    </row>
    <row r="220" spans="1:6" ht="12.75">
      <c r="A220" s="44"/>
      <c r="B220" s="44"/>
      <c r="C220" s="44"/>
      <c r="D220" s="44"/>
      <c r="E220" s="44"/>
      <c r="F220" s="44"/>
    </row>
    <row r="221" spans="1:6" ht="12.75">
      <c r="A221" s="44"/>
      <c r="B221" s="44"/>
      <c r="C221" s="44"/>
      <c r="D221" s="44"/>
      <c r="E221" s="44"/>
      <c r="F221" s="44"/>
    </row>
    <row r="222" spans="1:6" ht="12.75">
      <c r="A222" s="44"/>
      <c r="B222" s="44"/>
      <c r="C222" s="44"/>
      <c r="D222" s="44"/>
      <c r="E222" s="44"/>
      <c r="F222" s="44"/>
    </row>
    <row r="223" spans="1:6" ht="12.75">
      <c r="A223" s="44"/>
      <c r="B223" s="44"/>
      <c r="C223" s="44"/>
      <c r="D223" s="44"/>
      <c r="E223" s="44"/>
      <c r="F223" s="44"/>
    </row>
    <row r="224" spans="1:6" ht="12.75">
      <c r="A224" s="44"/>
      <c r="B224" s="44"/>
      <c r="C224" s="44"/>
      <c r="D224" s="44"/>
      <c r="E224" s="44"/>
      <c r="F224" s="44"/>
    </row>
    <row r="225" spans="1:6" ht="12.75">
      <c r="A225" s="44"/>
      <c r="B225" s="44"/>
      <c r="C225" s="44"/>
      <c r="D225" s="44"/>
      <c r="E225" s="44"/>
      <c r="F225" s="44"/>
    </row>
    <row r="226" spans="1:6" ht="12.75">
      <c r="A226" s="44"/>
      <c r="B226" s="44"/>
      <c r="C226" s="44"/>
      <c r="D226" s="44"/>
      <c r="E226" s="44"/>
      <c r="F226" s="44"/>
    </row>
    <row r="227" spans="1:6" ht="12.75">
      <c r="A227" s="44"/>
      <c r="B227" s="44"/>
      <c r="C227" s="44"/>
      <c r="D227" s="44"/>
      <c r="E227" s="44"/>
      <c r="F227" s="44"/>
    </row>
    <row r="228" spans="1:6" ht="12.75">
      <c r="A228" s="44"/>
      <c r="B228" s="44"/>
      <c r="C228" s="44"/>
      <c r="D228" s="44"/>
      <c r="E228" s="44"/>
      <c r="F228" s="44"/>
    </row>
    <row r="229" spans="1:6" ht="12.75">
      <c r="A229" s="44"/>
      <c r="B229" s="44"/>
      <c r="C229" s="44"/>
      <c r="D229" s="44"/>
      <c r="E229" s="44"/>
      <c r="F229" s="44"/>
    </row>
    <row r="230" spans="1:6" ht="12.75">
      <c r="A230" s="44"/>
      <c r="B230" s="44"/>
      <c r="C230" s="44"/>
      <c r="D230" s="44"/>
      <c r="E230" s="44"/>
      <c r="F230" s="44"/>
    </row>
    <row r="231" spans="1:6" ht="12.75">
      <c r="A231" s="44"/>
      <c r="B231" s="44"/>
      <c r="C231" s="44"/>
      <c r="D231" s="44"/>
      <c r="E231" s="44"/>
      <c r="F231" s="44"/>
    </row>
    <row r="232" spans="1:6" ht="12.75">
      <c r="A232" s="44"/>
      <c r="B232" s="44"/>
      <c r="C232" s="44"/>
      <c r="D232" s="44"/>
      <c r="E232" s="44"/>
      <c r="F232" s="44"/>
    </row>
    <row r="233" spans="1:6" ht="12.75">
      <c r="A233" s="44"/>
      <c r="B233" s="44"/>
      <c r="C233" s="44"/>
      <c r="D233" s="44"/>
      <c r="E233" s="44"/>
      <c r="F233" s="44"/>
    </row>
    <row r="234" spans="1:6" ht="12.75">
      <c r="A234" s="44"/>
      <c r="B234" s="44"/>
      <c r="C234" s="44"/>
      <c r="D234" s="44"/>
      <c r="E234" s="44"/>
      <c r="F234" s="44"/>
    </row>
    <row r="235" spans="1:6" ht="12.75">
      <c r="A235" s="44"/>
      <c r="B235" s="44"/>
      <c r="C235" s="44"/>
      <c r="D235" s="44"/>
      <c r="E235" s="44"/>
      <c r="F235" s="44"/>
    </row>
    <row r="236" spans="1:6" ht="12.75">
      <c r="A236" s="44"/>
      <c r="B236" s="44"/>
      <c r="C236" s="44"/>
      <c r="D236" s="44"/>
      <c r="E236" s="44"/>
      <c r="F236" s="44"/>
    </row>
    <row r="237" spans="1:6" ht="12.75">
      <c r="A237" s="44"/>
      <c r="B237" s="44"/>
      <c r="C237" s="44"/>
      <c r="D237" s="44"/>
      <c r="E237" s="44"/>
      <c r="F237" s="44"/>
    </row>
    <row r="238" spans="1:6" ht="12.75">
      <c r="A238" s="44"/>
      <c r="B238" s="44"/>
      <c r="C238" s="44"/>
      <c r="D238" s="44"/>
      <c r="E238" s="44"/>
      <c r="F238" s="44"/>
    </row>
    <row r="239" spans="1:6" ht="12.75">
      <c r="A239" s="44"/>
      <c r="B239" s="44"/>
      <c r="C239" s="44"/>
      <c r="D239" s="44"/>
      <c r="E239" s="44"/>
      <c r="F239" s="44"/>
    </row>
    <row r="240" spans="1:6" ht="12.75">
      <c r="A240" s="44"/>
      <c r="B240" s="44"/>
      <c r="C240" s="44"/>
      <c r="D240" s="44"/>
      <c r="E240" s="44"/>
      <c r="F240" s="44"/>
    </row>
    <row r="241" spans="1:6" ht="12.75">
      <c r="A241" s="44"/>
      <c r="B241" s="44"/>
      <c r="C241" s="44"/>
      <c r="D241" s="44"/>
      <c r="E241" s="44"/>
      <c r="F241" s="44"/>
    </row>
    <row r="242" spans="1:6" ht="12.75">
      <c r="A242" s="44"/>
      <c r="B242" s="44"/>
      <c r="C242" s="44"/>
      <c r="D242" s="44"/>
      <c r="E242" s="44"/>
      <c r="F242" s="44"/>
    </row>
    <row r="243" spans="1:6" ht="12.75">
      <c r="A243" s="44"/>
      <c r="B243" s="44"/>
      <c r="C243" s="44"/>
      <c r="D243" s="44"/>
      <c r="E243" s="44"/>
      <c r="F243" s="44"/>
    </row>
    <row r="244" spans="1:6" ht="12.75">
      <c r="A244" s="44"/>
      <c r="B244" s="44"/>
      <c r="C244" s="44"/>
      <c r="D244" s="44"/>
      <c r="E244" s="44"/>
      <c r="F244" s="44"/>
    </row>
    <row r="245" spans="1:6" ht="12.75">
      <c r="A245" s="44"/>
      <c r="B245" s="44"/>
      <c r="C245" s="44"/>
      <c r="D245" s="44"/>
      <c r="E245" s="44"/>
      <c r="F245" s="44"/>
    </row>
    <row r="246" spans="1:6" ht="12.75">
      <c r="A246" s="44"/>
      <c r="B246" s="44"/>
      <c r="C246" s="44"/>
      <c r="D246" s="44"/>
      <c r="E246" s="44"/>
      <c r="F246" s="44"/>
    </row>
    <row r="247" spans="1:6" ht="12.75">
      <c r="A247" s="44"/>
      <c r="B247" s="44"/>
      <c r="C247" s="44"/>
      <c r="D247" s="44"/>
      <c r="E247" s="44"/>
      <c r="F247" s="44"/>
    </row>
    <row r="248" spans="1:6" ht="12.75">
      <c r="A248" s="44"/>
      <c r="B248" s="44"/>
      <c r="C248" s="44"/>
      <c r="D248" s="44"/>
      <c r="E248" s="44"/>
      <c r="F248" s="44"/>
    </row>
    <row r="249" spans="1:6" ht="12.75">
      <c r="A249" s="44"/>
      <c r="B249" s="44"/>
      <c r="C249" s="44"/>
      <c r="D249" s="44"/>
      <c r="E249" s="44"/>
      <c r="F249" s="44"/>
    </row>
    <row r="250" spans="1:6" ht="12.75">
      <c r="A250" s="44"/>
      <c r="B250" s="44"/>
      <c r="C250" s="44"/>
      <c r="D250" s="44"/>
      <c r="E250" s="44"/>
      <c r="F250" s="44"/>
    </row>
    <row r="251" spans="1:6" ht="12.75">
      <c r="A251" s="44"/>
      <c r="B251" s="44"/>
      <c r="C251" s="44"/>
      <c r="D251" s="44"/>
      <c r="E251" s="44"/>
      <c r="F251" s="44"/>
    </row>
    <row r="252" spans="1:6" ht="12.75">
      <c r="A252" s="44"/>
      <c r="B252" s="44"/>
      <c r="C252" s="44"/>
      <c r="D252" s="44"/>
      <c r="E252" s="44"/>
      <c r="F252" s="44"/>
    </row>
    <row r="253" spans="1:6" ht="12.75">
      <c r="A253" s="44"/>
      <c r="B253" s="44"/>
      <c r="C253" s="44"/>
      <c r="D253" s="44"/>
      <c r="E253" s="44"/>
      <c r="F253" s="44"/>
    </row>
    <row r="254" spans="1:6" ht="12.75">
      <c r="A254" s="44"/>
      <c r="B254" s="44"/>
      <c r="C254" s="44"/>
      <c r="D254" s="44"/>
      <c r="E254" s="44"/>
      <c r="F254" s="44"/>
    </row>
    <row r="255" spans="1:6" ht="12.75">
      <c r="A255" s="44"/>
      <c r="B255" s="44"/>
      <c r="C255" s="44"/>
      <c r="D255" s="44"/>
      <c r="E255" s="44"/>
      <c r="F255" s="44"/>
    </row>
    <row r="256" spans="1:6" ht="12.75">
      <c r="A256" s="44"/>
      <c r="B256" s="44"/>
      <c r="C256" s="44"/>
      <c r="D256" s="44"/>
      <c r="E256" s="44"/>
      <c r="F256" s="44"/>
    </row>
    <row r="257" spans="1:6" ht="12.75">
      <c r="A257" s="44"/>
      <c r="B257" s="44"/>
      <c r="C257" s="44"/>
      <c r="D257" s="44"/>
      <c r="E257" s="44"/>
      <c r="F257" s="44"/>
    </row>
    <row r="258" spans="1:6" ht="12.75">
      <c r="A258" s="44"/>
      <c r="B258" s="44"/>
      <c r="C258" s="44"/>
      <c r="D258" s="44"/>
      <c r="E258" s="44"/>
      <c r="F258" s="44"/>
    </row>
    <row r="259" spans="1:6" ht="12.75">
      <c r="A259" s="44"/>
      <c r="B259" s="44"/>
      <c r="C259" s="44"/>
      <c r="D259" s="44"/>
      <c r="E259" s="44"/>
      <c r="F259" s="44"/>
    </row>
    <row r="260" spans="1:6" ht="12.75">
      <c r="A260" s="44"/>
      <c r="B260" s="44"/>
      <c r="C260" s="44"/>
      <c r="D260" s="44"/>
      <c r="E260" s="44"/>
      <c r="F260" s="44"/>
    </row>
    <row r="261" spans="1:6" ht="12.75">
      <c r="A261" s="44"/>
      <c r="B261" s="44"/>
      <c r="C261" s="44"/>
      <c r="D261" s="44"/>
      <c r="E261" s="44"/>
      <c r="F261" s="44"/>
    </row>
    <row r="262" spans="1:6" ht="12.75">
      <c r="A262" s="44"/>
      <c r="B262" s="44"/>
      <c r="C262" s="44"/>
      <c r="D262" s="44"/>
      <c r="E262" s="44"/>
      <c r="F262" s="44"/>
    </row>
    <row r="263" spans="1:6" ht="12.75">
      <c r="A263" s="44"/>
      <c r="B263" s="44"/>
      <c r="C263" s="44"/>
      <c r="D263" s="44"/>
      <c r="E263" s="44"/>
      <c r="F263" s="44"/>
    </row>
    <row r="264" spans="1:6" ht="12.75">
      <c r="A264" s="44"/>
      <c r="B264" s="44"/>
      <c r="C264" s="44"/>
      <c r="D264" s="44"/>
      <c r="E264" s="44"/>
      <c r="F264" s="44"/>
    </row>
    <row r="265" spans="1:6" ht="12.75">
      <c r="A265" s="44"/>
      <c r="B265" s="44"/>
      <c r="C265" s="44"/>
      <c r="D265" s="44"/>
      <c r="E265" s="44"/>
      <c r="F265" s="44"/>
    </row>
    <row r="266" spans="1:6" ht="12.75">
      <c r="A266" s="44"/>
      <c r="B266" s="44"/>
      <c r="C266" s="44"/>
      <c r="D266" s="44"/>
      <c r="E266" s="44"/>
      <c r="F266" s="44"/>
    </row>
    <row r="267" spans="1:6" ht="12.75">
      <c r="A267" s="44"/>
      <c r="B267" s="44"/>
      <c r="C267" s="44"/>
      <c r="D267" s="44"/>
      <c r="E267" s="44"/>
      <c r="F267" s="44"/>
    </row>
    <row r="268" spans="1:6" ht="12.75">
      <c r="A268" s="44"/>
      <c r="B268" s="44"/>
      <c r="C268" s="44"/>
      <c r="D268" s="44"/>
      <c r="E268" s="44"/>
      <c r="F268" s="44"/>
    </row>
    <row r="269" spans="1:6" ht="12.75">
      <c r="A269" s="44"/>
      <c r="B269" s="44"/>
      <c r="C269" s="44"/>
      <c r="D269" s="44"/>
      <c r="E269" s="44"/>
      <c r="F269" s="44"/>
    </row>
    <row r="270" spans="1:6" ht="12.75">
      <c r="A270" s="44"/>
      <c r="B270" s="44"/>
      <c r="C270" s="44"/>
      <c r="D270" s="44"/>
      <c r="E270" s="44"/>
      <c r="F270" s="44"/>
    </row>
    <row r="271" spans="1:6" ht="12.75">
      <c r="A271" s="44"/>
      <c r="B271" s="44"/>
      <c r="C271" s="44"/>
      <c r="D271" s="44"/>
      <c r="E271" s="44"/>
      <c r="F271" s="44"/>
    </row>
    <row r="272" spans="1:6" ht="12.75">
      <c r="A272" s="44"/>
      <c r="B272" s="44"/>
      <c r="C272" s="44"/>
      <c r="D272" s="44"/>
      <c r="E272" s="44"/>
      <c r="F272" s="44"/>
    </row>
    <row r="273" spans="1:6" ht="12.75">
      <c r="A273" s="44"/>
      <c r="B273" s="44"/>
      <c r="C273" s="44"/>
      <c r="D273" s="44"/>
      <c r="E273" s="44"/>
      <c r="F273" s="44"/>
    </row>
    <row r="274" spans="1:6" ht="12.75">
      <c r="A274" s="44"/>
      <c r="B274" s="44"/>
      <c r="C274" s="44"/>
      <c r="D274" s="44"/>
      <c r="E274" s="44"/>
      <c r="F274" s="44"/>
    </row>
    <row r="275" spans="1:6" ht="12.75">
      <c r="A275" s="44"/>
      <c r="B275" s="44"/>
      <c r="C275" s="44"/>
      <c r="D275" s="44"/>
      <c r="E275" s="44"/>
      <c r="F275" s="44"/>
    </row>
    <row r="276" spans="1:6" ht="12.75">
      <c r="A276" s="44"/>
      <c r="B276" s="44"/>
      <c r="C276" s="44"/>
      <c r="D276" s="44"/>
      <c r="E276" s="44"/>
      <c r="F276" s="44"/>
    </row>
    <row r="277" spans="1:6" ht="12.75">
      <c r="A277" s="44"/>
      <c r="B277" s="44"/>
      <c r="C277" s="44"/>
      <c r="D277" s="44"/>
      <c r="E277" s="44"/>
      <c r="F277" s="44"/>
    </row>
    <row r="278" spans="1:6" ht="12.75">
      <c r="A278" s="44"/>
      <c r="B278" s="44"/>
      <c r="C278" s="44"/>
      <c r="D278" s="44"/>
      <c r="E278" s="44"/>
      <c r="F278" s="44"/>
    </row>
    <row r="279" spans="1:6" ht="12.75">
      <c r="A279" s="44"/>
      <c r="B279" s="44"/>
      <c r="C279" s="44"/>
      <c r="D279" s="44"/>
      <c r="E279" s="44"/>
      <c r="F279" s="44"/>
    </row>
    <row r="280" spans="1:6" ht="12.75">
      <c r="A280" s="44"/>
      <c r="B280" s="44"/>
      <c r="C280" s="44"/>
      <c r="D280" s="44"/>
      <c r="E280" s="44"/>
      <c r="F280" s="44"/>
    </row>
    <row r="281" spans="1:6" ht="12.75">
      <c r="A281" s="44"/>
      <c r="B281" s="44"/>
      <c r="C281" s="44"/>
      <c r="D281" s="44"/>
      <c r="E281" s="44"/>
      <c r="F281" s="44"/>
    </row>
    <row r="282" spans="1:6" ht="12.75">
      <c r="A282" s="44"/>
      <c r="B282" s="44"/>
      <c r="C282" s="44"/>
      <c r="D282" s="44"/>
      <c r="E282" s="44"/>
      <c r="F282" s="44"/>
    </row>
    <row r="283" spans="1:6" ht="12.75">
      <c r="A283" s="44"/>
      <c r="B283" s="44"/>
      <c r="C283" s="44"/>
      <c r="D283" s="44"/>
      <c r="E283" s="44"/>
      <c r="F283" s="44"/>
    </row>
    <row r="284" spans="1:6" ht="12.75">
      <c r="A284" s="44"/>
      <c r="B284" s="44"/>
      <c r="C284" s="44"/>
      <c r="D284" s="44"/>
      <c r="E284" s="44"/>
      <c r="F284" s="44"/>
    </row>
    <row r="285" spans="1:6" ht="12.75">
      <c r="A285" s="44"/>
      <c r="B285" s="44"/>
      <c r="C285" s="44"/>
      <c r="D285" s="44"/>
      <c r="E285" s="44"/>
      <c r="F285" s="44"/>
    </row>
    <row r="286" spans="1:6" ht="12.75">
      <c r="A286" s="44"/>
      <c r="B286" s="44"/>
      <c r="C286" s="44"/>
      <c r="D286" s="44"/>
      <c r="E286" s="44"/>
      <c r="F286" s="44"/>
    </row>
    <row r="287" spans="1:6" ht="12.75">
      <c r="A287" s="44"/>
      <c r="B287" s="44"/>
      <c r="C287" s="44"/>
      <c r="D287" s="44"/>
      <c r="E287" s="44"/>
      <c r="F287" s="44"/>
    </row>
    <row r="288" spans="1:6" ht="12.75">
      <c r="A288" s="44"/>
      <c r="B288" s="44"/>
      <c r="C288" s="44"/>
      <c r="D288" s="44"/>
      <c r="E288" s="44"/>
      <c r="F288" s="44"/>
    </row>
    <row r="289" spans="1:6" ht="12.75">
      <c r="A289" s="44"/>
      <c r="B289" s="44"/>
      <c r="C289" s="44"/>
      <c r="D289" s="44"/>
      <c r="E289" s="44"/>
      <c r="F289" s="44"/>
    </row>
    <row r="290" spans="1:6" ht="12.75">
      <c r="A290" s="44"/>
      <c r="B290" s="44"/>
      <c r="C290" s="44"/>
      <c r="D290" s="44"/>
      <c r="E290" s="44"/>
      <c r="F290" s="44"/>
    </row>
    <row r="291" spans="1:6" ht="12.75">
      <c r="A291" s="44"/>
      <c r="B291" s="44"/>
      <c r="C291" s="44"/>
      <c r="D291" s="44"/>
      <c r="E291" s="44"/>
      <c r="F291" s="44"/>
    </row>
    <row r="292" spans="1:6" ht="12.75">
      <c r="A292" s="44"/>
      <c r="B292" s="44"/>
      <c r="C292" s="44"/>
      <c r="D292" s="44"/>
      <c r="E292" s="44"/>
      <c r="F292" s="44"/>
    </row>
    <row r="293" spans="1:6" ht="12.75">
      <c r="A293" s="44"/>
      <c r="B293" s="44"/>
      <c r="C293" s="44"/>
      <c r="D293" s="44"/>
      <c r="E293" s="44"/>
      <c r="F293" s="44"/>
    </row>
    <row r="294" spans="1:6" ht="12.75">
      <c r="A294" s="44"/>
      <c r="B294" s="44"/>
      <c r="C294" s="44"/>
      <c r="D294" s="44"/>
      <c r="E294" s="44"/>
      <c r="F294" s="44"/>
    </row>
    <row r="295" spans="1:6" ht="12.75">
      <c r="A295" s="44"/>
      <c r="B295" s="44"/>
      <c r="C295" s="44"/>
      <c r="D295" s="44"/>
      <c r="E295" s="44"/>
      <c r="F295" s="44"/>
    </row>
    <row r="296" spans="1:6" ht="12.75">
      <c r="A296" s="44"/>
      <c r="B296" s="44"/>
      <c r="C296" s="44"/>
      <c r="D296" s="44"/>
      <c r="E296" s="44"/>
      <c r="F296" s="44"/>
    </row>
    <row r="297" spans="1:6" ht="12.75">
      <c r="A297" s="44"/>
      <c r="B297" s="44"/>
      <c r="C297" s="44"/>
      <c r="D297" s="44"/>
      <c r="E297" s="44"/>
      <c r="F297" s="44"/>
    </row>
    <row r="298" spans="1:6" ht="12.75">
      <c r="A298" s="44"/>
      <c r="B298" s="44"/>
      <c r="C298" s="44"/>
      <c r="D298" s="44"/>
      <c r="E298" s="44"/>
      <c r="F298" s="44"/>
    </row>
    <row r="299" spans="1:6" ht="12.75">
      <c r="A299" s="44"/>
      <c r="B299" s="44"/>
      <c r="C299" s="44"/>
      <c r="D299" s="44"/>
      <c r="E299" s="44"/>
      <c r="F299" s="44"/>
    </row>
    <row r="300" spans="1:6" ht="12.75">
      <c r="A300" s="44"/>
      <c r="B300" s="44"/>
      <c r="C300" s="44"/>
      <c r="D300" s="44"/>
      <c r="E300" s="44"/>
      <c r="F300" s="44"/>
    </row>
    <row r="301" spans="1:6" ht="12.75">
      <c r="A301" s="44"/>
      <c r="B301" s="44"/>
      <c r="C301" s="44"/>
      <c r="D301" s="44"/>
      <c r="E301" s="44"/>
      <c r="F301" s="44"/>
    </row>
    <row r="302" spans="1:6" ht="12.75">
      <c r="A302" s="44"/>
      <c r="B302" s="44"/>
      <c r="C302" s="44"/>
      <c r="D302" s="44"/>
      <c r="E302" s="44"/>
      <c r="F302" s="44"/>
    </row>
    <row r="303" spans="1:6" ht="12.75">
      <c r="A303" s="44"/>
      <c r="B303" s="44"/>
      <c r="C303" s="44"/>
      <c r="D303" s="44"/>
      <c r="E303" s="44"/>
      <c r="F303" s="44"/>
    </row>
    <row r="304" spans="1:6" ht="12.75">
      <c r="A304" s="44"/>
      <c r="B304" s="44"/>
      <c r="C304" s="44"/>
      <c r="D304" s="44"/>
      <c r="E304" s="44"/>
      <c r="F304" s="44"/>
    </row>
    <row r="305" spans="1:6" ht="12.75">
      <c r="A305" s="44"/>
      <c r="B305" s="44"/>
      <c r="C305" s="44"/>
      <c r="D305" s="44"/>
      <c r="E305" s="44"/>
      <c r="F305" s="44"/>
    </row>
    <row r="306" spans="1:6" ht="12.75">
      <c r="A306" s="44"/>
      <c r="B306" s="44"/>
      <c r="C306" s="44"/>
      <c r="D306" s="44"/>
      <c r="E306" s="44"/>
      <c r="F306" s="44"/>
    </row>
    <row r="307" spans="1:6" ht="12.75">
      <c r="A307" s="44"/>
      <c r="B307" s="44"/>
      <c r="C307" s="44"/>
      <c r="D307" s="44"/>
      <c r="E307" s="44"/>
      <c r="F307" s="44"/>
    </row>
    <row r="308" spans="1:6" ht="12.75">
      <c r="A308" s="44"/>
      <c r="B308" s="44"/>
      <c r="C308" s="44"/>
      <c r="D308" s="44"/>
      <c r="E308" s="44"/>
      <c r="F308" s="44"/>
    </row>
    <row r="309" spans="1:6" ht="12.75">
      <c r="A309" s="44"/>
      <c r="B309" s="44"/>
      <c r="C309" s="44"/>
      <c r="D309" s="44"/>
      <c r="E309" s="44"/>
      <c r="F309" s="44"/>
    </row>
    <row r="310" spans="1:6" ht="12.75">
      <c r="A310" s="44"/>
      <c r="B310" s="44"/>
      <c r="C310" s="44"/>
      <c r="D310" s="44"/>
      <c r="E310" s="44"/>
      <c r="F310" s="44"/>
    </row>
    <row r="311" spans="1:6" ht="12.75">
      <c r="A311" s="44"/>
      <c r="B311" s="44"/>
      <c r="C311" s="44"/>
      <c r="D311" s="44"/>
      <c r="E311" s="44"/>
      <c r="F311" s="44"/>
    </row>
    <row r="312" spans="1:6" ht="12.75">
      <c r="A312" s="44"/>
      <c r="B312" s="44"/>
      <c r="C312" s="44"/>
      <c r="D312" s="44"/>
      <c r="E312" s="44"/>
      <c r="F312" s="44"/>
    </row>
    <row r="313" spans="1:6" ht="12.75">
      <c r="A313" s="44"/>
      <c r="B313" s="44"/>
      <c r="C313" s="44"/>
      <c r="D313" s="44"/>
      <c r="E313" s="44"/>
      <c r="F313" s="44"/>
    </row>
    <row r="314" spans="1:6" ht="12.75">
      <c r="A314" s="44"/>
      <c r="B314" s="44"/>
      <c r="C314" s="44"/>
      <c r="D314" s="44"/>
      <c r="E314" s="44"/>
      <c r="F314" s="44"/>
    </row>
    <row r="315" spans="1:6" ht="12.75">
      <c r="A315" s="44"/>
      <c r="B315" s="44"/>
      <c r="C315" s="44"/>
      <c r="D315" s="44"/>
      <c r="E315" s="44"/>
      <c r="F315" s="44"/>
    </row>
    <row r="316" spans="1:6" ht="12.75">
      <c r="A316" s="44"/>
      <c r="B316" s="44"/>
      <c r="C316" s="44"/>
      <c r="D316" s="44"/>
      <c r="E316" s="44"/>
      <c r="F316" s="44"/>
    </row>
    <row r="317" spans="1:6" ht="12.75">
      <c r="A317" s="44"/>
      <c r="B317" s="44"/>
      <c r="C317" s="44"/>
      <c r="D317" s="44"/>
      <c r="E317" s="44"/>
      <c r="F317" s="44"/>
    </row>
    <row r="318" spans="1:6" ht="12.75">
      <c r="A318" s="44"/>
      <c r="B318" s="44"/>
      <c r="C318" s="44"/>
      <c r="D318" s="44"/>
      <c r="E318" s="44"/>
      <c r="F318" s="44"/>
    </row>
    <row r="319" spans="1:6" ht="12.75">
      <c r="A319" s="44"/>
      <c r="B319" s="44"/>
      <c r="C319" s="44"/>
      <c r="D319" s="44"/>
      <c r="E319" s="44"/>
      <c r="F319" s="44"/>
    </row>
    <row r="320" spans="1:6" ht="12.75">
      <c r="A320" s="44"/>
      <c r="B320" s="44"/>
      <c r="C320" s="44"/>
      <c r="D320" s="44"/>
      <c r="E320" s="44"/>
      <c r="F320" s="44"/>
    </row>
    <row r="321" spans="1:6" ht="12.75">
      <c r="A321" s="44"/>
      <c r="B321" s="44"/>
      <c r="C321" s="44"/>
      <c r="D321" s="44"/>
      <c r="E321" s="44"/>
      <c r="F321" s="44"/>
    </row>
    <row r="322" spans="1:6" ht="12.75">
      <c r="A322" s="44"/>
      <c r="B322" s="44"/>
      <c r="C322" s="44"/>
      <c r="D322" s="44"/>
      <c r="E322" s="44"/>
      <c r="F322" s="44"/>
    </row>
    <row r="323" spans="1:6" ht="12.75">
      <c r="A323" s="44"/>
      <c r="B323" s="44"/>
      <c r="C323" s="44"/>
      <c r="D323" s="44"/>
      <c r="E323" s="44"/>
      <c r="F323" s="44"/>
    </row>
    <row r="324" spans="1:6" ht="12.75">
      <c r="A324" s="44"/>
      <c r="B324" s="44"/>
      <c r="C324" s="44"/>
      <c r="D324" s="44"/>
      <c r="E324" s="44"/>
      <c r="F324" s="44"/>
    </row>
    <row r="325" spans="1:6" ht="12.75">
      <c r="A325" s="44"/>
      <c r="B325" s="44"/>
      <c r="C325" s="44"/>
      <c r="D325" s="44"/>
      <c r="E325" s="44"/>
      <c r="F325" s="44"/>
    </row>
    <row r="326" spans="1:6" ht="12.75">
      <c r="A326" s="44"/>
      <c r="B326" s="44"/>
      <c r="C326" s="44"/>
      <c r="D326" s="44"/>
      <c r="E326" s="44"/>
      <c r="F326" s="44"/>
    </row>
    <row r="327" spans="1:6" ht="12.75">
      <c r="A327" s="44"/>
      <c r="B327" s="44"/>
      <c r="C327" s="44"/>
      <c r="D327" s="44"/>
      <c r="E327" s="44"/>
      <c r="F327" s="44"/>
    </row>
    <row r="328" spans="1:6" ht="12.75">
      <c r="A328" s="44"/>
      <c r="B328" s="44"/>
      <c r="C328" s="44"/>
      <c r="D328" s="44"/>
      <c r="E328" s="44"/>
      <c r="F328" s="44"/>
    </row>
    <row r="329" spans="1:6" ht="12.75">
      <c r="A329" s="44"/>
      <c r="B329" s="44"/>
      <c r="C329" s="44"/>
      <c r="D329" s="44"/>
      <c r="E329" s="44"/>
      <c r="F329" s="44"/>
    </row>
    <row r="330" spans="1:6" ht="12.75">
      <c r="A330" s="44"/>
      <c r="B330" s="44"/>
      <c r="C330" s="44"/>
      <c r="D330" s="44"/>
      <c r="E330" s="44"/>
      <c r="F330" s="44"/>
    </row>
    <row r="331" spans="1:6" ht="12.75">
      <c r="A331" s="44"/>
      <c r="B331" s="44"/>
      <c r="C331" s="44"/>
      <c r="D331" s="44"/>
      <c r="E331" s="44"/>
      <c r="F331" s="44"/>
    </row>
    <row r="332" spans="1:6" ht="12.75">
      <c r="A332" s="44"/>
      <c r="B332" s="44"/>
      <c r="C332" s="44"/>
      <c r="D332" s="44"/>
      <c r="E332" s="44"/>
      <c r="F332" s="44"/>
    </row>
    <row r="333" spans="1:6" ht="12.75">
      <c r="A333" s="44"/>
      <c r="B333" s="44"/>
      <c r="C333" s="44"/>
      <c r="D333" s="44"/>
      <c r="E333" s="44"/>
      <c r="F333" s="44"/>
    </row>
    <row r="334" spans="1:6" ht="12.75">
      <c r="A334" s="44"/>
      <c r="B334" s="44"/>
      <c r="C334" s="44"/>
      <c r="D334" s="44"/>
      <c r="E334" s="44"/>
      <c r="F334" s="44"/>
    </row>
    <row r="335" spans="1:6" ht="12.75">
      <c r="A335" s="44"/>
      <c r="B335" s="44"/>
      <c r="C335" s="44"/>
      <c r="D335" s="44"/>
      <c r="E335" s="44"/>
      <c r="F335" s="44"/>
    </row>
    <row r="336" spans="1:6" ht="12.75">
      <c r="A336" s="44"/>
      <c r="B336" s="44"/>
      <c r="C336" s="44"/>
      <c r="D336" s="44"/>
      <c r="E336" s="44"/>
      <c r="F336" s="44"/>
    </row>
    <row r="337" spans="1:6" ht="12.75">
      <c r="A337" s="44"/>
      <c r="B337" s="44"/>
      <c r="C337" s="44"/>
      <c r="D337" s="44"/>
      <c r="E337" s="44"/>
      <c r="F337" s="44"/>
    </row>
    <row r="338" spans="1:6" ht="12.75">
      <c r="A338" s="44"/>
      <c r="B338" s="44"/>
      <c r="C338" s="44"/>
      <c r="D338" s="44"/>
      <c r="E338" s="44"/>
      <c r="F338" s="44"/>
    </row>
    <row r="339" spans="1:6" ht="12.75">
      <c r="A339" s="44"/>
      <c r="B339" s="44"/>
      <c r="C339" s="44"/>
      <c r="D339" s="44"/>
      <c r="E339" s="44"/>
      <c r="F339" s="44"/>
    </row>
    <row r="340" spans="1:6" ht="12.75">
      <c r="A340" s="44"/>
      <c r="B340" s="44"/>
      <c r="C340" s="44"/>
      <c r="D340" s="44"/>
      <c r="E340" s="44"/>
      <c r="F340" s="44"/>
    </row>
    <row r="341" spans="1:6" ht="12.75">
      <c r="A341" s="44"/>
      <c r="B341" s="44"/>
      <c r="C341" s="44"/>
      <c r="D341" s="44"/>
      <c r="E341" s="44"/>
      <c r="F341" s="44"/>
    </row>
    <row r="342" spans="1:6" ht="12.75">
      <c r="A342" s="44"/>
      <c r="B342" s="44"/>
      <c r="C342" s="44"/>
      <c r="D342" s="44"/>
      <c r="E342" s="44"/>
      <c r="F342" s="44"/>
    </row>
    <row r="343" spans="1:6" ht="12.75">
      <c r="A343" s="44"/>
      <c r="B343" s="44"/>
      <c r="C343" s="44"/>
      <c r="D343" s="44"/>
      <c r="E343" s="44"/>
      <c r="F343" s="44"/>
    </row>
    <row r="344" spans="1:6" ht="12.75">
      <c r="A344" s="44"/>
      <c r="B344" s="44"/>
      <c r="C344" s="44"/>
      <c r="D344" s="44"/>
      <c r="E344" s="44"/>
      <c r="F344" s="44"/>
    </row>
    <row r="345" spans="1:6" ht="12.75">
      <c r="A345" s="44"/>
      <c r="B345" s="44"/>
      <c r="C345" s="44"/>
      <c r="D345" s="44"/>
      <c r="E345" s="44"/>
      <c r="F345" s="44"/>
    </row>
    <row r="346" spans="1:6" ht="12.75">
      <c r="A346" s="44"/>
      <c r="B346" s="44"/>
      <c r="C346" s="44"/>
      <c r="D346" s="44"/>
      <c r="E346" s="44"/>
      <c r="F346" s="44"/>
    </row>
    <row r="347" spans="1:6" ht="12.75">
      <c r="A347" s="44"/>
      <c r="B347" s="44"/>
      <c r="C347" s="44"/>
      <c r="D347" s="44"/>
      <c r="E347" s="44"/>
      <c r="F347" s="44"/>
    </row>
    <row r="348" spans="1:6" ht="12.75">
      <c r="A348" s="44"/>
      <c r="B348" s="44"/>
      <c r="C348" s="44"/>
      <c r="D348" s="44"/>
      <c r="E348" s="44"/>
      <c r="F348" s="44"/>
    </row>
    <row r="349" spans="1:6" ht="12.75">
      <c r="A349" s="44"/>
      <c r="B349" s="44"/>
      <c r="C349" s="44"/>
      <c r="D349" s="44"/>
      <c r="E349" s="44"/>
      <c r="F349" s="44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" sqref="B12:B14"/>
    </sheetView>
  </sheetViews>
  <sheetFormatPr defaultColWidth="9.00390625" defaultRowHeight="12.75"/>
  <cols>
    <col min="1" max="1" width="49.875" style="2" customWidth="1"/>
    <col min="2" max="2" width="18.625" style="2" customWidth="1"/>
    <col min="3" max="3" width="18.75390625" style="2" customWidth="1"/>
    <col min="4" max="16384" width="9.125" style="2" customWidth="1"/>
  </cols>
  <sheetData>
    <row r="1" spans="1:3" ht="12.75">
      <c r="A1" s="139" t="s">
        <v>50</v>
      </c>
      <c r="B1" s="139"/>
      <c r="C1" s="139"/>
    </row>
    <row r="2" spans="1:3" ht="12.75">
      <c r="A2" s="139" t="s">
        <v>107</v>
      </c>
      <c r="B2" s="139"/>
      <c r="C2" s="139"/>
    </row>
    <row r="3" spans="1:3" ht="12.75">
      <c r="A3" s="139" t="str">
        <f>'Отчет ОПУ'!A4</f>
        <v>ЗА ПЕРИОД, ЗАКОНЧИВШИЙСЯ  30 СЕНТЯБРЯ 2015 ГОДА </v>
      </c>
      <c r="B3" s="139"/>
      <c r="C3" s="139"/>
    </row>
    <row r="4" spans="1:3" ht="12.75">
      <c r="A4" s="142" t="s">
        <v>51</v>
      </c>
      <c r="B4" s="142"/>
      <c r="C4" s="142"/>
    </row>
    <row r="5" spans="1:3" ht="12.75">
      <c r="A5" s="43"/>
      <c r="B5" s="121"/>
      <c r="C5" s="121"/>
    </row>
    <row r="6" spans="1:3" ht="12.75">
      <c r="A6" s="62" t="s">
        <v>18</v>
      </c>
      <c r="B6" s="62" t="s">
        <v>61</v>
      </c>
      <c r="C6" s="70" t="s">
        <v>61</v>
      </c>
    </row>
    <row r="7" spans="1:3" ht="27.75" thickBot="1">
      <c r="A7" s="122" t="s">
        <v>19</v>
      </c>
      <c r="B7" s="63" t="s">
        <v>158</v>
      </c>
      <c r="C7" s="63" t="s">
        <v>159</v>
      </c>
    </row>
    <row r="8" spans="1:3" ht="13.5">
      <c r="A8" s="123"/>
      <c r="B8" s="48"/>
      <c r="C8" s="48"/>
    </row>
    <row r="9" spans="1:3" ht="12.75">
      <c r="A9" s="124" t="s">
        <v>20</v>
      </c>
      <c r="B9" s="110">
        <f>B11+B12+B14+B15</f>
        <v>180204</v>
      </c>
      <c r="C9" s="110">
        <f>C11+C12+C14+C15</f>
        <v>183183</v>
      </c>
    </row>
    <row r="10" spans="1:3" ht="12.75">
      <c r="A10" s="125" t="s">
        <v>21</v>
      </c>
      <c r="B10" s="118"/>
      <c r="C10" s="118"/>
    </row>
    <row r="11" spans="1:3" ht="12.75">
      <c r="A11" s="125" t="s">
        <v>55</v>
      </c>
      <c r="B11" s="112">
        <v>112387</v>
      </c>
      <c r="C11" s="112">
        <v>115107</v>
      </c>
    </row>
    <row r="12" spans="1:3" ht="13.5" customHeight="1">
      <c r="A12" s="126" t="s">
        <v>49</v>
      </c>
      <c r="B12" s="112">
        <f>10452+170</f>
        <v>10622</v>
      </c>
      <c r="C12" s="112">
        <v>18510</v>
      </c>
    </row>
    <row r="13" spans="1:3" ht="12.75" hidden="1">
      <c r="A13" s="126" t="s">
        <v>70</v>
      </c>
      <c r="B13" s="119"/>
      <c r="C13" s="119">
        <v>0</v>
      </c>
    </row>
    <row r="14" spans="1:3" ht="12.75">
      <c r="A14" s="126" t="s">
        <v>96</v>
      </c>
      <c r="B14" s="112">
        <v>53738</v>
      </c>
      <c r="C14" s="112">
        <v>36416</v>
      </c>
    </row>
    <row r="15" spans="1:3" ht="12.75">
      <c r="A15" s="125" t="s">
        <v>56</v>
      </c>
      <c r="B15" s="112">
        <v>3457</v>
      </c>
      <c r="C15" s="112">
        <v>13150</v>
      </c>
    </row>
    <row r="16" spans="1:3" ht="12.75">
      <c r="A16" s="127" t="s">
        <v>22</v>
      </c>
      <c r="B16" s="111">
        <f>B18+B31+B32+B33+B34+B35+B36+B37+B38</f>
        <v>220492</v>
      </c>
      <c r="C16" s="76">
        <f>C18+C31+C32+C33+C34+C35+C36+C37+C38</f>
        <v>186776</v>
      </c>
    </row>
    <row r="17" spans="1:3" ht="12.75">
      <c r="A17" s="125" t="s">
        <v>21</v>
      </c>
      <c r="B17" s="68"/>
      <c r="C17" s="68"/>
    </row>
    <row r="18" spans="1:3" s="18" customFormat="1" ht="12.75">
      <c r="A18" s="125" t="s">
        <v>23</v>
      </c>
      <c r="B18" s="112">
        <f>SUM(B19:B30)</f>
        <v>115040</v>
      </c>
      <c r="C18" s="77">
        <f>SUM(C19:C30)</f>
        <v>78817</v>
      </c>
    </row>
    <row r="19" spans="1:3" ht="12.75">
      <c r="A19" s="128" t="s">
        <v>46</v>
      </c>
      <c r="B19" s="129">
        <v>55247</v>
      </c>
      <c r="C19" s="129">
        <v>34912</v>
      </c>
    </row>
    <row r="20" spans="1:3" ht="12.75">
      <c r="A20" s="128" t="s">
        <v>24</v>
      </c>
      <c r="B20" s="129">
        <v>13550</v>
      </c>
      <c r="C20" s="129">
        <v>8779</v>
      </c>
    </row>
    <row r="21" spans="1:3" ht="12.75">
      <c r="A21" s="128" t="s">
        <v>126</v>
      </c>
      <c r="B21" s="129">
        <f>9027+2267</f>
        <v>11294</v>
      </c>
      <c r="C21" s="129">
        <v>281</v>
      </c>
    </row>
    <row r="22" spans="1:3" ht="15" customHeight="1">
      <c r="A22" s="128" t="s">
        <v>62</v>
      </c>
      <c r="B22" s="129">
        <v>3299</v>
      </c>
      <c r="C22" s="129">
        <v>3271</v>
      </c>
    </row>
    <row r="23" spans="1:3" ht="12.75">
      <c r="A23" s="128" t="s">
        <v>25</v>
      </c>
      <c r="B23" s="129">
        <v>1781</v>
      </c>
      <c r="C23" s="129">
        <v>2140</v>
      </c>
    </row>
    <row r="24" spans="1:3" ht="12.75">
      <c r="A24" s="128" t="s">
        <v>28</v>
      </c>
      <c r="B24" s="129">
        <v>1708</v>
      </c>
      <c r="C24" s="129">
        <v>5302</v>
      </c>
    </row>
    <row r="25" spans="1:3" ht="12.75">
      <c r="A25" s="128" t="s">
        <v>45</v>
      </c>
      <c r="B25" s="129">
        <v>652</v>
      </c>
      <c r="C25" s="129">
        <v>3915</v>
      </c>
    </row>
    <row r="26" spans="1:3" ht="12.75">
      <c r="A26" s="128" t="s">
        <v>88</v>
      </c>
      <c r="B26" s="129">
        <v>3176</v>
      </c>
      <c r="C26" s="129">
        <v>652</v>
      </c>
    </row>
    <row r="27" spans="1:3" ht="12.75">
      <c r="A27" s="128" t="s">
        <v>26</v>
      </c>
      <c r="B27" s="129">
        <v>1386</v>
      </c>
      <c r="C27" s="129">
        <v>659</v>
      </c>
    </row>
    <row r="28" spans="1:3" ht="12.75">
      <c r="A28" s="128" t="s">
        <v>27</v>
      </c>
      <c r="B28" s="129">
        <v>21104</v>
      </c>
      <c r="C28" s="129">
        <v>16369</v>
      </c>
    </row>
    <row r="29" spans="1:3" ht="12.75" hidden="1">
      <c r="A29" s="128" t="s">
        <v>87</v>
      </c>
      <c r="B29" s="129"/>
      <c r="C29" s="120"/>
    </row>
    <row r="30" spans="1:3" ht="12.75">
      <c r="A30" s="128" t="s">
        <v>29</v>
      </c>
      <c r="B30" s="129">
        <f>1112+328+403</f>
        <v>1843</v>
      </c>
      <c r="C30" s="129">
        <f>220+71+975+74+1197</f>
        <v>2537</v>
      </c>
    </row>
    <row r="31" spans="1:3" ht="12.75">
      <c r="A31" s="125" t="s">
        <v>30</v>
      </c>
      <c r="B31" s="72">
        <v>52199</v>
      </c>
      <c r="C31" s="72">
        <v>55019</v>
      </c>
    </row>
    <row r="32" spans="1:3" ht="12.75">
      <c r="A32" s="125" t="s">
        <v>42</v>
      </c>
      <c r="B32" s="72">
        <v>11410</v>
      </c>
      <c r="C32" s="72">
        <v>12118</v>
      </c>
    </row>
    <row r="33" spans="1:3" ht="12.75">
      <c r="A33" s="125" t="s">
        <v>43</v>
      </c>
      <c r="B33" s="72">
        <v>6238</v>
      </c>
      <c r="C33" s="72">
        <v>6558</v>
      </c>
    </row>
    <row r="34" spans="1:3" ht="12.75">
      <c r="A34" s="125" t="s">
        <v>44</v>
      </c>
      <c r="B34" s="72">
        <v>613</v>
      </c>
      <c r="C34" s="72">
        <v>366</v>
      </c>
    </row>
    <row r="35" spans="1:3" ht="12.75">
      <c r="A35" s="125" t="s">
        <v>47</v>
      </c>
      <c r="B35" s="130">
        <v>1941</v>
      </c>
      <c r="C35" s="72">
        <v>3283</v>
      </c>
    </row>
    <row r="36" spans="1:3" ht="12.75">
      <c r="A36" s="125" t="s">
        <v>70</v>
      </c>
      <c r="B36" s="72">
        <v>1249</v>
      </c>
      <c r="C36" s="72">
        <v>7575</v>
      </c>
    </row>
    <row r="37" spans="1:3" ht="12.75">
      <c r="A37" s="125" t="s">
        <v>73</v>
      </c>
      <c r="B37" s="72">
        <v>6000</v>
      </c>
      <c r="C37" s="72">
        <v>10841</v>
      </c>
    </row>
    <row r="38" spans="1:3" ht="12.75">
      <c r="A38" s="125" t="s">
        <v>48</v>
      </c>
      <c r="B38" s="72">
        <v>25802</v>
      </c>
      <c r="C38" s="72">
        <v>12199</v>
      </c>
    </row>
    <row r="39" spans="1:3" s="18" customFormat="1" ht="25.5">
      <c r="A39" s="127" t="s">
        <v>110</v>
      </c>
      <c r="B39" s="47">
        <f>B9-B16</f>
        <v>-40288</v>
      </c>
      <c r="C39" s="58">
        <f>C9-C16</f>
        <v>-3593</v>
      </c>
    </row>
    <row r="40" spans="1:3" ht="13.5" customHeight="1">
      <c r="A40" s="143" t="s">
        <v>31</v>
      </c>
      <c r="B40" s="144"/>
      <c r="C40" s="144"/>
    </row>
    <row r="41" spans="1:3" ht="12.75">
      <c r="A41" s="127" t="s">
        <v>20</v>
      </c>
      <c r="B41" s="74">
        <f>SUM(B42:B43)</f>
        <v>456068</v>
      </c>
      <c r="C41" s="74">
        <f>SUM(C42:C44)</f>
        <v>855660</v>
      </c>
    </row>
    <row r="42" spans="1:3" ht="12.75">
      <c r="A42" s="125" t="s">
        <v>21</v>
      </c>
      <c r="B42" s="68"/>
      <c r="C42" s="68"/>
    </row>
    <row r="43" spans="1:3" ht="12.75">
      <c r="A43" s="125" t="s">
        <v>32</v>
      </c>
      <c r="B43" s="72">
        <f>390634+65605-170-1</f>
        <v>456068</v>
      </c>
      <c r="C43" s="72">
        <v>855660</v>
      </c>
    </row>
    <row r="44" spans="1:3" ht="12.75">
      <c r="A44" s="125" t="s">
        <v>109</v>
      </c>
      <c r="B44" s="118"/>
      <c r="C44" s="118"/>
    </row>
    <row r="45" spans="1:3" ht="12.75">
      <c r="A45" s="127" t="s">
        <v>22</v>
      </c>
      <c r="B45" s="74">
        <f>SUM(B46:B48)</f>
        <v>456290</v>
      </c>
      <c r="C45" s="74">
        <f>SUM(C46:C48)</f>
        <v>909225</v>
      </c>
    </row>
    <row r="46" spans="1:3" ht="12.75">
      <c r="A46" s="125" t="s">
        <v>21</v>
      </c>
      <c r="B46" s="68"/>
      <c r="C46" s="68"/>
    </row>
    <row r="47" spans="1:3" ht="12.75">
      <c r="A47" s="125" t="s">
        <v>125</v>
      </c>
      <c r="B47" s="118">
        <v>163</v>
      </c>
      <c r="C47" s="118">
        <v>99</v>
      </c>
    </row>
    <row r="48" spans="1:3" ht="12.75">
      <c r="A48" s="125" t="s">
        <v>33</v>
      </c>
      <c r="B48" s="72">
        <v>456127</v>
      </c>
      <c r="C48" s="72">
        <v>909126</v>
      </c>
    </row>
    <row r="49" spans="1:3" s="18" customFormat="1" ht="25.5">
      <c r="A49" s="127" t="s">
        <v>34</v>
      </c>
      <c r="B49" s="47">
        <f>B41-B45</f>
        <v>-222</v>
      </c>
      <c r="C49" s="16">
        <f>C41-C45</f>
        <v>-53565</v>
      </c>
    </row>
    <row r="50" spans="1:3" ht="15" customHeight="1">
      <c r="A50" s="143" t="s">
        <v>35</v>
      </c>
      <c r="B50" s="144"/>
      <c r="C50" s="144"/>
    </row>
    <row r="51" spans="1:3" ht="13.5" customHeight="1">
      <c r="A51" s="127" t="s">
        <v>20</v>
      </c>
      <c r="B51" s="69">
        <f>B52</f>
        <v>101580</v>
      </c>
      <c r="C51" s="71">
        <f>C52</f>
        <v>1753</v>
      </c>
    </row>
    <row r="52" spans="1:3" ht="13.5" customHeight="1">
      <c r="A52" s="125" t="s">
        <v>100</v>
      </c>
      <c r="B52" s="72">
        <f>87681+13899</f>
        <v>101580</v>
      </c>
      <c r="C52" s="73">
        <v>1753</v>
      </c>
    </row>
    <row r="53" spans="1:3" ht="12.75">
      <c r="A53" s="127" t="s">
        <v>22</v>
      </c>
      <c r="B53" s="71">
        <f>B54</f>
        <v>123679</v>
      </c>
      <c r="C53" s="71">
        <f>C54</f>
        <v>0</v>
      </c>
    </row>
    <row r="54" spans="1:3" ht="12.75">
      <c r="A54" s="125" t="s">
        <v>101</v>
      </c>
      <c r="B54" s="72">
        <v>123679</v>
      </c>
      <c r="C54" s="73"/>
    </row>
    <row r="55" spans="1:3" s="18" customFormat="1" ht="25.5">
      <c r="A55" s="127" t="s">
        <v>111</v>
      </c>
      <c r="B55" s="47">
        <f>B51-B53</f>
        <v>-22099</v>
      </c>
      <c r="C55" s="47">
        <f>C51-C53</f>
        <v>1753</v>
      </c>
    </row>
    <row r="56" spans="1:3" ht="12.75">
      <c r="A56" s="141" t="s">
        <v>36</v>
      </c>
      <c r="B56" s="145">
        <f>B39+B49+B55</f>
        <v>-62609</v>
      </c>
      <c r="C56" s="145">
        <f>C39+C49+C55</f>
        <v>-55405</v>
      </c>
    </row>
    <row r="57" spans="1:3" ht="4.5" customHeight="1">
      <c r="A57" s="141"/>
      <c r="B57" s="146"/>
      <c r="C57" s="146"/>
    </row>
    <row r="58" spans="1:3" ht="18" customHeight="1">
      <c r="A58" s="125" t="s">
        <v>37</v>
      </c>
      <c r="B58" s="69">
        <v>363156</v>
      </c>
      <c r="C58" s="75">
        <v>378310</v>
      </c>
    </row>
    <row r="59" spans="1:3" ht="18" customHeight="1">
      <c r="A59" s="125" t="s">
        <v>38</v>
      </c>
      <c r="B59" s="69">
        <f>B56+B58</f>
        <v>300547</v>
      </c>
      <c r="C59" s="75">
        <f>C56+C58</f>
        <v>322905</v>
      </c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24" t="str">
        <f>баланс!A51</f>
        <v>Председатель  Правления АО "ИФД "RESMI"</v>
      </c>
      <c r="B62" s="24"/>
      <c r="C62" s="26" t="str">
        <f>баланс!D51</f>
        <v>Манаенко А.А</v>
      </c>
    </row>
    <row r="63" spans="1:3" ht="12.75">
      <c r="A63" s="24"/>
      <c r="B63" s="24"/>
      <c r="C63" s="26"/>
    </row>
    <row r="64" spans="1:3" ht="12.75">
      <c r="A64" s="24"/>
      <c r="B64" s="24"/>
      <c r="C64" s="26"/>
    </row>
    <row r="65" spans="1:3" ht="12.75">
      <c r="A65" s="24" t="s">
        <v>89</v>
      </c>
      <c r="B65" s="24"/>
      <c r="C65" s="26" t="s">
        <v>90</v>
      </c>
    </row>
    <row r="67" ht="12.75">
      <c r="B67" s="19">
        <f>баланс!C10-B59</f>
        <v>0</v>
      </c>
    </row>
    <row r="68" ht="12.75">
      <c r="B68" s="19"/>
    </row>
  </sheetData>
  <sheetProtection/>
  <mergeCells count="9">
    <mergeCell ref="A1:C1"/>
    <mergeCell ref="A2:C2"/>
    <mergeCell ref="A3:C3"/>
    <mergeCell ref="A56:A57"/>
    <mergeCell ref="A4:C4"/>
    <mergeCell ref="A40:C40"/>
    <mergeCell ref="A50:C50"/>
    <mergeCell ref="B56:B57"/>
    <mergeCell ref="C56:C57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5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2.25390625" style="2" customWidth="1"/>
    <col min="7" max="7" width="14.75390625" style="84" customWidth="1"/>
    <col min="8" max="8" width="12.75390625" style="115" customWidth="1"/>
    <col min="9" max="16384" width="9.125" style="2" customWidth="1"/>
  </cols>
  <sheetData>
    <row r="1" spans="1:7" ht="12.75">
      <c r="A1" s="133" t="s">
        <v>50</v>
      </c>
      <c r="B1" s="133"/>
      <c r="C1" s="133"/>
      <c r="D1" s="133"/>
      <c r="E1" s="133"/>
      <c r="F1" s="133"/>
      <c r="G1" s="133"/>
    </row>
    <row r="2" spans="1:7" ht="12.75">
      <c r="A2" s="133" t="s">
        <v>104</v>
      </c>
      <c r="B2" s="133"/>
      <c r="C2" s="133"/>
      <c r="D2" s="133"/>
      <c r="E2" s="133"/>
      <c r="F2" s="133"/>
      <c r="G2" s="133"/>
    </row>
    <row r="3" spans="1:7" ht="12.75">
      <c r="A3" s="133" t="str">
        <f>баланс!A3</f>
        <v>ПО СОСТОЯНИЮ НА КОНЕЦ 30 СЕНТЯБРЯ 2015 ГОДА </v>
      </c>
      <c r="B3" s="133"/>
      <c r="C3" s="133"/>
      <c r="D3" s="133"/>
      <c r="E3" s="133"/>
      <c r="F3" s="133"/>
      <c r="G3" s="133"/>
    </row>
    <row r="4" spans="1:7" ht="12.75">
      <c r="A4" s="148" t="s">
        <v>51</v>
      </c>
      <c r="B4" s="148"/>
      <c r="C4" s="148"/>
      <c r="D4" s="148"/>
      <c r="E4" s="148"/>
      <c r="F4" s="148"/>
      <c r="G4" s="148"/>
    </row>
    <row r="5" ht="13.5" thickBot="1"/>
    <row r="6" spans="1:7" ht="78.75" customHeight="1">
      <c r="A6" s="46"/>
      <c r="B6" s="4" t="s">
        <v>52</v>
      </c>
      <c r="C6" s="4" t="s">
        <v>66</v>
      </c>
      <c r="D6" s="4" t="s">
        <v>119</v>
      </c>
      <c r="E6" s="4" t="s">
        <v>53</v>
      </c>
      <c r="F6" s="4" t="str">
        <f>баланс!A43</f>
        <v>Резерв на пересчет курсовых разниц</v>
      </c>
      <c r="G6" s="93" t="s">
        <v>54</v>
      </c>
    </row>
    <row r="7" spans="1:7" ht="27" customHeight="1">
      <c r="A7" s="86" t="s">
        <v>94</v>
      </c>
      <c r="B7" s="56">
        <v>890573</v>
      </c>
      <c r="C7" s="56">
        <v>865720</v>
      </c>
      <c r="D7" s="56">
        <v>68132</v>
      </c>
      <c r="E7" s="57">
        <v>-1243677</v>
      </c>
      <c r="F7" s="16">
        <v>214</v>
      </c>
      <c r="G7" s="94">
        <f>SUM(B7:F7)</f>
        <v>580962</v>
      </c>
    </row>
    <row r="8" spans="1:8" ht="20.25" customHeight="1">
      <c r="A8" s="37" t="s">
        <v>118</v>
      </c>
      <c r="B8" s="17">
        <v>0</v>
      </c>
      <c r="C8" s="17">
        <v>0</v>
      </c>
      <c r="D8" s="61">
        <v>0</v>
      </c>
      <c r="E8" s="61">
        <v>71333</v>
      </c>
      <c r="F8" s="61"/>
      <c r="G8" s="61">
        <f>SUM(B8:F8)</f>
        <v>71333</v>
      </c>
      <c r="H8" s="113"/>
    </row>
    <row r="9" spans="1:8" ht="20.25" customHeight="1">
      <c r="A9" s="90" t="s">
        <v>123</v>
      </c>
      <c r="B9" s="17"/>
      <c r="C9" s="91"/>
      <c r="D9" s="61">
        <v>-44299</v>
      </c>
      <c r="E9" s="61"/>
      <c r="F9" s="61">
        <v>494</v>
      </c>
      <c r="G9" s="61">
        <f>SUM(B9:F9)</f>
        <v>-43805</v>
      </c>
      <c r="H9" s="113"/>
    </row>
    <row r="10" spans="1:8" ht="20.25" customHeight="1">
      <c r="A10" s="90" t="s">
        <v>128</v>
      </c>
      <c r="B10" s="17"/>
      <c r="C10" s="91"/>
      <c r="D10" s="91">
        <v>-44299</v>
      </c>
      <c r="E10" s="99">
        <v>71333</v>
      </c>
      <c r="F10" s="91">
        <v>494</v>
      </c>
      <c r="G10" s="91">
        <f>SUM(D10:F10)</f>
        <v>27528</v>
      </c>
      <c r="H10" s="113"/>
    </row>
    <row r="11" spans="1:8" ht="25.5">
      <c r="A11" s="87" t="s">
        <v>160</v>
      </c>
      <c r="B11" s="5">
        <f>B7</f>
        <v>890573</v>
      </c>
      <c r="C11" s="5">
        <f>C7</f>
        <v>865720</v>
      </c>
      <c r="D11" s="5">
        <f>D7+D10</f>
        <v>23833</v>
      </c>
      <c r="E11" s="57">
        <f>E7+E10</f>
        <v>-1172344</v>
      </c>
      <c r="F11" s="5">
        <f>F7+F10</f>
        <v>708</v>
      </c>
      <c r="G11" s="5">
        <f>G7+G10</f>
        <v>608490</v>
      </c>
      <c r="H11" s="113"/>
    </row>
    <row r="12" spans="1:8" ht="25.5">
      <c r="A12" s="87" t="s">
        <v>116</v>
      </c>
      <c r="B12" s="5">
        <v>890573</v>
      </c>
      <c r="C12" s="5">
        <v>865720</v>
      </c>
      <c r="D12" s="5">
        <f>баланс!D39</f>
        <v>13471</v>
      </c>
      <c r="E12" s="57">
        <f>баланс!D40</f>
        <v>-1215580</v>
      </c>
      <c r="F12" s="17">
        <v>0</v>
      </c>
      <c r="G12" s="94">
        <f>SUM(B12:F12)</f>
        <v>554184</v>
      </c>
      <c r="H12" s="113"/>
    </row>
    <row r="13" spans="1:7" ht="20.25" customHeight="1">
      <c r="A13" s="37" t="s">
        <v>118</v>
      </c>
      <c r="B13" s="17">
        <v>0</v>
      </c>
      <c r="C13" s="17">
        <v>0</v>
      </c>
      <c r="D13" s="61">
        <v>0</v>
      </c>
      <c r="E13" s="61">
        <v>115307</v>
      </c>
      <c r="F13" s="61">
        <v>0</v>
      </c>
      <c r="G13" s="61">
        <f>SUM(B13:F13)</f>
        <v>115307</v>
      </c>
    </row>
    <row r="14" spans="1:7" ht="20.25" customHeight="1">
      <c r="A14" s="90" t="s">
        <v>98</v>
      </c>
      <c r="B14" s="17">
        <v>0</v>
      </c>
      <c r="C14" s="17">
        <v>0</v>
      </c>
      <c r="D14" s="61">
        <v>5935</v>
      </c>
      <c r="E14" s="61"/>
      <c r="F14" s="61">
        <v>0</v>
      </c>
      <c r="G14" s="61">
        <f>SUM(B14:F14)</f>
        <v>5935</v>
      </c>
    </row>
    <row r="15" spans="1:7" ht="20.25" customHeight="1">
      <c r="A15" s="90" t="s">
        <v>128</v>
      </c>
      <c r="B15" s="17"/>
      <c r="C15" s="17"/>
      <c r="D15" s="92">
        <v>5935</v>
      </c>
      <c r="E15" s="92">
        <v>115307</v>
      </c>
      <c r="F15" s="17"/>
      <c r="G15" s="92">
        <f>G13+G14</f>
        <v>121242</v>
      </c>
    </row>
    <row r="16" spans="1:8" ht="25.5">
      <c r="A16" s="88" t="s">
        <v>161</v>
      </c>
      <c r="B16" s="59">
        <f>B12+B14</f>
        <v>890573</v>
      </c>
      <c r="C16" s="59">
        <f>C12+C14</f>
        <v>865720</v>
      </c>
      <c r="D16" s="59">
        <f>D12+D14</f>
        <v>19406</v>
      </c>
      <c r="E16" s="57">
        <f>E12+E13</f>
        <v>-1100273</v>
      </c>
      <c r="F16" s="17">
        <f>SUM(F12:F13)</f>
        <v>0</v>
      </c>
      <c r="G16" s="57">
        <f>G12+G15</f>
        <v>675426</v>
      </c>
      <c r="H16" s="113"/>
    </row>
    <row r="17" spans="1:7" ht="12.75">
      <c r="A17" s="6"/>
      <c r="B17" s="7"/>
      <c r="C17" s="7"/>
      <c r="D17" s="8"/>
      <c r="E17" s="7"/>
      <c r="F17" s="7"/>
      <c r="G17" s="95"/>
    </row>
    <row r="18" spans="1:7" ht="12.75">
      <c r="A18" s="9"/>
      <c r="B18" s="7"/>
      <c r="C18" s="7"/>
      <c r="D18" s="8"/>
      <c r="E18" s="7"/>
      <c r="F18" s="7"/>
      <c r="G18" s="95"/>
    </row>
    <row r="19" spans="1:7" ht="12.75">
      <c r="A19" s="9"/>
      <c r="B19" s="7"/>
      <c r="C19" s="7"/>
      <c r="D19" s="8"/>
      <c r="E19" s="7"/>
      <c r="F19" s="7"/>
      <c r="G19" s="95"/>
    </row>
    <row r="23" spans="1:7" ht="12.75">
      <c r="A23" s="3" t="str">
        <f>'отч о Д.С.'!A62</f>
        <v>Председатель  Правления АО "ИФД "RESMI"</v>
      </c>
      <c r="B23" s="11"/>
      <c r="C23" s="11"/>
      <c r="E23" s="12"/>
      <c r="F23" s="12"/>
      <c r="G23" s="26" t="str">
        <f>баланс!D51</f>
        <v>Манаенко А.А</v>
      </c>
    </row>
    <row r="24" spans="1:7" ht="12.75">
      <c r="A24" s="10"/>
      <c r="B24" s="11"/>
      <c r="C24" s="11"/>
      <c r="E24" s="12"/>
      <c r="F24" s="12"/>
      <c r="G24" s="11"/>
    </row>
    <row r="25" spans="1:7" ht="12.75">
      <c r="A25" s="24" t="s">
        <v>89</v>
      </c>
      <c r="B25" s="11"/>
      <c r="C25" s="11"/>
      <c r="E25" s="12"/>
      <c r="F25" s="12"/>
      <c r="G25" s="26" t="s">
        <v>90</v>
      </c>
    </row>
    <row r="26" spans="2:7" ht="12.75">
      <c r="B26" s="113"/>
      <c r="C26" s="113"/>
      <c r="D26" s="113"/>
      <c r="E26" s="113"/>
      <c r="F26" s="113"/>
      <c r="G26" s="114"/>
    </row>
    <row r="27" spans="2:7" ht="12.75">
      <c r="B27" s="113"/>
      <c r="C27" s="113"/>
      <c r="D27" s="113"/>
      <c r="E27" s="113"/>
      <c r="F27" s="113"/>
      <c r="G27" s="114"/>
    </row>
    <row r="28" spans="1:13" ht="12.75">
      <c r="A28" s="81"/>
      <c r="B28" s="82"/>
      <c r="C28" s="82"/>
      <c r="D28" s="28"/>
      <c r="E28" s="28"/>
      <c r="F28" s="28"/>
      <c r="G28" s="96"/>
      <c r="H28" s="116"/>
      <c r="I28" s="28"/>
      <c r="J28" s="28"/>
      <c r="K28" s="28"/>
      <c r="L28" s="28"/>
      <c r="M28" s="28"/>
    </row>
    <row r="29" spans="1:13" ht="12.75">
      <c r="A29" s="81"/>
      <c r="B29" s="82"/>
      <c r="C29" s="82"/>
      <c r="D29" s="28"/>
      <c r="E29" s="30"/>
      <c r="F29" s="30"/>
      <c r="G29" s="97"/>
      <c r="H29" s="116"/>
      <c r="I29" s="28"/>
      <c r="J29" s="28"/>
      <c r="K29" s="28"/>
      <c r="L29" s="28"/>
      <c r="M29" s="28"/>
    </row>
    <row r="30" spans="1:13" ht="12.75">
      <c r="A30" s="81"/>
      <c r="B30" s="82"/>
      <c r="C30" s="82"/>
      <c r="D30" s="28"/>
      <c r="E30" s="29"/>
      <c r="F30" s="29"/>
      <c r="G30" s="97"/>
      <c r="H30" s="116"/>
      <c r="I30" s="28"/>
      <c r="J30" s="28"/>
      <c r="K30" s="28"/>
      <c r="L30" s="28"/>
      <c r="M30" s="28"/>
    </row>
    <row r="31" spans="4:13" ht="12.75">
      <c r="D31" s="28"/>
      <c r="E31" s="82"/>
      <c r="F31" s="31"/>
      <c r="G31" s="98"/>
      <c r="H31" s="116"/>
      <c r="I31" s="28"/>
      <c r="J31" s="28"/>
      <c r="K31" s="28"/>
      <c r="L31" s="28"/>
      <c r="M31" s="28"/>
    </row>
    <row r="32" spans="4:13" ht="12.75">
      <c r="D32" s="28"/>
      <c r="E32" s="31"/>
      <c r="F32" s="31"/>
      <c r="G32" s="98"/>
      <c r="H32" s="116"/>
      <c r="I32" s="28"/>
      <c r="J32" s="28"/>
      <c r="K32" s="28"/>
      <c r="L32" s="28"/>
      <c r="M32" s="28"/>
    </row>
    <row r="33" spans="3:13" ht="12.75">
      <c r="C33" s="83"/>
      <c r="D33" s="28"/>
      <c r="E33" s="29"/>
      <c r="F33" s="29"/>
      <c r="G33" s="32"/>
      <c r="H33" s="116"/>
      <c r="I33" s="28"/>
      <c r="J33" s="28"/>
      <c r="K33" s="28"/>
      <c r="L33" s="28"/>
      <c r="M33" s="28"/>
    </row>
    <row r="34" spans="1:13" ht="12.75">
      <c r="A34" s="13"/>
      <c r="C34" s="83"/>
      <c r="D34" s="28"/>
      <c r="E34" s="60"/>
      <c r="F34" s="60"/>
      <c r="G34" s="33"/>
      <c r="H34" s="116"/>
      <c r="I34" s="28"/>
      <c r="J34" s="28"/>
      <c r="K34" s="28"/>
      <c r="L34" s="28"/>
      <c r="M34" s="28"/>
    </row>
    <row r="35" spans="4:13" ht="12.75">
      <c r="D35" s="28"/>
      <c r="E35" s="60"/>
      <c r="F35" s="60"/>
      <c r="G35" s="33"/>
      <c r="H35" s="116"/>
      <c r="I35" s="28"/>
      <c r="J35" s="28"/>
      <c r="K35" s="28"/>
      <c r="L35" s="28"/>
      <c r="M35" s="28"/>
    </row>
    <row r="36" spans="4:13" ht="12.75">
      <c r="D36" s="28"/>
      <c r="E36" s="60"/>
      <c r="F36" s="60"/>
      <c r="G36" s="33"/>
      <c r="H36" s="116"/>
      <c r="I36" s="28"/>
      <c r="J36" s="28"/>
      <c r="K36" s="28"/>
      <c r="L36" s="28"/>
      <c r="M36" s="28"/>
    </row>
    <row r="37" spans="4:13" ht="12.75">
      <c r="D37" s="28"/>
      <c r="E37" s="60"/>
      <c r="F37" s="60"/>
      <c r="G37" s="33"/>
      <c r="H37" s="116"/>
      <c r="I37" s="28"/>
      <c r="J37" s="28"/>
      <c r="K37" s="28"/>
      <c r="L37" s="28"/>
      <c r="M37" s="28"/>
    </row>
    <row r="38" spans="4:13" ht="12.75">
      <c r="D38" s="28"/>
      <c r="E38" s="60"/>
      <c r="F38" s="60"/>
      <c r="G38" s="32"/>
      <c r="H38" s="116"/>
      <c r="I38" s="28"/>
      <c r="J38" s="28"/>
      <c r="K38" s="28"/>
      <c r="L38" s="28"/>
      <c r="M38" s="28"/>
    </row>
    <row r="39" spans="4:13" ht="12.75">
      <c r="D39" s="28"/>
      <c r="E39" s="60"/>
      <c r="F39" s="60"/>
      <c r="G39" s="33"/>
      <c r="H39" s="116"/>
      <c r="I39" s="28"/>
      <c r="J39" s="28"/>
      <c r="K39" s="28"/>
      <c r="L39" s="28"/>
      <c r="M39" s="28"/>
    </row>
    <row r="40" spans="4:13" ht="12.75">
      <c r="D40" s="28"/>
      <c r="E40" s="60"/>
      <c r="F40" s="60"/>
      <c r="G40" s="33"/>
      <c r="H40" s="116"/>
      <c r="I40" s="28"/>
      <c r="J40" s="28"/>
      <c r="K40" s="28"/>
      <c r="L40" s="28"/>
      <c r="M40" s="28"/>
    </row>
    <row r="41" spans="4:13" ht="12.75">
      <c r="D41" s="28"/>
      <c r="E41" s="60"/>
      <c r="F41" s="60"/>
      <c r="G41" s="33"/>
      <c r="H41" s="116"/>
      <c r="I41" s="28"/>
      <c r="J41" s="28"/>
      <c r="K41" s="28"/>
      <c r="L41" s="28"/>
      <c r="M41" s="28"/>
    </row>
    <row r="42" spans="4:13" ht="12.75">
      <c r="D42" s="28"/>
      <c r="E42" s="60"/>
      <c r="F42" s="60"/>
      <c r="G42" s="33"/>
      <c r="H42" s="116"/>
      <c r="I42" s="28"/>
      <c r="J42" s="28"/>
      <c r="K42" s="28"/>
      <c r="L42" s="28"/>
      <c r="M42" s="28"/>
    </row>
    <row r="43" spans="4:13" ht="12.75">
      <c r="D43" s="28"/>
      <c r="E43" s="60"/>
      <c r="F43" s="60"/>
      <c r="G43" s="33"/>
      <c r="H43" s="116"/>
      <c r="I43" s="28"/>
      <c r="J43" s="28"/>
      <c r="K43" s="28"/>
      <c r="L43" s="28"/>
      <c r="M43" s="28"/>
    </row>
    <row r="44" spans="4:13" ht="12.75">
      <c r="D44" s="28"/>
      <c r="E44" s="29"/>
      <c r="F44" s="29"/>
      <c r="G44" s="33"/>
      <c r="H44" s="116"/>
      <c r="I44" s="28"/>
      <c r="J44" s="28"/>
      <c r="K44" s="28"/>
      <c r="L44" s="28"/>
      <c r="M44" s="28"/>
    </row>
    <row r="45" spans="4:13" ht="12.75">
      <c r="D45" s="28"/>
      <c r="E45" s="29"/>
      <c r="F45" s="29"/>
      <c r="G45" s="33"/>
      <c r="H45" s="116"/>
      <c r="I45" s="28"/>
      <c r="J45" s="28"/>
      <c r="K45" s="28"/>
      <c r="L45" s="28"/>
      <c r="M45" s="28"/>
    </row>
    <row r="46" spans="4:13" ht="12.75">
      <c r="D46" s="28"/>
      <c r="E46" s="29"/>
      <c r="F46" s="29"/>
      <c r="G46" s="97"/>
      <c r="H46" s="116"/>
      <c r="I46" s="28"/>
      <c r="J46" s="28"/>
      <c r="K46" s="28"/>
      <c r="L46" s="28"/>
      <c r="M46" s="28"/>
    </row>
    <row r="47" spans="4:13" ht="12.75">
      <c r="D47" s="28"/>
      <c r="E47" s="28"/>
      <c r="F47" s="28"/>
      <c r="G47" s="96"/>
      <c r="H47" s="116"/>
      <c r="I47" s="28"/>
      <c r="J47" s="28"/>
      <c r="K47" s="28"/>
      <c r="L47" s="28"/>
      <c r="M47" s="28"/>
    </row>
    <row r="48" spans="1:13" ht="12.75">
      <c r="A48" s="13"/>
      <c r="D48" s="28"/>
      <c r="E48" s="28"/>
      <c r="F48" s="28"/>
      <c r="G48" s="96"/>
      <c r="H48" s="116"/>
      <c r="I48" s="28"/>
      <c r="J48" s="28"/>
      <c r="K48" s="28"/>
      <c r="L48" s="28"/>
      <c r="M48" s="28"/>
    </row>
    <row r="49" spans="4:13" ht="12.75">
      <c r="D49" s="28"/>
      <c r="E49" s="28"/>
      <c r="F49" s="28"/>
      <c r="G49" s="96"/>
      <c r="H49" s="116"/>
      <c r="I49" s="28"/>
      <c r="J49" s="28"/>
      <c r="K49" s="28"/>
      <c r="L49" s="28"/>
      <c r="M49" s="28"/>
    </row>
    <row r="50" spans="4:13" ht="12.75">
      <c r="D50" s="28"/>
      <c r="E50" s="28"/>
      <c r="F50" s="28"/>
      <c r="G50" s="96"/>
      <c r="H50" s="116"/>
      <c r="I50" s="28"/>
      <c r="J50" s="28"/>
      <c r="K50" s="28"/>
      <c r="L50" s="28"/>
      <c r="M50" s="28"/>
    </row>
    <row r="51" spans="4:13" ht="12.75">
      <c r="D51" s="28"/>
      <c r="E51" s="28"/>
      <c r="F51" s="28"/>
      <c r="G51" s="96"/>
      <c r="H51" s="116"/>
      <c r="I51" s="28"/>
      <c r="J51" s="28"/>
      <c r="K51" s="28"/>
      <c r="L51" s="28"/>
      <c r="M51" s="28"/>
    </row>
    <row r="52" spans="4:13" ht="12.75">
      <c r="D52" s="28"/>
      <c r="E52" s="28"/>
      <c r="F52" s="28"/>
      <c r="G52" s="96"/>
      <c r="H52" s="116"/>
      <c r="I52" s="28"/>
      <c r="J52" s="28"/>
      <c r="K52" s="28"/>
      <c r="L52" s="28"/>
      <c r="M52" s="28"/>
    </row>
    <row r="53" spans="4:13" ht="12.75">
      <c r="D53" s="28"/>
      <c r="E53" s="28"/>
      <c r="F53" s="28"/>
      <c r="G53" s="96"/>
      <c r="H53" s="116"/>
      <c r="I53" s="28"/>
      <c r="J53" s="28"/>
      <c r="K53" s="28"/>
      <c r="L53" s="28"/>
      <c r="M53" s="28"/>
    </row>
    <row r="54" spans="4:13" ht="12.75">
      <c r="D54" s="28"/>
      <c r="E54" s="28"/>
      <c r="F54" s="28"/>
      <c r="G54" s="96"/>
      <c r="H54" s="116"/>
      <c r="I54" s="28"/>
      <c r="J54" s="28"/>
      <c r="K54" s="28"/>
      <c r="L54" s="28"/>
      <c r="M54" s="28"/>
    </row>
    <row r="55" spans="1:13" ht="12.75">
      <c r="A55" s="14"/>
      <c r="D55" s="28"/>
      <c r="E55" s="28"/>
      <c r="F55" s="28"/>
      <c r="G55" s="96"/>
      <c r="H55" s="116"/>
      <c r="I55" s="28"/>
      <c r="J55" s="28"/>
      <c r="K55" s="28"/>
      <c r="L55" s="28"/>
      <c r="M55" s="28"/>
    </row>
    <row r="56" spans="4:13" ht="12.75">
      <c r="D56" s="28"/>
      <c r="E56" s="28"/>
      <c r="F56" s="28"/>
      <c r="G56" s="96"/>
      <c r="H56" s="116"/>
      <c r="I56" s="28"/>
      <c r="J56" s="28"/>
      <c r="K56" s="28"/>
      <c r="L56" s="28"/>
      <c r="M56" s="28"/>
    </row>
    <row r="57" spans="4:13" ht="12.75">
      <c r="D57" s="28"/>
      <c r="E57" s="28"/>
      <c r="F57" s="28"/>
      <c r="G57" s="96"/>
      <c r="H57" s="116"/>
      <c r="I57" s="28"/>
      <c r="J57" s="28"/>
      <c r="K57" s="28"/>
      <c r="L57" s="28"/>
      <c r="M57" s="28"/>
    </row>
    <row r="58" spans="4:13" ht="12.75">
      <c r="D58" s="28"/>
      <c r="E58" s="28"/>
      <c r="F58" s="28"/>
      <c r="G58" s="96"/>
      <c r="H58" s="116"/>
      <c r="I58" s="28"/>
      <c r="J58" s="28"/>
      <c r="K58" s="28"/>
      <c r="L58" s="28"/>
      <c r="M58" s="28"/>
    </row>
    <row r="59" spans="4:13" ht="12.75">
      <c r="D59" s="28"/>
      <c r="E59" s="28"/>
      <c r="F59" s="28"/>
      <c r="G59" s="96"/>
      <c r="H59" s="116"/>
      <c r="I59" s="28"/>
      <c r="J59" s="28"/>
      <c r="K59" s="28"/>
      <c r="L59" s="28"/>
      <c r="M59" s="28"/>
    </row>
    <row r="60" spans="4:13" ht="12.75">
      <c r="D60" s="28"/>
      <c r="E60" s="28"/>
      <c r="F60" s="28"/>
      <c r="G60" s="96"/>
      <c r="H60" s="116"/>
      <c r="I60" s="28"/>
      <c r="J60" s="28"/>
      <c r="K60" s="28"/>
      <c r="L60" s="28"/>
      <c r="M60" s="28"/>
    </row>
    <row r="61" spans="4:13" ht="12.75">
      <c r="D61" s="28"/>
      <c r="E61" s="28"/>
      <c r="F61" s="28"/>
      <c r="G61" s="96"/>
      <c r="H61" s="116"/>
      <c r="I61" s="28"/>
      <c r="J61" s="28"/>
      <c r="K61" s="28"/>
      <c r="L61" s="28"/>
      <c r="M61" s="28"/>
    </row>
    <row r="62" spans="4:13" ht="12.75">
      <c r="D62" s="28"/>
      <c r="E62" s="28"/>
      <c r="F62" s="28"/>
      <c r="G62" s="96"/>
      <c r="H62" s="116"/>
      <c r="I62" s="28"/>
      <c r="J62" s="28"/>
      <c r="K62" s="28"/>
      <c r="L62" s="28"/>
      <c r="M62" s="28"/>
    </row>
    <row r="63" spans="4:13" ht="12.75">
      <c r="D63" s="28"/>
      <c r="E63" s="28"/>
      <c r="F63" s="28"/>
      <c r="G63" s="96"/>
      <c r="H63" s="116"/>
      <c r="I63" s="28"/>
      <c r="J63" s="28"/>
      <c r="K63" s="28"/>
      <c r="L63" s="28"/>
      <c r="M63" s="28"/>
    </row>
    <row r="64" spans="4:13" ht="12.75">
      <c r="D64" s="28"/>
      <c r="E64" s="28"/>
      <c r="F64" s="28"/>
      <c r="G64" s="96"/>
      <c r="H64" s="116"/>
      <c r="I64" s="28"/>
      <c r="J64" s="28"/>
      <c r="K64" s="28"/>
      <c r="L64" s="28"/>
      <c r="M64" s="28"/>
    </row>
    <row r="65" spans="4:13" ht="12.75">
      <c r="D65" s="28"/>
      <c r="E65" s="28"/>
      <c r="F65" s="28"/>
      <c r="G65" s="96"/>
      <c r="H65" s="116"/>
      <c r="I65" s="28"/>
      <c r="J65" s="28"/>
      <c r="K65" s="28"/>
      <c r="L65" s="28"/>
      <c r="M65" s="28"/>
    </row>
    <row r="66" spans="4:13" ht="12.75">
      <c r="D66" s="28"/>
      <c r="E66" s="28"/>
      <c r="F66" s="28"/>
      <c r="G66" s="96"/>
      <c r="H66" s="116"/>
      <c r="I66" s="28"/>
      <c r="J66" s="28"/>
      <c r="K66" s="28"/>
      <c r="L66" s="28"/>
      <c r="M66" s="28"/>
    </row>
    <row r="67" spans="4:13" ht="12.75">
      <c r="D67" s="28"/>
      <c r="E67" s="28"/>
      <c r="F67" s="28"/>
      <c r="G67" s="96"/>
      <c r="H67" s="116"/>
      <c r="I67" s="28"/>
      <c r="J67" s="28"/>
      <c r="K67" s="28"/>
      <c r="L67" s="28"/>
      <c r="M67" s="28"/>
    </row>
    <row r="68" spans="4:13" ht="12.75">
      <c r="D68" s="28"/>
      <c r="E68" s="28"/>
      <c r="F68" s="28"/>
      <c r="G68" s="96"/>
      <c r="H68" s="116"/>
      <c r="I68" s="28"/>
      <c r="J68" s="28"/>
      <c r="K68" s="28"/>
      <c r="L68" s="28"/>
      <c r="M68" s="28"/>
    </row>
    <row r="69" spans="4:13" ht="12.75">
      <c r="D69" s="28"/>
      <c r="E69" s="28"/>
      <c r="F69" s="28"/>
      <c r="G69" s="96"/>
      <c r="H69" s="116"/>
      <c r="I69" s="28"/>
      <c r="J69" s="28"/>
      <c r="K69" s="28"/>
      <c r="L69" s="28"/>
      <c r="M69" s="28"/>
    </row>
    <row r="70" spans="4:13" ht="12.75">
      <c r="D70" s="28"/>
      <c r="E70" s="28"/>
      <c r="F70" s="28"/>
      <c r="G70" s="96"/>
      <c r="H70" s="116"/>
      <c r="I70" s="28"/>
      <c r="J70" s="28"/>
      <c r="K70" s="28"/>
      <c r="L70" s="28"/>
      <c r="M70" s="28"/>
    </row>
    <row r="71" spans="4:13" ht="12.75">
      <c r="D71" s="28"/>
      <c r="E71" s="28"/>
      <c r="F71" s="28"/>
      <c r="G71" s="96"/>
      <c r="H71" s="116"/>
      <c r="I71" s="28"/>
      <c r="J71" s="28"/>
      <c r="K71" s="28"/>
      <c r="L71" s="28"/>
      <c r="M71" s="28"/>
    </row>
    <row r="72" spans="4:13" ht="12.75">
      <c r="D72" s="28"/>
      <c r="E72" s="28"/>
      <c r="F72" s="28"/>
      <c r="G72" s="96"/>
      <c r="H72" s="116"/>
      <c r="I72" s="28"/>
      <c r="J72" s="28"/>
      <c r="K72" s="28"/>
      <c r="L72" s="28"/>
      <c r="M72" s="28"/>
    </row>
    <row r="73" spans="4:13" ht="12.75">
      <c r="D73" s="28"/>
      <c r="E73" s="28"/>
      <c r="F73" s="28"/>
      <c r="G73" s="96"/>
      <c r="H73" s="116"/>
      <c r="I73" s="28"/>
      <c r="J73" s="28"/>
      <c r="K73" s="28"/>
      <c r="L73" s="28"/>
      <c r="M73" s="28"/>
    </row>
    <row r="74" spans="4:13" ht="12.75">
      <c r="D74" s="28"/>
      <c r="E74" s="28"/>
      <c r="F74" s="28"/>
      <c r="G74" s="96"/>
      <c r="H74" s="116"/>
      <c r="I74" s="28"/>
      <c r="J74" s="28"/>
      <c r="K74" s="28"/>
      <c r="L74" s="28"/>
      <c r="M74" s="28"/>
    </row>
    <row r="75" spans="4:13" ht="12.75">
      <c r="D75" s="28"/>
      <c r="E75" s="28"/>
      <c r="F75" s="28"/>
      <c r="G75" s="96"/>
      <c r="H75" s="116"/>
      <c r="I75" s="28"/>
      <c r="J75" s="28"/>
      <c r="K75" s="28"/>
      <c r="L75" s="28"/>
      <c r="M75" s="28"/>
    </row>
    <row r="76" spans="4:13" ht="12.75">
      <c r="D76" s="28"/>
      <c r="E76" s="28"/>
      <c r="F76" s="28"/>
      <c r="G76" s="96"/>
      <c r="H76" s="116"/>
      <c r="I76" s="28"/>
      <c r="J76" s="28"/>
      <c r="K76" s="28"/>
      <c r="L76" s="28"/>
      <c r="M76" s="28"/>
    </row>
    <row r="77" spans="4:13" ht="12.75">
      <c r="D77" s="28"/>
      <c r="E77" s="28"/>
      <c r="F77" s="28"/>
      <c r="G77" s="96"/>
      <c r="H77" s="116"/>
      <c r="I77" s="28"/>
      <c r="J77" s="28"/>
      <c r="K77" s="28"/>
      <c r="L77" s="28"/>
      <c r="M77" s="28"/>
    </row>
    <row r="78" spans="4:13" ht="12.75">
      <c r="D78" s="28"/>
      <c r="E78" s="28"/>
      <c r="F78" s="28"/>
      <c r="G78" s="96"/>
      <c r="H78" s="116"/>
      <c r="I78" s="28"/>
      <c r="J78" s="28"/>
      <c r="K78" s="28"/>
      <c r="L78" s="28"/>
      <c r="M78" s="28"/>
    </row>
    <row r="79" spans="4:13" ht="12.75">
      <c r="D79" s="28"/>
      <c r="E79" s="28"/>
      <c r="F79" s="28"/>
      <c r="G79" s="96"/>
      <c r="H79" s="116"/>
      <c r="I79" s="28"/>
      <c r="J79" s="28"/>
      <c r="K79" s="28"/>
      <c r="L79" s="28"/>
      <c r="M79" s="28"/>
    </row>
    <row r="80" spans="4:13" ht="12.75">
      <c r="D80" s="28"/>
      <c r="E80" s="28"/>
      <c r="F80" s="28"/>
      <c r="G80" s="96"/>
      <c r="H80" s="116"/>
      <c r="I80" s="28"/>
      <c r="J80" s="28"/>
      <c r="K80" s="28"/>
      <c r="L80" s="28"/>
      <c r="M80" s="28"/>
    </row>
    <row r="81" spans="1:13" ht="12.75">
      <c r="A81" s="147"/>
      <c r="B81" s="147"/>
      <c r="C81" s="67"/>
      <c r="D81" s="28"/>
      <c r="E81" s="28"/>
      <c r="F81" s="28"/>
      <c r="G81" s="96"/>
      <c r="H81" s="116"/>
      <c r="I81" s="28"/>
      <c r="J81" s="28"/>
      <c r="K81" s="28"/>
      <c r="L81" s="28"/>
      <c r="M81" s="28"/>
    </row>
    <row r="82" spans="4:13" ht="12.75">
      <c r="D82" s="28"/>
      <c r="E82" s="28"/>
      <c r="F82" s="28"/>
      <c r="G82" s="96"/>
      <c r="H82" s="116"/>
      <c r="I82" s="28"/>
      <c r="J82" s="28"/>
      <c r="K82" s="28"/>
      <c r="L82" s="28"/>
      <c r="M82" s="28"/>
    </row>
    <row r="83" spans="4:13" ht="12.75">
      <c r="D83" s="34"/>
      <c r="E83" s="28"/>
      <c r="F83" s="28"/>
      <c r="G83" s="96"/>
      <c r="H83" s="116"/>
      <c r="I83" s="28"/>
      <c r="J83" s="28"/>
      <c r="K83" s="28"/>
      <c r="L83" s="28"/>
      <c r="M83" s="28"/>
    </row>
    <row r="84" spans="4:13" ht="12.75">
      <c r="D84" s="28"/>
      <c r="E84" s="28"/>
      <c r="F84" s="28"/>
      <c r="G84" s="96"/>
      <c r="H84" s="116"/>
      <c r="I84" s="28"/>
      <c r="J84" s="28"/>
      <c r="K84" s="28"/>
      <c r="L84" s="28"/>
      <c r="M84" s="28"/>
    </row>
    <row r="85" spans="4:13" ht="12.75">
      <c r="D85" s="28"/>
      <c r="E85" s="28"/>
      <c r="F85" s="28"/>
      <c r="G85" s="96"/>
      <c r="H85" s="116"/>
      <c r="I85" s="28"/>
      <c r="J85" s="28"/>
      <c r="K85" s="28"/>
      <c r="L85" s="28"/>
      <c r="M85" s="28"/>
    </row>
    <row r="86" spans="2:13" ht="12.75">
      <c r="B86" s="12"/>
      <c r="C86" s="12"/>
      <c r="D86" s="28"/>
      <c r="E86" s="28"/>
      <c r="F86" s="28"/>
      <c r="G86" s="96"/>
      <c r="H86" s="116"/>
      <c r="I86" s="28"/>
      <c r="J86" s="28"/>
      <c r="K86" s="28"/>
      <c r="L86" s="28"/>
      <c r="M86" s="28"/>
    </row>
    <row r="87" spans="1:13" ht="12.75">
      <c r="A87" s="14"/>
      <c r="B87" s="15"/>
      <c r="C87" s="15"/>
      <c r="D87" s="28"/>
      <c r="E87" s="28"/>
      <c r="F87" s="28"/>
      <c r="G87" s="96"/>
      <c r="H87" s="116"/>
      <c r="I87" s="28"/>
      <c r="J87" s="28"/>
      <c r="K87" s="28"/>
      <c r="L87" s="28"/>
      <c r="M87" s="28"/>
    </row>
    <row r="88" spans="2:13" ht="12.75">
      <c r="B88" s="12"/>
      <c r="C88" s="12"/>
      <c r="D88" s="28"/>
      <c r="E88" s="28"/>
      <c r="F88" s="28"/>
      <c r="G88" s="96"/>
      <c r="H88" s="116"/>
      <c r="I88" s="28"/>
      <c r="J88" s="28"/>
      <c r="K88" s="28"/>
      <c r="L88" s="28"/>
      <c r="M88" s="28"/>
    </row>
    <row r="89" spans="2:13" ht="12.75">
      <c r="B89" s="12"/>
      <c r="C89" s="12"/>
      <c r="D89" s="28"/>
      <c r="E89" s="28"/>
      <c r="F89" s="28"/>
      <c r="G89" s="96"/>
      <c r="H89" s="116"/>
      <c r="I89" s="28"/>
      <c r="J89" s="28"/>
      <c r="K89" s="28"/>
      <c r="L89" s="28"/>
      <c r="M89" s="28"/>
    </row>
    <row r="90" spans="2:13" ht="12.75">
      <c r="B90" s="12"/>
      <c r="C90" s="12"/>
      <c r="D90" s="28"/>
      <c r="E90" s="28"/>
      <c r="F90" s="28"/>
      <c r="G90" s="96"/>
      <c r="H90" s="116"/>
      <c r="I90" s="28"/>
      <c r="J90" s="28"/>
      <c r="K90" s="28"/>
      <c r="L90" s="28"/>
      <c r="M90" s="28"/>
    </row>
    <row r="91" spans="2:13" ht="12.75">
      <c r="B91" s="12"/>
      <c r="C91" s="12"/>
      <c r="D91" s="28"/>
      <c r="E91" s="28"/>
      <c r="F91" s="28"/>
      <c r="G91" s="96"/>
      <c r="H91" s="116"/>
      <c r="I91" s="28"/>
      <c r="J91" s="28"/>
      <c r="K91" s="28"/>
      <c r="L91" s="28"/>
      <c r="M91" s="28"/>
    </row>
    <row r="92" spans="2:13" ht="12.75">
      <c r="B92" s="12"/>
      <c r="C92" s="12"/>
      <c r="D92" s="28"/>
      <c r="E92" s="28"/>
      <c r="F92" s="28"/>
      <c r="G92" s="96"/>
      <c r="H92" s="116"/>
      <c r="I92" s="28"/>
      <c r="J92" s="28"/>
      <c r="K92" s="28"/>
      <c r="L92" s="28"/>
      <c r="M92" s="28"/>
    </row>
    <row r="93" spans="2:13" ht="12.75">
      <c r="B93" s="12"/>
      <c r="C93" s="12"/>
      <c r="D93" s="28"/>
      <c r="E93" s="28"/>
      <c r="F93" s="28"/>
      <c r="G93" s="96"/>
      <c r="H93" s="116"/>
      <c r="I93" s="28"/>
      <c r="J93" s="28"/>
      <c r="K93" s="28"/>
      <c r="L93" s="28"/>
      <c r="M93" s="28"/>
    </row>
    <row r="94" spans="2:13" ht="12.75">
      <c r="B94" s="12"/>
      <c r="C94" s="12"/>
      <c r="D94" s="28"/>
      <c r="E94" s="28"/>
      <c r="F94" s="28"/>
      <c r="G94" s="96"/>
      <c r="H94" s="116"/>
      <c r="I94" s="28"/>
      <c r="J94" s="28"/>
      <c r="K94" s="28"/>
      <c r="L94" s="28"/>
      <c r="M94" s="28"/>
    </row>
    <row r="95" spans="2:13" ht="12.75">
      <c r="B95" s="12"/>
      <c r="C95" s="12"/>
      <c r="D95" s="28"/>
      <c r="E95" s="28"/>
      <c r="F95" s="28"/>
      <c r="G95" s="96"/>
      <c r="H95" s="116"/>
      <c r="I95" s="28"/>
      <c r="J95" s="28"/>
      <c r="K95" s="28"/>
      <c r="L95" s="28"/>
      <c r="M95" s="28"/>
    </row>
    <row r="96" spans="2:13" ht="12.75">
      <c r="B96" s="12"/>
      <c r="C96" s="12"/>
      <c r="D96" s="28"/>
      <c r="E96" s="28"/>
      <c r="F96" s="28"/>
      <c r="G96" s="96"/>
      <c r="H96" s="116"/>
      <c r="I96" s="28"/>
      <c r="J96" s="28"/>
      <c r="K96" s="28"/>
      <c r="L96" s="28"/>
      <c r="M96" s="28"/>
    </row>
    <row r="97" spans="4:13" ht="12.75">
      <c r="D97" s="28"/>
      <c r="E97" s="28"/>
      <c r="F97" s="28"/>
      <c r="G97" s="96"/>
      <c r="H97" s="116"/>
      <c r="I97" s="28"/>
      <c r="J97" s="28"/>
      <c r="K97" s="28"/>
      <c r="L97" s="28"/>
      <c r="M97" s="28"/>
    </row>
    <row r="98" spans="4:13" ht="12.75">
      <c r="D98" s="28"/>
      <c r="E98" s="28"/>
      <c r="F98" s="28"/>
      <c r="G98" s="96"/>
      <c r="H98" s="116"/>
      <c r="I98" s="28"/>
      <c r="J98" s="28"/>
      <c r="K98" s="28"/>
      <c r="L98" s="28"/>
      <c r="M98" s="28"/>
    </row>
    <row r="99" spans="4:13" ht="12.75">
      <c r="D99" s="28"/>
      <c r="E99" s="28"/>
      <c r="F99" s="28"/>
      <c r="G99" s="96"/>
      <c r="H99" s="116"/>
      <c r="I99" s="28"/>
      <c r="J99" s="28"/>
      <c r="K99" s="28"/>
      <c r="L99" s="28"/>
      <c r="M99" s="28"/>
    </row>
    <row r="100" spans="4:13" ht="12.75">
      <c r="D100" s="28"/>
      <c r="E100" s="28"/>
      <c r="F100" s="28"/>
      <c r="G100" s="96"/>
      <c r="H100" s="116"/>
      <c r="I100" s="28"/>
      <c r="J100" s="28"/>
      <c r="K100" s="28"/>
      <c r="L100" s="28"/>
      <c r="M100" s="28"/>
    </row>
    <row r="101" spans="4:13" ht="12.75">
      <c r="D101" s="28"/>
      <c r="E101" s="28"/>
      <c r="F101" s="28"/>
      <c r="G101" s="96"/>
      <c r="H101" s="116"/>
      <c r="I101" s="28"/>
      <c r="J101" s="28"/>
      <c r="K101" s="28"/>
      <c r="L101" s="28"/>
      <c r="M101" s="28"/>
    </row>
    <row r="102" spans="4:13" ht="12.75">
      <c r="D102" s="28"/>
      <c r="E102" s="28"/>
      <c r="F102" s="28"/>
      <c r="G102" s="96"/>
      <c r="H102" s="116"/>
      <c r="I102" s="28"/>
      <c r="J102" s="28"/>
      <c r="K102" s="28"/>
      <c r="L102" s="28"/>
      <c r="M102" s="28"/>
    </row>
    <row r="103" spans="4:13" ht="12.75">
      <c r="D103" s="28"/>
      <c r="E103" s="28"/>
      <c r="F103" s="28"/>
      <c r="G103" s="96"/>
      <c r="H103" s="116"/>
      <c r="I103" s="28"/>
      <c r="J103" s="28"/>
      <c r="K103" s="28"/>
      <c r="L103" s="28"/>
      <c r="M103" s="28"/>
    </row>
    <row r="104" spans="4:13" ht="12.75">
      <c r="D104" s="28"/>
      <c r="E104" s="28"/>
      <c r="F104" s="28"/>
      <c r="G104" s="96"/>
      <c r="H104" s="116"/>
      <c r="I104" s="28"/>
      <c r="J104" s="28"/>
      <c r="K104" s="28"/>
      <c r="L104" s="28"/>
      <c r="M104" s="28"/>
    </row>
    <row r="105" spans="4:13" ht="12.75">
      <c r="D105" s="28"/>
      <c r="E105" s="28"/>
      <c r="F105" s="28"/>
      <c r="G105" s="96"/>
      <c r="H105" s="116"/>
      <c r="I105" s="28"/>
      <c r="J105" s="28"/>
      <c r="K105" s="28"/>
      <c r="L105" s="28"/>
      <c r="M105" s="28"/>
    </row>
    <row r="106" spans="4:13" ht="12.75">
      <c r="D106" s="28"/>
      <c r="E106" s="28"/>
      <c r="F106" s="28"/>
      <c r="G106" s="96"/>
      <c r="H106" s="116"/>
      <c r="I106" s="28"/>
      <c r="J106" s="28"/>
      <c r="K106" s="28"/>
      <c r="L106" s="28"/>
      <c r="M106" s="28"/>
    </row>
    <row r="107" spans="4:13" ht="12.75">
      <c r="D107" s="28"/>
      <c r="E107" s="28"/>
      <c r="F107" s="28"/>
      <c r="G107" s="96"/>
      <c r="H107" s="116"/>
      <c r="I107" s="28"/>
      <c r="J107" s="28"/>
      <c r="K107" s="28"/>
      <c r="L107" s="28"/>
      <c r="M107" s="28"/>
    </row>
    <row r="108" spans="4:13" ht="12.75">
      <c r="D108" s="28"/>
      <c r="E108" s="28"/>
      <c r="F108" s="28"/>
      <c r="G108" s="96"/>
      <c r="H108" s="116"/>
      <c r="I108" s="28"/>
      <c r="J108" s="28"/>
      <c r="K108" s="28"/>
      <c r="L108" s="28"/>
      <c r="M108" s="28"/>
    </row>
    <row r="109" spans="4:13" ht="12.75">
      <c r="D109" s="28"/>
      <c r="E109" s="28"/>
      <c r="F109" s="28"/>
      <c r="G109" s="96"/>
      <c r="H109" s="116"/>
      <c r="I109" s="28"/>
      <c r="J109" s="28"/>
      <c r="K109" s="28"/>
      <c r="L109" s="28"/>
      <c r="M109" s="28"/>
    </row>
    <row r="110" spans="4:13" ht="12.75">
      <c r="D110" s="28"/>
      <c r="E110" s="28"/>
      <c r="F110" s="28"/>
      <c r="G110" s="96"/>
      <c r="H110" s="116"/>
      <c r="I110" s="28"/>
      <c r="J110" s="28"/>
      <c r="K110" s="28"/>
      <c r="L110" s="28"/>
      <c r="M110" s="28"/>
    </row>
    <row r="111" spans="4:13" ht="12.75">
      <c r="D111" s="28"/>
      <c r="E111" s="28"/>
      <c r="F111" s="28"/>
      <c r="G111" s="96"/>
      <c r="H111" s="116"/>
      <c r="I111" s="28"/>
      <c r="J111" s="28"/>
      <c r="K111" s="28"/>
      <c r="L111" s="28"/>
      <c r="M111" s="28"/>
    </row>
    <row r="112" spans="4:13" ht="12.75">
      <c r="D112" s="28"/>
      <c r="E112" s="28"/>
      <c r="F112" s="28"/>
      <c r="G112" s="96"/>
      <c r="H112" s="116"/>
      <c r="I112" s="28"/>
      <c r="J112" s="28"/>
      <c r="K112" s="28"/>
      <c r="L112" s="28"/>
      <c r="M112" s="28"/>
    </row>
    <row r="113" spans="4:13" ht="12.75">
      <c r="D113" s="28"/>
      <c r="E113" s="28"/>
      <c r="F113" s="28"/>
      <c r="G113" s="96"/>
      <c r="H113" s="116"/>
      <c r="I113" s="28"/>
      <c r="J113" s="28"/>
      <c r="K113" s="28"/>
      <c r="L113" s="28"/>
      <c r="M113" s="28"/>
    </row>
    <row r="114" spans="4:13" ht="12.75">
      <c r="D114" s="28"/>
      <c r="E114" s="28"/>
      <c r="F114" s="28"/>
      <c r="G114" s="96"/>
      <c r="H114" s="116"/>
      <c r="I114" s="28"/>
      <c r="J114" s="28"/>
      <c r="K114" s="28"/>
      <c r="L114" s="28"/>
      <c r="M114" s="28"/>
    </row>
    <row r="115" spans="4:13" ht="12.75">
      <c r="D115" s="28"/>
      <c r="E115" s="28"/>
      <c r="F115" s="28"/>
      <c r="G115" s="96"/>
      <c r="H115" s="116"/>
      <c r="I115" s="28"/>
      <c r="J115" s="28"/>
      <c r="K115" s="28"/>
      <c r="L115" s="28"/>
      <c r="M115" s="28"/>
    </row>
    <row r="116" spans="1:13" ht="12.75">
      <c r="A116" s="147"/>
      <c r="B116" s="147"/>
      <c r="C116" s="67"/>
      <c r="D116" s="28"/>
      <c r="E116" s="28"/>
      <c r="F116" s="28"/>
      <c r="G116" s="96"/>
      <c r="H116" s="116"/>
      <c r="I116" s="28"/>
      <c r="J116" s="28"/>
      <c r="K116" s="28"/>
      <c r="L116" s="28"/>
      <c r="M116" s="28"/>
    </row>
    <row r="117" spans="4:13" ht="12.75">
      <c r="D117" s="28"/>
      <c r="E117" s="28"/>
      <c r="F117" s="28"/>
      <c r="G117" s="96"/>
      <c r="H117" s="116"/>
      <c r="I117" s="28"/>
      <c r="J117" s="28"/>
      <c r="K117" s="28"/>
      <c r="L117" s="28"/>
      <c r="M117" s="28"/>
    </row>
    <row r="118" spans="4:13" ht="12.75">
      <c r="D118" s="28"/>
      <c r="E118" s="28"/>
      <c r="F118" s="28"/>
      <c r="G118" s="96"/>
      <c r="H118" s="116"/>
      <c r="I118" s="28"/>
      <c r="J118" s="28"/>
      <c r="K118" s="28"/>
      <c r="L118" s="28"/>
      <c r="M118" s="28"/>
    </row>
    <row r="119" spans="4:13" ht="12.75">
      <c r="D119" s="28"/>
      <c r="E119" s="28"/>
      <c r="F119" s="28"/>
      <c r="G119" s="96"/>
      <c r="H119" s="116"/>
      <c r="I119" s="28"/>
      <c r="J119" s="28"/>
      <c r="K119" s="28"/>
      <c r="L119" s="28"/>
      <c r="M119" s="28"/>
    </row>
    <row r="120" spans="1:13" ht="12.75">
      <c r="A120" s="14"/>
      <c r="B120" s="12"/>
      <c r="C120" s="12"/>
      <c r="D120" s="28"/>
      <c r="E120" s="28"/>
      <c r="F120" s="28"/>
      <c r="G120" s="96"/>
      <c r="H120" s="116"/>
      <c r="I120" s="28"/>
      <c r="J120" s="28"/>
      <c r="K120" s="28"/>
      <c r="L120" s="28"/>
      <c r="M120" s="28"/>
    </row>
    <row r="121" spans="1:13" ht="12.75">
      <c r="A121" s="14"/>
      <c r="B121" s="12"/>
      <c r="C121" s="12"/>
      <c r="D121" s="28"/>
      <c r="E121" s="28"/>
      <c r="F121" s="28"/>
      <c r="G121" s="96"/>
      <c r="H121" s="116"/>
      <c r="I121" s="28"/>
      <c r="J121" s="28"/>
      <c r="K121" s="28"/>
      <c r="L121" s="28"/>
      <c r="M121" s="28"/>
    </row>
    <row r="122" spans="1:13" ht="12.75">
      <c r="A122" s="14"/>
      <c r="B122" s="12"/>
      <c r="C122" s="12"/>
      <c r="D122" s="28"/>
      <c r="E122" s="28"/>
      <c r="F122" s="28"/>
      <c r="G122" s="96"/>
      <c r="H122" s="116"/>
      <c r="I122" s="28"/>
      <c r="J122" s="28"/>
      <c r="K122" s="28"/>
      <c r="L122" s="28"/>
      <c r="M122" s="28"/>
    </row>
    <row r="123" spans="1:13" ht="12.75">
      <c r="A123" s="14"/>
      <c r="B123" s="12"/>
      <c r="C123" s="12"/>
      <c r="D123" s="28"/>
      <c r="E123" s="28"/>
      <c r="F123" s="28"/>
      <c r="G123" s="96"/>
      <c r="H123" s="116"/>
      <c r="I123" s="28"/>
      <c r="J123" s="28"/>
      <c r="K123" s="28"/>
      <c r="L123" s="28"/>
      <c r="M123" s="28"/>
    </row>
    <row r="124" spans="1:13" ht="12.75">
      <c r="A124" s="14"/>
      <c r="B124" s="12"/>
      <c r="C124" s="12"/>
      <c r="D124" s="28"/>
      <c r="E124" s="28"/>
      <c r="F124" s="28"/>
      <c r="G124" s="96"/>
      <c r="H124" s="116"/>
      <c r="I124" s="28"/>
      <c r="J124" s="28"/>
      <c r="K124" s="28"/>
      <c r="L124" s="28"/>
      <c r="M124" s="28"/>
    </row>
    <row r="125" spans="1:13" ht="12.75">
      <c r="A125" s="14"/>
      <c r="B125" s="12"/>
      <c r="C125" s="12"/>
      <c r="D125" s="28"/>
      <c r="E125" s="28"/>
      <c r="F125" s="28"/>
      <c r="G125" s="96"/>
      <c r="H125" s="116"/>
      <c r="I125" s="28"/>
      <c r="J125" s="28"/>
      <c r="K125" s="28"/>
      <c r="L125" s="28"/>
      <c r="M125" s="28"/>
    </row>
    <row r="126" spans="1:13" ht="12.75">
      <c r="A126" s="14"/>
      <c r="B126" s="12"/>
      <c r="C126" s="12"/>
      <c r="D126" s="28"/>
      <c r="E126" s="28"/>
      <c r="F126" s="28"/>
      <c r="G126" s="96"/>
      <c r="H126" s="116"/>
      <c r="I126" s="28"/>
      <c r="J126" s="28"/>
      <c r="K126" s="28"/>
      <c r="L126" s="28"/>
      <c r="M126" s="28"/>
    </row>
    <row r="127" spans="2:13" ht="12.75">
      <c r="B127" s="12"/>
      <c r="C127" s="12"/>
      <c r="D127" s="28"/>
      <c r="E127" s="28"/>
      <c r="F127" s="28"/>
      <c r="G127" s="96"/>
      <c r="H127" s="116"/>
      <c r="I127" s="28"/>
      <c r="J127" s="28"/>
      <c r="K127" s="28"/>
      <c r="L127" s="28"/>
      <c r="M127" s="28"/>
    </row>
    <row r="128" spans="2:13" ht="12.75">
      <c r="B128" s="12"/>
      <c r="C128" s="12"/>
      <c r="D128" s="28"/>
      <c r="E128" s="28"/>
      <c r="F128" s="28"/>
      <c r="G128" s="96"/>
      <c r="H128" s="116"/>
      <c r="I128" s="28"/>
      <c r="J128" s="28"/>
      <c r="K128" s="28"/>
      <c r="L128" s="28"/>
      <c r="M128" s="28"/>
    </row>
    <row r="129" spans="4:13" ht="12.75">
      <c r="D129" s="28"/>
      <c r="E129" s="28"/>
      <c r="F129" s="28"/>
      <c r="G129" s="96"/>
      <c r="H129" s="116"/>
      <c r="I129" s="28"/>
      <c r="J129" s="28"/>
      <c r="K129" s="28"/>
      <c r="L129" s="28"/>
      <c r="M129" s="28"/>
    </row>
    <row r="130" spans="4:13" ht="12.75">
      <c r="D130" s="28"/>
      <c r="E130" s="28"/>
      <c r="F130" s="28"/>
      <c r="G130" s="96"/>
      <c r="H130" s="116"/>
      <c r="I130" s="28"/>
      <c r="J130" s="28"/>
      <c r="K130" s="28"/>
      <c r="L130" s="28"/>
      <c r="M130" s="28"/>
    </row>
    <row r="131" spans="4:13" ht="12.75">
      <c r="D131" s="28"/>
      <c r="E131" s="28"/>
      <c r="F131" s="28"/>
      <c r="G131" s="96"/>
      <c r="H131" s="116"/>
      <c r="I131" s="28"/>
      <c r="J131" s="28"/>
      <c r="K131" s="28"/>
      <c r="L131" s="28"/>
      <c r="M131" s="28"/>
    </row>
    <row r="132" spans="4:13" ht="12.75">
      <c r="D132" s="28"/>
      <c r="E132" s="28"/>
      <c r="F132" s="28"/>
      <c r="G132" s="96"/>
      <c r="H132" s="116"/>
      <c r="I132" s="28"/>
      <c r="J132" s="28"/>
      <c r="K132" s="28"/>
      <c r="L132" s="28"/>
      <c r="M132" s="28"/>
    </row>
    <row r="133" spans="4:13" ht="12.75">
      <c r="D133" s="28"/>
      <c r="E133" s="28"/>
      <c r="F133" s="28"/>
      <c r="G133" s="96"/>
      <c r="H133" s="116"/>
      <c r="I133" s="28"/>
      <c r="J133" s="28"/>
      <c r="K133" s="28"/>
      <c r="L133" s="28"/>
      <c r="M133" s="28"/>
    </row>
    <row r="134" spans="2:13" ht="12.75">
      <c r="B134" s="12"/>
      <c r="C134" s="12"/>
      <c r="D134" s="28"/>
      <c r="E134" s="28"/>
      <c r="F134" s="28"/>
      <c r="G134" s="96"/>
      <c r="H134" s="116"/>
      <c r="I134" s="28"/>
      <c r="J134" s="28"/>
      <c r="K134" s="28"/>
      <c r="L134" s="28"/>
      <c r="M134" s="28"/>
    </row>
    <row r="135" spans="1:13" ht="12.75">
      <c r="A135" s="14"/>
      <c r="B135" s="12"/>
      <c r="C135" s="12"/>
      <c r="D135" s="28"/>
      <c r="E135" s="28"/>
      <c r="F135" s="28"/>
      <c r="G135" s="96"/>
      <c r="H135" s="116"/>
      <c r="I135" s="28"/>
      <c r="J135" s="28"/>
      <c r="K135" s="28"/>
      <c r="L135" s="28"/>
      <c r="M135" s="28"/>
    </row>
    <row r="136" spans="1:13" ht="12.75">
      <c r="A136" s="14"/>
      <c r="B136" s="12"/>
      <c r="C136" s="12"/>
      <c r="D136" s="28"/>
      <c r="E136" s="28"/>
      <c r="F136" s="28"/>
      <c r="G136" s="96"/>
      <c r="H136" s="116"/>
      <c r="I136" s="28"/>
      <c r="J136" s="28"/>
      <c r="K136" s="28"/>
      <c r="L136" s="28"/>
      <c r="M136" s="28"/>
    </row>
    <row r="137" spans="1:13" ht="12.75">
      <c r="A137" s="14"/>
      <c r="B137" s="12"/>
      <c r="C137" s="12"/>
      <c r="D137" s="28"/>
      <c r="E137" s="28"/>
      <c r="F137" s="28"/>
      <c r="G137" s="96"/>
      <c r="H137" s="116"/>
      <c r="I137" s="28"/>
      <c r="J137" s="28"/>
      <c r="K137" s="28"/>
      <c r="L137" s="28"/>
      <c r="M137" s="28"/>
    </row>
    <row r="138" spans="1:13" ht="12.75">
      <c r="A138" s="14"/>
      <c r="B138" s="12"/>
      <c r="C138" s="12"/>
      <c r="D138" s="28"/>
      <c r="E138" s="28"/>
      <c r="F138" s="28"/>
      <c r="G138" s="96"/>
      <c r="H138" s="116"/>
      <c r="I138" s="28"/>
      <c r="J138" s="28"/>
      <c r="K138" s="28"/>
      <c r="L138" s="28"/>
      <c r="M138" s="28"/>
    </row>
    <row r="139" spans="1:13" ht="12.75">
      <c r="A139" s="14"/>
      <c r="B139" s="12"/>
      <c r="C139" s="12"/>
      <c r="D139" s="28"/>
      <c r="E139" s="28"/>
      <c r="F139" s="28"/>
      <c r="G139" s="96"/>
      <c r="H139" s="116"/>
      <c r="I139" s="28"/>
      <c r="J139" s="28"/>
      <c r="K139" s="28"/>
      <c r="L139" s="28"/>
      <c r="M139" s="28"/>
    </row>
    <row r="140" spans="2:13" ht="12.75">
      <c r="B140" s="12"/>
      <c r="C140" s="12"/>
      <c r="D140" s="28"/>
      <c r="E140" s="28"/>
      <c r="F140" s="28"/>
      <c r="G140" s="96"/>
      <c r="H140" s="116"/>
      <c r="I140" s="28"/>
      <c r="J140" s="28"/>
      <c r="K140" s="28"/>
      <c r="L140" s="28"/>
      <c r="M140" s="28"/>
    </row>
    <row r="141" spans="2:13" ht="12.75">
      <c r="B141" s="12"/>
      <c r="C141" s="12"/>
      <c r="D141" s="28"/>
      <c r="E141" s="28"/>
      <c r="F141" s="28"/>
      <c r="G141" s="96"/>
      <c r="H141" s="116"/>
      <c r="I141" s="28"/>
      <c r="J141" s="28"/>
      <c r="K141" s="28"/>
      <c r="L141" s="28"/>
      <c r="M141" s="28"/>
    </row>
    <row r="142" spans="2:13" ht="12.75">
      <c r="B142" s="12"/>
      <c r="C142" s="12"/>
      <c r="D142" s="28"/>
      <c r="E142" s="28"/>
      <c r="F142" s="28"/>
      <c r="G142" s="96"/>
      <c r="H142" s="116"/>
      <c r="I142" s="28"/>
      <c r="J142" s="28"/>
      <c r="K142" s="28"/>
      <c r="L142" s="28"/>
      <c r="M142" s="28"/>
    </row>
    <row r="143" spans="4:13" ht="12.75">
      <c r="D143" s="28"/>
      <c r="E143" s="28"/>
      <c r="F143" s="28"/>
      <c r="G143" s="96"/>
      <c r="H143" s="116"/>
      <c r="I143" s="28"/>
      <c r="J143" s="28"/>
      <c r="K143" s="28"/>
      <c r="L143" s="28"/>
      <c r="M143" s="28"/>
    </row>
    <row r="144" spans="4:13" ht="12.75">
      <c r="D144" s="28"/>
      <c r="E144" s="28"/>
      <c r="F144" s="28"/>
      <c r="G144" s="96"/>
      <c r="H144" s="116"/>
      <c r="I144" s="28"/>
      <c r="J144" s="28"/>
      <c r="K144" s="28"/>
      <c r="L144" s="28"/>
      <c r="M144" s="28"/>
    </row>
    <row r="145" spans="4:13" ht="12.75">
      <c r="D145" s="28"/>
      <c r="E145" s="28"/>
      <c r="F145" s="28"/>
      <c r="G145" s="96"/>
      <c r="H145" s="116"/>
      <c r="I145" s="28"/>
      <c r="J145" s="28"/>
      <c r="K145" s="28"/>
      <c r="L145" s="28"/>
      <c r="M145" s="28"/>
    </row>
    <row r="146" spans="4:13" ht="12.75">
      <c r="D146" s="28"/>
      <c r="E146" s="28"/>
      <c r="F146" s="28"/>
      <c r="G146" s="96"/>
      <c r="H146" s="116"/>
      <c r="I146" s="28"/>
      <c r="J146" s="28"/>
      <c r="K146" s="28"/>
      <c r="L146" s="28"/>
      <c r="M146" s="28"/>
    </row>
    <row r="147" spans="4:13" ht="12.75">
      <c r="D147" s="28"/>
      <c r="E147" s="28"/>
      <c r="F147" s="28"/>
      <c r="G147" s="96"/>
      <c r="H147" s="116"/>
      <c r="I147" s="28"/>
      <c r="J147" s="28"/>
      <c r="K147" s="28"/>
      <c r="L147" s="28"/>
      <c r="M147" s="28"/>
    </row>
    <row r="148" spans="4:13" ht="12.75">
      <c r="D148" s="28"/>
      <c r="E148" s="28"/>
      <c r="F148" s="28"/>
      <c r="G148" s="96"/>
      <c r="H148" s="116"/>
      <c r="I148" s="28"/>
      <c r="J148" s="28"/>
      <c r="K148" s="28"/>
      <c r="L148" s="28"/>
      <c r="M148" s="28"/>
    </row>
    <row r="149" spans="4:13" ht="12.75">
      <c r="D149" s="28"/>
      <c r="E149" s="28"/>
      <c r="F149" s="28"/>
      <c r="G149" s="96"/>
      <c r="H149" s="116"/>
      <c r="I149" s="28"/>
      <c r="J149" s="28"/>
      <c r="K149" s="28"/>
      <c r="L149" s="28"/>
      <c r="M149" s="28"/>
    </row>
    <row r="150" spans="4:13" ht="12.75">
      <c r="D150" s="28"/>
      <c r="E150" s="28"/>
      <c r="F150" s="28"/>
      <c r="G150" s="96"/>
      <c r="H150" s="116"/>
      <c r="I150" s="28"/>
      <c r="J150" s="28"/>
      <c r="K150" s="28"/>
      <c r="L150" s="28"/>
      <c r="M150" s="28"/>
    </row>
    <row r="151" spans="4:13" ht="12.75">
      <c r="D151" s="28"/>
      <c r="E151" s="28"/>
      <c r="F151" s="28"/>
      <c r="G151" s="96"/>
      <c r="H151" s="116"/>
      <c r="I151" s="28"/>
      <c r="J151" s="28"/>
      <c r="K151" s="28"/>
      <c r="L151" s="28"/>
      <c r="M151" s="28"/>
    </row>
    <row r="152" spans="4:13" ht="12.75">
      <c r="D152" s="28"/>
      <c r="E152" s="28"/>
      <c r="F152" s="28"/>
      <c r="G152" s="96"/>
      <c r="H152" s="116"/>
      <c r="I152" s="28"/>
      <c r="J152" s="28"/>
      <c r="K152" s="28"/>
      <c r="L152" s="28"/>
      <c r="M152" s="28"/>
    </row>
    <row r="153" spans="4:13" ht="12.75">
      <c r="D153" s="28"/>
      <c r="E153" s="28"/>
      <c r="F153" s="28"/>
      <c r="G153" s="96"/>
      <c r="H153" s="116"/>
      <c r="I153" s="28"/>
      <c r="J153" s="28"/>
      <c r="K153" s="28"/>
      <c r="L153" s="28"/>
      <c r="M153" s="28"/>
    </row>
    <row r="154" spans="4:13" ht="12.75">
      <c r="D154" s="28"/>
      <c r="E154" s="28"/>
      <c r="F154" s="28"/>
      <c r="G154" s="96"/>
      <c r="H154" s="116"/>
      <c r="I154" s="28"/>
      <c r="J154" s="28"/>
      <c r="K154" s="28"/>
      <c r="L154" s="28"/>
      <c r="M154" s="28"/>
    </row>
    <row r="155" spans="4:13" ht="12.75">
      <c r="D155" s="28"/>
      <c r="E155" s="28"/>
      <c r="F155" s="28"/>
      <c r="G155" s="96"/>
      <c r="H155" s="116"/>
      <c r="I155" s="28"/>
      <c r="J155" s="28"/>
      <c r="K155" s="28"/>
      <c r="L155" s="28"/>
      <c r="M155" s="28"/>
    </row>
    <row r="156" spans="4:13" ht="12.75">
      <c r="D156" s="28"/>
      <c r="E156" s="28"/>
      <c r="F156" s="28"/>
      <c r="G156" s="96"/>
      <c r="H156" s="116"/>
      <c r="I156" s="28"/>
      <c r="J156" s="28"/>
      <c r="K156" s="28"/>
      <c r="L156" s="28"/>
      <c r="M156" s="28"/>
    </row>
    <row r="157" spans="4:13" ht="12.75">
      <c r="D157" s="28"/>
      <c r="E157" s="28"/>
      <c r="F157" s="28"/>
      <c r="G157" s="96"/>
      <c r="H157" s="116"/>
      <c r="I157" s="28"/>
      <c r="J157" s="28"/>
      <c r="K157" s="28"/>
      <c r="L157" s="28"/>
      <c r="M157" s="28"/>
    </row>
    <row r="158" spans="4:13" ht="12.75">
      <c r="D158" s="28"/>
      <c r="E158" s="28"/>
      <c r="F158" s="28"/>
      <c r="G158" s="96"/>
      <c r="H158" s="116"/>
      <c r="I158" s="28"/>
      <c r="J158" s="28"/>
      <c r="K158" s="28"/>
      <c r="L158" s="28"/>
      <c r="M158" s="28"/>
    </row>
  </sheetData>
  <sheetProtection/>
  <mergeCells count="6">
    <mergeCell ref="A81:B81"/>
    <mergeCell ref="A116:B116"/>
    <mergeCell ref="A1:G1"/>
    <mergeCell ref="A2:G2"/>
    <mergeCell ref="A3:G3"/>
    <mergeCell ref="A4:G4"/>
  </mergeCells>
  <printOptions/>
  <pageMargins left="0.29" right="0.34" top="0.49" bottom="0.39" header="0.29" footer="0.2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2015-11-05T09:45:12Z</cp:lastPrinted>
  <dcterms:created xsi:type="dcterms:W3CDTF">2007-01-06T07:18:16Z</dcterms:created>
  <dcterms:modified xsi:type="dcterms:W3CDTF">2015-11-11T11:20:29Z</dcterms:modified>
  <cp:category/>
  <cp:version/>
  <cp:contentType/>
  <cp:contentStatus/>
</cp:coreProperties>
</file>