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yeva_A\Desktop\ДФО, KASSE, сайт\Размещение\2019\09.08.2019 Финансовая отчетность за январь–июнь 2019 года\"/>
    </mc:Choice>
  </mc:AlternateContent>
  <bookViews>
    <workbookView xWindow="0" yWindow="0" windowWidth="28800" windowHeight="11535" activeTab="3"/>
  </bookViews>
  <sheets>
    <sheet name="Ф1" sheetId="5" r:id="rId1"/>
    <sheet name="Ф2_" sheetId="6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 localSheetId="2">#REF!</definedName>
    <definedName name="\a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r">[1]иркутск!#REF!</definedName>
    <definedName name="__LEV2" localSheetId="2">#REF!</definedName>
    <definedName name="__LEV2">#REF!</definedName>
    <definedName name="__LEV3" localSheetId="2">#REF!</definedName>
    <definedName name="__LEV3">#REF!</definedName>
    <definedName name="__LEV4" localSheetId="2">#REF!</definedName>
    <definedName name="__LEV4">#REF!</definedName>
    <definedName name="__LEV5" localSheetId="2">#REF!</definedName>
    <definedName name="__LEV5">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1._Касса_и_краткосрочные_средства">#REF!</definedName>
    <definedName name="_10._Прочие_пассивы">#REF!</definedName>
    <definedName name="_11._Акционерный_капитал">#REF!</definedName>
    <definedName name="_12._Нераспределенная_прибыль_и_резервы">#REF!</definedName>
    <definedName name="_13._Прибыли_и_убытки_отчетного_года__сальдо">#REF!</definedName>
    <definedName name="_3._Кредиты_клиентам">#REF!</definedName>
    <definedName name="_4._Кредиты_банкам">#REF!</definedName>
    <definedName name="_6._Основные_средства">#REF!</definedName>
    <definedName name="_7._Прочие_активы">#REF!</definedName>
    <definedName name="_8._Средства__принадлежащие_вкладчикам">#REF!</definedName>
    <definedName name="_9._Депозиты_других_банков">#REF!</definedName>
    <definedName name="_companies_list" localSheetId="2">#REF!</definedName>
    <definedName name="_companies_list">#REF!</definedName>
    <definedName name="_company_name">[2]Содержание!$D$6</definedName>
    <definedName name="_Key1" hidden="1">#REF!</definedName>
    <definedName name="_LEV2" localSheetId="2">#REF!</definedName>
    <definedName name="_LEV2">#REF!</definedName>
    <definedName name="_LEV3" localSheetId="2">#REF!</definedName>
    <definedName name="_LEV3">#REF!</definedName>
    <definedName name="_LEV4" localSheetId="2">#REF!</definedName>
    <definedName name="_LEV4">#REF!</definedName>
    <definedName name="_LEV5" localSheetId="2">#REF!</definedName>
    <definedName name="_LEV5">#REF!</definedName>
    <definedName name="_Order1" hidden="1">255</definedName>
    <definedName name="_Order2" hidden="1">255</definedName>
    <definedName name="_P65600">[3]кред!#REF!</definedName>
    <definedName name="_Parse_In" hidden="1">#REF!</definedName>
    <definedName name="_period">[4]Содержание!$D$4</definedName>
    <definedName name="_q_list" localSheetId="2">#REF!</definedName>
    <definedName name="_q_list">#REF!</definedName>
    <definedName name="_ref1">#REF!</definedName>
    <definedName name="_ref2">#REF!</definedName>
    <definedName name="_Sort" hidden="1">#REF!</definedName>
    <definedName name="_SP1" localSheetId="2">[5]FES!#REF!</definedName>
    <definedName name="_SP1">[5]FES!#REF!</definedName>
    <definedName name="_SP10" localSheetId="2">[5]FES!#REF!</definedName>
    <definedName name="_SP10">[5]FES!#REF!</definedName>
    <definedName name="_SP11" localSheetId="2">[5]FES!#REF!</definedName>
    <definedName name="_SP11">[5]FES!#REF!</definedName>
    <definedName name="_SP12" localSheetId="2">[5]FES!#REF!</definedName>
    <definedName name="_SP12">[5]FES!#REF!</definedName>
    <definedName name="_SP13" localSheetId="2">[5]FES!#REF!</definedName>
    <definedName name="_SP13">[5]FES!#REF!</definedName>
    <definedName name="_SP14" localSheetId="2">[5]FES!#REF!</definedName>
    <definedName name="_SP14">[5]FES!#REF!</definedName>
    <definedName name="_SP15" localSheetId="2">[5]FES!#REF!</definedName>
    <definedName name="_SP15">[5]FES!#REF!</definedName>
    <definedName name="_SP16" localSheetId="2">[5]FES!#REF!</definedName>
    <definedName name="_SP16">[5]FES!#REF!</definedName>
    <definedName name="_SP17" localSheetId="2">[5]FES!#REF!</definedName>
    <definedName name="_SP17">[5]FES!#REF!</definedName>
    <definedName name="_SP18" localSheetId="2">[5]FES!#REF!</definedName>
    <definedName name="_SP18">[5]FES!#REF!</definedName>
    <definedName name="_SP19" localSheetId="2">[5]FES!#REF!</definedName>
    <definedName name="_SP19">[5]FES!#REF!</definedName>
    <definedName name="_SP2" localSheetId="2">[5]FES!#REF!</definedName>
    <definedName name="_SP2">[5]FES!#REF!</definedName>
    <definedName name="_SP20" localSheetId="2">[5]FES!#REF!</definedName>
    <definedName name="_SP20">[5]FES!#REF!</definedName>
    <definedName name="_SP3" localSheetId="2">[5]FES!#REF!</definedName>
    <definedName name="_SP3">[5]FES!#REF!</definedName>
    <definedName name="_SP4" localSheetId="2">[5]FES!#REF!</definedName>
    <definedName name="_SP4">[5]FES!#REF!</definedName>
    <definedName name="_SP5" localSheetId="2">[5]FES!#REF!</definedName>
    <definedName name="_SP5">[5]FES!#REF!</definedName>
    <definedName name="_SP7" localSheetId="2">[5]FES!#REF!</definedName>
    <definedName name="_SP7">[5]FES!#REF!</definedName>
    <definedName name="_SP8" localSheetId="2">[5]FES!#REF!</definedName>
    <definedName name="_SP8">[5]FES!#REF!</definedName>
    <definedName name="_SP9" localSheetId="2">[5]FES!#REF!</definedName>
    <definedName name="_SP9">[5]FES!#REF!</definedName>
    <definedName name="_USD1">'[6]ORE AJE'!$D$1</definedName>
    <definedName name="_USD2">'[6]ORE AJE'!$D$2</definedName>
    <definedName name="_y_list" localSheetId="2">#REF!</definedName>
    <definedName name="_y_list">#REF!</definedName>
    <definedName name="_year">[4]Содержание!$D$6</definedName>
    <definedName name="a" hidden="1">{#N/A,#N/A,FALSE,"Aging Summary";#N/A,#N/A,FALSE,"Ratio Analysis";#N/A,#N/A,FALSE,"Test 120 Day Accts";#N/A,#N/A,FALSE,"Tickmarks"}</definedName>
    <definedName name="AccAmount">#REF!</definedName>
    <definedName name="AccNum">#REF!</definedName>
    <definedName name="AccNumSource">#REF!</definedName>
    <definedName name="ACT" localSheetId="2">#REF!</definedName>
    <definedName name="ACT">#REF!</definedName>
    <definedName name="adjcold">[7]Adjustments!$A$5:$A$75</definedName>
    <definedName name="ADJCOLUMN">#REF!</definedName>
    <definedName name="ADJCOLUMN2">[8]Adjustments!$A$5:$A$70</definedName>
    <definedName name="ADJHEADER">#REF!</definedName>
    <definedName name="ADJUSTER2">[8]Adjustments!$A$1:$BB$4</definedName>
    <definedName name="ADJUSTS">#REF!</definedName>
    <definedName name="ADJUSTS2">[8]Adjustments!$B$5:$BB$75</definedName>
    <definedName name="amd1_Pip._Supply" localSheetId="2">[9]Pip.Summ.!#REF!</definedName>
    <definedName name="amd1_Pip._Supply">[9]Pip.Summ.!#REF!</definedName>
    <definedName name="amd1_Pip_Fabric" localSheetId="2">[9]Pip.Summ.!#REF!</definedName>
    <definedName name="amd1_Pip_Fabric">[9]Pip.Summ.!#REF!</definedName>
    <definedName name="amd2_pip._supply" localSheetId="2">[10]Pip.Summ.!#REF!</definedName>
    <definedName name="amd2_pip._supply">[10]Pip.Summ.!#REF!</definedName>
    <definedName name="ARA_Threshold">#REF!</definedName>
    <definedName name="ARP_Threshold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assel" localSheetId="2">#REF!</definedName>
    <definedName name="assel">#REF!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B" localSheetId="2">[11]д.7.001!#REF!</definedName>
    <definedName name="B">[11]д.7.001!#REF!</definedName>
    <definedName name="BalanceSheet_29" localSheetId="2">#REF!</definedName>
    <definedName name="BalanceSheet_29">#REF!</definedName>
    <definedName name="BalanceSheet_3" localSheetId="2">#REF!</definedName>
    <definedName name="BalanceSheet_3">#REF!</definedName>
    <definedName name="BANK_CASH">#REF!</definedName>
    <definedName name="BazName">#REF!</definedName>
    <definedName name="BD1_Pip_Fabric" localSheetId="2">[9]Pip.Summ.!#REF!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 localSheetId="2">#REF!</definedName>
    <definedName name="BQ">#REF!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Jac" localSheetId="2">#REF!</definedName>
    <definedName name="CalJac">#REF!</definedName>
    <definedName name="caljac2" localSheetId="2">#REF!</definedName>
    <definedName name="caljac2">#REF!</definedName>
    <definedName name="Calpurnia_jacket" localSheetId="2">#REF!</definedName>
    <definedName name="Calpurnia_jacket">#REF!</definedName>
    <definedName name="Caption">#REF!</definedName>
    <definedName name="CASHFLOW">#REF!</definedName>
    <definedName name="CashFlows_29" localSheetId="2">#REF!</definedName>
    <definedName name="CashFlows_29">#REF!</definedName>
    <definedName name="CashFlows_3" localSheetId="2">#REF!</definedName>
    <definedName name="CashFlows_3">#REF!</definedName>
    <definedName name="CashFlows_5" localSheetId="2">#REF!</definedName>
    <definedName name="CashFlows_5">#REF!</definedName>
    <definedName name="cba" localSheetId="2">#REF!</definedName>
    <definedName name="cba">#REF!</definedName>
    <definedName name="cbb" localSheetId="2">#REF!</definedName>
    <definedName name="cbb">#REF!</definedName>
    <definedName name="cbfraispro" localSheetId="2">#REF!</definedName>
    <definedName name="cbfraispro">#REF!</definedName>
    <definedName name="cco">#REF!</definedName>
    <definedName name="ccp">#REF!</definedName>
    <definedName name="cd" localSheetId="2">#REF!</definedName>
    <definedName name="cd">#REF!</definedName>
    <definedName name="cda" localSheetId="2">#REF!</definedName>
    <definedName name="cda">#REF!</definedName>
    <definedName name="CF_AccruedExpenses" localSheetId="2">#REF!</definedName>
    <definedName name="CF_AccruedExpenses">#REF!</definedName>
    <definedName name="CF_Cash" localSheetId="2">#REF!</definedName>
    <definedName name="CF_Cash">#REF!</definedName>
    <definedName name="CF_CurrentLTDebit" localSheetId="2">#REF!</definedName>
    <definedName name="CF_CurrentLTDebit">#REF!</definedName>
    <definedName name="CF_DeferredTax" localSheetId="2">#REF!</definedName>
    <definedName name="CF_DeferredTax">#REF!</definedName>
    <definedName name="CF_Dividends" localSheetId="2">#REF!</definedName>
    <definedName name="CF_Dividends">#REF!</definedName>
    <definedName name="CF_Intangibles" localSheetId="2">#REF!</definedName>
    <definedName name="CF_Intangibles">#REF!</definedName>
    <definedName name="CF_Inventories" localSheetId="2">#REF!</definedName>
    <definedName name="CF_Inventories">#REF!</definedName>
    <definedName name="CF_Investments" localSheetId="2">#REF!</definedName>
    <definedName name="CF_Investments">#REF!</definedName>
    <definedName name="CF_LTDebt" localSheetId="2">#REF!</definedName>
    <definedName name="CF_LTDebt">#REF!</definedName>
    <definedName name="CF_NetIncome" localSheetId="2">#REF!</definedName>
    <definedName name="CF_NetIncome">#REF!</definedName>
    <definedName name="CF_Payables" localSheetId="2">#REF!</definedName>
    <definedName name="CF_Payables">#REF!</definedName>
    <definedName name="CF_PrepaidExpenses" localSheetId="2">#REF!</definedName>
    <definedName name="CF_PrepaidExpenses">#REF!</definedName>
    <definedName name="CF_Property" localSheetId="2">#REF!</definedName>
    <definedName name="CF_Property">#REF!</definedName>
    <definedName name="CF_Receivables" localSheetId="2">#REF!</definedName>
    <definedName name="CF_Receivables">#REF!</definedName>
    <definedName name="CF_Shares" localSheetId="2">#REF!</definedName>
    <definedName name="CF_Shares">#REF!</definedName>
    <definedName name="CF_Taxation" localSheetId="2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hangesEquity_4" localSheetId="2">#REF!</definedName>
    <definedName name="ChangesEquity_4">#REF!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#REF!</definedName>
    <definedName name="cis">#REF!</definedName>
    <definedName name="ClaraNord_deck" localSheetId="2">#REF!</definedName>
    <definedName name="ClaraNord_deck">#REF!</definedName>
    <definedName name="ClaraNord_paliTG" localSheetId="2">#REF!</definedName>
    <definedName name="ClaraNord_paliTG">#REF!</definedName>
    <definedName name="ClDate">[14]Info!$G$6</definedName>
    <definedName name="comit_esec" localSheetId="2">#REF!</definedName>
    <definedName name="comit_esec">#REF!</definedName>
    <definedName name="ComNumb">#REF!</definedName>
    <definedName name="COMP" localSheetId="2">#REF!</definedName>
    <definedName name="COMP">#REF!</definedName>
    <definedName name="CompOt">#N/A</definedName>
    <definedName name="CompRas">#N/A</definedName>
    <definedName name="cons_di_amm" localSheetId="2">#REF!</definedName>
    <definedName name="cons_di_amm">#REF!</definedName>
    <definedName name="csnab" localSheetId="2">#REF!</definedName>
    <definedName name="csnab">#REF!</definedName>
    <definedName name="ct" localSheetId="2">#REF!</definedName>
    <definedName name="ct">#REF!</definedName>
    <definedName name="cv" localSheetId="2">#REF!</definedName>
    <definedName name="cv">#REF!</definedName>
    <definedName name="cvo" localSheetId="2">#REF!</definedName>
    <definedName name="cvo">#REF!</definedName>
    <definedName name="czhs" localSheetId="2">#REF!</definedName>
    <definedName name="czhs">#REF!</definedName>
    <definedName name="DataDate">[15]SCurve!$AF$1</definedName>
    <definedName name="Date">#REF!</definedName>
    <definedName name="DATI">[16]GRAFICI!$A$2:$D$18</definedName>
    <definedName name="DATICOSTI">[16]GRAFICI!$B$69:$C$83</definedName>
    <definedName name="dd">[17]form!$Q$5</definedName>
    <definedName name="debprin" localSheetId="2">#REF!</definedName>
    <definedName name="debprin">#REF!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OSITS">#REF!</definedName>
    <definedName name="DFirstCell">#REF!</definedName>
    <definedName name="dgo">#REF!</definedName>
    <definedName name="dgp">#REF!</definedName>
    <definedName name="DLastCell">#REF!</definedName>
    <definedName name="e">#REF!</definedName>
    <definedName name="ee" localSheetId="2">#REF!</definedName>
    <definedName name="ee">#REF!</definedName>
    <definedName name="EF" localSheetId="2">#REF!</definedName>
    <definedName name="EF">#REF!</definedName>
    <definedName name="EFA" localSheetId="2">#REF!</definedName>
    <definedName name="EFA">#REF!</definedName>
    <definedName name="ES" localSheetId="2">#REF!</definedName>
    <definedName name="ES">#REF!</definedName>
    <definedName name="ESA" localSheetId="2">#REF!</definedName>
    <definedName name="ESA">#REF!</definedName>
    <definedName name="ESTRAZIONE" localSheetId="2">#REF!</definedName>
    <definedName name="ESTRAZIONE">#REF!</definedName>
    <definedName name="eur">#REF!</definedName>
    <definedName name="EUR_end">'[18]X-rates'!$D$3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xplain">[19]BS!#REF!</definedName>
    <definedName name="fg">#N/A</definedName>
    <definedName name="Fine_Codes" localSheetId="2">#REF!</definedName>
    <definedName name="Fine_Codes">#REF!</definedName>
    <definedName name="fine_Summ" localSheetId="2">#REF!</definedName>
    <definedName name="fine_Summ">#REF!</definedName>
    <definedName name="FirstDataRow">#REF!</definedName>
    <definedName name="FIXEDASSETS">#REF!</definedName>
    <definedName name="FORData">[20]!FORData</definedName>
    <definedName name="ForExport">#REF!</definedName>
    <definedName name="Forexport2">#REF!</definedName>
    <definedName name="G">[16]GRAFICI!$A$20:$Q$61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rafico">[16]GRAFICI!$A$20:$Q$61</definedName>
    <definedName name="H1_1">#REF!</definedName>
    <definedName name="H1_2">#REF!</definedName>
    <definedName name="H1_3">#REF!</definedName>
    <definedName name="H10_1">#REF!</definedName>
    <definedName name="h10_2">#REF!</definedName>
    <definedName name="h10_3">#REF!</definedName>
    <definedName name="h10_4">#REF!</definedName>
    <definedName name="h11_1">#REF!</definedName>
    <definedName name="h11_2">#REF!</definedName>
    <definedName name="h12_1">#REF!</definedName>
    <definedName name="h12_2">#REF!</definedName>
    <definedName name="h12_3">#REF!</definedName>
    <definedName name="h12_4">#REF!</definedName>
    <definedName name="h13_1">#REF!</definedName>
    <definedName name="h13_2">#REF!</definedName>
    <definedName name="h13_3">#REF!</definedName>
    <definedName name="h13_4">#REF!</definedName>
    <definedName name="h14_1">#REF!</definedName>
    <definedName name="h14_2">#REF!</definedName>
    <definedName name="h15_1">#REF!</definedName>
    <definedName name="H15_2">#REF!</definedName>
    <definedName name="h15_3">#REF!</definedName>
    <definedName name="h2_1">#REF!</definedName>
    <definedName name="h2_2">#REF!</definedName>
    <definedName name="h2_3">#REF!</definedName>
    <definedName name="h2_4">#REF!</definedName>
    <definedName name="h2_5">#REF!</definedName>
    <definedName name="h3_1">#REF!</definedName>
    <definedName name="h4_1">#REF!</definedName>
    <definedName name="H4_2">#REF!</definedName>
    <definedName name="H5_1">#REF!</definedName>
    <definedName name="H5_2">#REF!</definedName>
    <definedName name="H6_1">#REF!</definedName>
    <definedName name="H6_2">#REF!</definedName>
    <definedName name="H6_3">#REF!</definedName>
    <definedName name="H7_1">#REF!</definedName>
    <definedName name="H7_2">#REF!</definedName>
    <definedName name="H8_1">#REF!</definedName>
    <definedName name="H9_1">#REF!</definedName>
    <definedName name="H9_2">#REF!</definedName>
    <definedName name="half">'[21]US Dollar 2004'!$C$17:$C$191</definedName>
    <definedName name="Header">[22]РЕПО!#REF!</definedName>
    <definedName name="Header1">MAX(!$A$5:$A65536)+1</definedName>
    <definedName name="Header2">MAX(!$A$5:$A65536)&amp;"."&amp;COUNTA(INDEX(!$B$5:$B65536,MATCH(MAX(!$A$5:$A65536),!$A$5:$A65536)):!$B65536)</definedName>
    <definedName name="HeaderCell">#REF!</definedName>
    <definedName name="hozu" localSheetId="2">#REF!</definedName>
    <definedName name="hozu">#REF!</definedName>
    <definedName name="IMIL" localSheetId="2">#REF!</definedName>
    <definedName name="IMIL">#REF!</definedName>
    <definedName name="IncomeStatement_29" localSheetId="2">#REF!</definedName>
    <definedName name="IncomeStatement_29">#REF!</definedName>
    <definedName name="IncomeStatement_3" localSheetId="2">#REF!</definedName>
    <definedName name="IncomeStatement_3">#REF!</definedName>
    <definedName name="IncomeStatement_4" localSheetId="2">#REF!</definedName>
    <definedName name="IncomeStatement_4">#REF!</definedName>
    <definedName name="IND" localSheetId="2">#REF!</definedName>
    <definedName name="IND">#REF!</definedName>
    <definedName name="IND_min" localSheetId="2">#REF!</definedName>
    <definedName name="IND_min">#REF!</definedName>
    <definedName name="IND_sup" localSheetId="2">#REF!</definedName>
    <definedName name="IND_sup">#REF!</definedName>
    <definedName name="IngCalpurnia" localSheetId="2">#REF!</definedName>
    <definedName name="IngCalpurnia">#REF!</definedName>
    <definedName name="IngClaraNord" localSheetId="2">#REF!</definedName>
    <definedName name="IngClaraNord">#REF!</definedName>
    <definedName name="Inshelp">#REF!</definedName>
    <definedName name="INVESTMENTS">#REF!</definedName>
    <definedName name="invoice" localSheetId="2">#REF!</definedName>
    <definedName name="invoice">#REF!</definedName>
    <definedName name="k">#N/A</definedName>
    <definedName name="kto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KZT_av" localSheetId="2">#REF!</definedName>
    <definedName name="KZT_av">#REF!</definedName>
    <definedName name="KZT_beg" localSheetId="2">#REF!</definedName>
    <definedName name="KZT_beg">#REF!</definedName>
    <definedName name="KZT_end" localSheetId="2">#REF!</definedName>
    <definedName name="KZT_end">#REF!</definedName>
    <definedName name="L_Adjust">[24]Links!$H$1:$H$65536</definedName>
    <definedName name="L_AJE_Tot">[24]Links!$G$1:$G$65536</definedName>
    <definedName name="L_CY_Beg">[24]Links!$F$1:$F$65536</definedName>
    <definedName name="L_CY_End">[24]Links!$J$1:$J$65536</definedName>
    <definedName name="L_RJE_Tot">[24]Links!$I$1:$I$65536</definedName>
    <definedName name="LISTA" localSheetId="2">#REF!</definedName>
    <definedName name="LISTA">#REF!</definedName>
    <definedName name="LOANS_ADVANCES">#REF!</definedName>
    <definedName name="lvnc" localSheetId="2">#REF!</definedName>
    <definedName name="lvnc">#REF!</definedName>
    <definedName name="m_2005">'[25]1NK'!$R$10:$R$1877</definedName>
    <definedName name="m_2006">'[25]1NK'!$S$10:$S$1838</definedName>
    <definedName name="m_2007">'[25]1NK'!$T$10:$T$1838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f2002" localSheetId="2">#REF!</definedName>
    <definedName name="m_f2002">#REF!</definedName>
    <definedName name="m_Key2" localSheetId="2">#REF!</definedName>
    <definedName name="m_Key2">#REF!</definedName>
    <definedName name="m_o2003" localSheetId="2">#REF!</definedName>
    <definedName name="m_o2003">#REF!</definedName>
    <definedName name="m_OTM2005">'[26]2.2 ОтклОТМ'!$G$1:$G$65536</definedName>
    <definedName name="m_OTM2006">'[26]2.2 ОтклОТМ'!$J$1:$J$65536</definedName>
    <definedName name="m_OTM2007">'[26]2.2 ОтклОТМ'!$M$1:$M$65536</definedName>
    <definedName name="m_OTM2008">'[26]2.2 ОтклОТМ'!$P$1:$P$65536</definedName>
    <definedName name="m_OTM2009">'[26]2.2 ОтклОТМ'!$S$1:$S$65536</definedName>
    <definedName name="m_OTM2010">'[26]2.2 ОтклОТМ'!$V$1:$V$65536</definedName>
    <definedName name="m_OTMizm">'[26]1.3.2 ОТМ'!$K$1:$K$65536</definedName>
    <definedName name="m_OTMkod">'[26]1.3.2 ОТМ'!$A$1:$A$65536</definedName>
    <definedName name="m_OTMnomer">'[26]1.3.2 ОТМ'!$H$1:$H$65536</definedName>
    <definedName name="m_OTMpokaz">'[26]1.3.2 ОТМ'!$I$1:$I$65536</definedName>
    <definedName name="m_p2003" localSheetId="2">#REF!</definedName>
    <definedName name="m_p2003">#REF!</definedName>
    <definedName name="m_Predpr_I">[26]Предпр!$C$3:$C$29</definedName>
    <definedName name="m_Predpr_N">[26]Предпр!$D$3:$D$29</definedName>
    <definedName name="m_Zatrat">[26]ЦентрЗатр!$A$2:$G$71</definedName>
    <definedName name="m_Zatrat_Ed">[26]ЦентрЗатр!$E$2:$E$71</definedName>
    <definedName name="m_Zatrat_K">[26]ЦентрЗатр!$F$2:$F$71</definedName>
    <definedName name="m_Zatrat_N">[26]ЦентрЗатр!$G$2:$G$71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old" localSheetId="2">#REF!</definedName>
    <definedName name="mas_old">#REF!</definedName>
    <definedName name="mas_spisok" localSheetId="2">#REF!</definedName>
    <definedName name="mas_spisok">#REF!</definedName>
    <definedName name="mes">#REF!</definedName>
    <definedName name="mes_name">[17]form!$Q$8</definedName>
    <definedName name="mm">[17]form!$Q$6</definedName>
    <definedName name="MM_MARK" localSheetId="2">#REF!</definedName>
    <definedName name="MM_MARK">#REF!</definedName>
    <definedName name="NAV" localSheetId="2">#REF!</definedName>
    <definedName name="NAV">#REF!</definedName>
    <definedName name="NAV_min" localSheetId="2">#REF!</definedName>
    <definedName name="NAV_min">#REF!</definedName>
    <definedName name="NAV_sup" localSheetId="2">#REF!</definedName>
    <definedName name="NAV_sup">#REF!</definedName>
    <definedName name="net" localSheetId="2">#REF!</definedName>
    <definedName name="net">#REF!</definedName>
    <definedName name="new">#REF!</definedName>
    <definedName name="OpDate">[14]Info!$G$5</definedName>
    <definedName name="OTHERASSETS">#REF!</definedName>
    <definedName name="OTHERLIAB">#REF!</definedName>
    <definedName name="pc" localSheetId="2">#REF!</definedName>
    <definedName name="pc">#REF!</definedName>
    <definedName name="po" localSheetId="2">#REF!</definedName>
    <definedName name="po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cCalpurnia_jacket" localSheetId="2">'[27]Approvvigionamenti (6)'!#REF!</definedName>
    <definedName name="ProcCalpurnia_jacket">'[27]Approvvigionamenti (6)'!#REF!</definedName>
    <definedName name="ProcClaraNord_deck" localSheetId="2">'[27]Approvvigionamenti (6)'!#REF!</definedName>
    <definedName name="ProcClaraNord_deck">'[27]Approvvigionamenti (6)'!#REF!</definedName>
    <definedName name="pz" localSheetId="2">#REF!</definedName>
    <definedName name="pz">#REF!</definedName>
    <definedName name="qsda" hidden="1">4</definedName>
    <definedName name="qwe">[28]Форма2!$C$19:$C$24,[28]Форма2!$E$19:$F$24,[28]Форма2!$D$26:$F$31,[28]Форма2!$C$33:$C$38,[28]Форма2!$E$33:$F$38,[28]Форма2!$D$40:$F$43,[28]Форма2!$C$45:$C$48,[28]Форма2!$E$45:$F$48,[28]Форма2!$C$19</definedName>
    <definedName name="QWQWW" localSheetId="2">[9]Pip.Summ.!#REF!</definedName>
    <definedName name="QWQWW">[9]Pip.Summ.!#REF!</definedName>
    <definedName name="Rate">'[29]LP recon per Client'!$I$1</definedName>
    <definedName name="rate_00">[30]Inflation!$D$5</definedName>
    <definedName name="rate_01">[30]Inflation!$D$4</definedName>
    <definedName name="rate_02">#REF!</definedName>
    <definedName name="rateCHF00">[31]Курсы!$C$3</definedName>
    <definedName name="rateUSD00">[31]Курсы!$C$2</definedName>
    <definedName name="RateUSDRUR">'[32]ROSBANK Gross loans_2000_2002 '!#REF!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p_day">#REF!</definedName>
    <definedName name="RepB_Name">#REF!</definedName>
    <definedName name="REPORTER" localSheetId="2">[33]Лист1!#REF!</definedName>
    <definedName name="REPORTER">[33]Лист1!#REF!</definedName>
    <definedName name="RES" localSheetId="2">#REF!</definedName>
    <definedName name="RES">#REF!</definedName>
    <definedName name="RESERVES">#REF!</definedName>
    <definedName name="RESP" localSheetId="2">#REF!</definedName>
    <definedName name="RESP">#REF!</definedName>
    <definedName name="RID" localSheetId="2">#REF!</definedName>
    <definedName name="RID">#REF!</definedName>
    <definedName name="rng" localSheetId="2">#REF!</definedName>
    <definedName name="rng">#REF!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ptHeader">#REF!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RUSBSHEADER">#REF!</definedName>
    <definedName name="RUSP_LHEADER">#REF!</definedName>
    <definedName name="RUSSIANBS">#REF!</definedName>
    <definedName name="RUSSIANP_L">#REF!</definedName>
    <definedName name="RUT" localSheetId="2">#REF!</definedName>
    <definedName name="RUT">#REF!</definedName>
    <definedName name="s" hidden="1">{#N/A,#N/A,FALSE,"Aging Summary";#N/A,#N/A,FALSE,"Ratio Analysis";#N/A,#N/A,FALSE,"Test 120 Day Accts";#N/A,#N/A,FALSE,"Tickmarks"}</definedName>
    <definedName name="S_Adjust_Data">[24]Lead!$I$1:$I$20</definedName>
    <definedName name="S_AJE_Tot_Data">[24]Lead!$H$1:$H$20</definedName>
    <definedName name="S_CY_Beg_Data">[24]Lead!$F$1:$F$20</definedName>
    <definedName name="S_CY_End_Data">[24]Lead!$K$1:$K$20</definedName>
    <definedName name="S_RJE_Tot_Data">[24]Lead!$J$1:$J$20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HARECAPITAL">#REF!</definedName>
    <definedName name="StartRow">[22]РЕПО!#REF!</definedName>
    <definedName name="StartSeller">[20]!StartSeller</definedName>
    <definedName name="StoE_e" localSheetId="2">'[34]X-rates'!#REF!</definedName>
    <definedName name="StoE_e">'[34]X-rates'!#REF!</definedName>
    <definedName name="synthese" localSheetId="2">#REF!</definedName>
    <definedName name="synthese">#REF!</definedName>
    <definedName name="T1_3">#REF!</definedName>
    <definedName name="T10_1">#REF!</definedName>
    <definedName name="T10_2">#REF!</definedName>
    <definedName name="T10_3">#REF!</definedName>
    <definedName name="T10_4">#REF!</definedName>
    <definedName name="T10_5">#REF!</definedName>
    <definedName name="T11_1">#REF!</definedName>
    <definedName name="T11_2">#REF!</definedName>
    <definedName name="T12_1">#REF!</definedName>
    <definedName name="T12_2">#REF!</definedName>
    <definedName name="T12_3">#REF!</definedName>
    <definedName name="T12_4">#REF!</definedName>
    <definedName name="T12_5">#REF!</definedName>
    <definedName name="T13_1">#REF!</definedName>
    <definedName name="T13_2">#REF!</definedName>
    <definedName name="T13_3">#REF!</definedName>
    <definedName name="T13_4">#REF!</definedName>
    <definedName name="T14_1">#REF!</definedName>
    <definedName name="T14_2">#REF!</definedName>
    <definedName name="T14_3">#REF!</definedName>
    <definedName name="T15_1">#REF!</definedName>
    <definedName name="T15_2">#REF!</definedName>
    <definedName name="T15_3">#REF!</definedName>
    <definedName name="T15_4">#REF!</definedName>
    <definedName name="T2_1">#REF!</definedName>
    <definedName name="T2_2">#REF!</definedName>
    <definedName name="T2_3">#REF!</definedName>
    <definedName name="T2_4">#REF!</definedName>
    <definedName name="T2_5">#REF!</definedName>
    <definedName name="T2_6">#REF!</definedName>
    <definedName name="T3_1">#REF!</definedName>
    <definedName name="T4_1">#REF!</definedName>
    <definedName name="T4_2">#REF!</definedName>
    <definedName name="T4_3">#REF!</definedName>
    <definedName name="T5_1">#REF!</definedName>
    <definedName name="T5_2">#REF!</definedName>
    <definedName name="T6_1">#REF!</definedName>
    <definedName name="T6_2">#REF!</definedName>
    <definedName name="T6_3">#REF!</definedName>
    <definedName name="T6_4">#REF!</definedName>
    <definedName name="T7_1">#REF!</definedName>
    <definedName name="T7_2">#REF!</definedName>
    <definedName name="T7_3">#REF!</definedName>
    <definedName name="T8_1">#REF!</definedName>
    <definedName name="T8_2">#REF!</definedName>
    <definedName name="T9_1">#REF!</definedName>
    <definedName name="T9_2">#REF!</definedName>
    <definedName name="T9_3">#REF!</definedName>
    <definedName name="Tariff" localSheetId="2">[35]Capex!#REF!</definedName>
    <definedName name="Tariff">[35]Capex!#REF!</definedName>
    <definedName name="TextRefCopy1" localSheetId="2">'[36]Cash Flow - Indirect Method_new'!#REF!</definedName>
    <definedName name="TextRefCopy1">'[36]Cash Flow - Indirect Method_new'!#REF!</definedName>
    <definedName name="TextRefCopy10">#REF!</definedName>
    <definedName name="TextRefCopy100">#REF!</definedName>
    <definedName name="TextRefCopy101">#REF!</definedName>
    <definedName name="TextRefCopy103">[37]Tickmarks!#REF!</definedName>
    <definedName name="TextRefCopy104">[37]Tickmarks!#REF!</definedName>
    <definedName name="TextRefCopy105">#REF!</definedName>
    <definedName name="TextRefCopy106">#REF!</definedName>
    <definedName name="TextRefCopy107">#REF!</definedName>
    <definedName name="TextRefCopy108">'[37]Accrued interest - PBC'!#REF!</definedName>
    <definedName name="TextRefCopy109">#REF!</definedName>
    <definedName name="TextRefCopy11">'[38]Shares-investm'!#REF!</definedName>
    <definedName name="TextRefCopy110">#REF!</definedName>
    <definedName name="TextRefCopy111">'[37]Accrued interest - PBC'!#REF!</definedName>
    <definedName name="TextRefCopy112">#REF!</definedName>
    <definedName name="TextRefCopy113">#REF!</definedName>
    <definedName name="TextRefCopy114">#REF!</definedName>
    <definedName name="TextRefCopy116">#REF!</definedName>
    <definedName name="TextRefCopy117">#REF!</definedName>
    <definedName name="TextRefCopy118">#REF!</definedName>
    <definedName name="TextRefCopy119">'[37]Accrued interest - PBC'!#REF!</definedName>
    <definedName name="TextRefCopy12">'[38]Shares-investm'!#REF!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'[37]Accrued interest - PBC'!#REF!</definedName>
    <definedName name="TextRefCopy125">#REF!</definedName>
    <definedName name="TextRefCopy126">#REF!</definedName>
    <definedName name="TextRefCopy127">#REF!</definedName>
    <definedName name="TextRefCopy129">[37]Tickmarks!#REF!</definedName>
    <definedName name="TextRefCopy13">#REF!</definedName>
    <definedName name="TextRefCopy130">[37]Tickmarks!#REF!</definedName>
    <definedName name="TextRefCopy131">[37]Tickmarks!#REF!</definedName>
    <definedName name="TextRefCopy133">[37]Tickmarks!#REF!</definedName>
    <definedName name="TextRefCopy135">[37]Tickmarks!#REF!</definedName>
    <definedName name="TextRefCopy136">[37]Tickmarks!#REF!</definedName>
    <definedName name="TextRefCopy138">[37]Tickmarks!#REF!</definedName>
    <definedName name="TextRefCopy139">[37]Tickmarks!#REF!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 localSheetId="2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'[37]Credit lines - PBC'!#REF!</definedName>
    <definedName name="TextRefCopy16">#REF!</definedName>
    <definedName name="TextRefCopy160" localSheetId="2">#REF!</definedName>
    <definedName name="TextRefCopy160">#REF!</definedName>
    <definedName name="TextRefCopy161" localSheetId="2">#REF!</definedName>
    <definedName name="TextRefCopy161">#REF!</definedName>
    <definedName name="TextRefCopy162" localSheetId="2">#REF!</definedName>
    <definedName name="TextRefCopy162">#REF!</definedName>
    <definedName name="TextRefCopy163" localSheetId="2">#REF!</definedName>
    <definedName name="TextRefCopy163">#REF!</definedName>
    <definedName name="TextRefCopy164" localSheetId="2">#REF!</definedName>
    <definedName name="TextRefCopy164">#REF!</definedName>
    <definedName name="TextRefCopy165" localSheetId="2">#REF!</definedName>
    <definedName name="TextRefCopy165">#REF!</definedName>
    <definedName name="TextRefCopy166">#REF!</definedName>
    <definedName name="TextRefCopy167" localSheetId="2">#REF!</definedName>
    <definedName name="TextRefCopy167">#REF!</definedName>
    <definedName name="TextRefCopy168">#REF!</definedName>
    <definedName name="TextRefCopy169" localSheetId="2">#REF!</definedName>
    <definedName name="TextRefCopy169">#REF!</definedName>
    <definedName name="TextRefCopy17">#REF!</definedName>
    <definedName name="TextRefCopy170">#REF!</definedName>
    <definedName name="TextRefCopy171" localSheetId="2">#REF!</definedName>
    <definedName name="TextRefCopy171">#REF!</definedName>
    <definedName name="TextRefCopy173" localSheetId="2">#REF!</definedName>
    <definedName name="TextRefCopy173">#REF!</definedName>
    <definedName name="TextRefCopy174" localSheetId="2">#REF!</definedName>
    <definedName name="TextRefCopy174">#REF!</definedName>
    <definedName name="TextRefCopy175" localSheetId="2">#REF!</definedName>
    <definedName name="TextRefCopy175">#REF!</definedName>
    <definedName name="TextRefCopy176">'[37]Accrued interest - PBC'!#REF!</definedName>
    <definedName name="TextRefCopy177" localSheetId="2">#REF!</definedName>
    <definedName name="TextRefCopy177">#REF!</definedName>
    <definedName name="TextRefCopy178" localSheetId="2">#REF!</definedName>
    <definedName name="TextRefCopy178">#REF!</definedName>
    <definedName name="TextRefCopy179">'[37]Accrued interest - PBC'!#REF!</definedName>
    <definedName name="TextRefCopy18">'[38]Shares-dealing'!#REF!</definedName>
    <definedName name="TextRefCopy180" localSheetId="2">#REF!</definedName>
    <definedName name="TextRefCopy180">#REF!</definedName>
    <definedName name="TextRefCopy181" localSheetId="2">#REF!</definedName>
    <definedName name="TextRefCopy181">#REF!</definedName>
    <definedName name="TextRefCopy182">#REF!</definedName>
    <definedName name="TextRefCopy183" localSheetId="2">#REF!</definedName>
    <definedName name="TextRefCopy183">#REF!</definedName>
    <definedName name="TextRefCopy185">#REF!</definedName>
    <definedName name="TextRefCopy186" localSheetId="2">#REF!</definedName>
    <definedName name="TextRefCopy186">#REF!</definedName>
    <definedName name="TextRefCopy186fv" localSheetId="2">#REF!</definedName>
    <definedName name="TextRefCopy186fv">#REF!</definedName>
    <definedName name="TextRefCopy187">#REF!</definedName>
    <definedName name="TextRefCopy188" localSheetId="2">#REF!</definedName>
    <definedName name="TextRefCopy188">#REF!</definedName>
    <definedName name="TextRefCopy189">#REF!</definedName>
    <definedName name="TextRefCopy19">#REF!</definedName>
    <definedName name="TextRefCopy190" localSheetId="2">#REF!</definedName>
    <definedName name="TextRefCopy190">#REF!</definedName>
    <definedName name="TextRefCopy191">#REF!</definedName>
    <definedName name="TextRefCopy192" localSheetId="2">#REF!</definedName>
    <definedName name="TextRefCopy192">#REF!</definedName>
    <definedName name="TextRefCopy193" localSheetId="2">#REF!</definedName>
    <definedName name="TextRefCopy193">#REF!</definedName>
    <definedName name="TextRefCopy194">#REF!</definedName>
    <definedName name="TextRefCopy195" localSheetId="2">#REF!</definedName>
    <definedName name="TextRefCopy195">#REF!</definedName>
    <definedName name="TextRefCopy197">#REF!</definedName>
    <definedName name="TextRefCopy198" localSheetId="2">#REF!</definedName>
    <definedName name="TextRefCopy198">#REF!</definedName>
    <definedName name="TextRefCopy199">#REF!</definedName>
    <definedName name="TextRefCopy2" localSheetId="2">#REF!</definedName>
    <definedName name="TextRefCopy2">#REF!</definedName>
    <definedName name="TextRefCopy20">[39]nostro_31.12.00!#REF!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8">#REF!</definedName>
    <definedName name="TextRefCopy21">[38]Investments!#REF!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9">#REF!</definedName>
    <definedName name="TextRefCopy22">[38]Investments!#REF!</definedName>
    <definedName name="TextRefCopy23">#REF!</definedName>
    <definedName name="TextRefCopy234">'[40]Bonds_AFS&amp;HTM'!$K$17</definedName>
    <definedName name="TextRefCopy24">#REF!</definedName>
    <definedName name="TextRefCopy245">[41]Shares_AFS!#REF!</definedName>
    <definedName name="TextRefCopy246">[41]Shares_AFS!#REF!</definedName>
    <definedName name="TextRefCopy25">#REF!</definedName>
    <definedName name="TextRefCopy254">[41]Shares_AFS!#REF!</definedName>
    <definedName name="TextRefCopy257">[41]Shares_AFS!#REF!</definedName>
    <definedName name="TextRefCopy26">#REF!</definedName>
    <definedName name="TextRefCopy262">[41]Shares_AFS!#REF!</definedName>
    <definedName name="TextRefCopy263">[41]Shares_AFS!#REF!</definedName>
    <definedName name="TextRefCopy265">[41]Shares_AFS!#REF!</definedName>
    <definedName name="TextRefCopy267">[41]Shares_AFS!#REF!</definedName>
    <definedName name="TextRefCopy27">#REF!</definedName>
    <definedName name="TextRefCopy270">[41]Shares_AFS!#REF!</definedName>
    <definedName name="TextRefCopy273">[41]Shares_AFS!#REF!</definedName>
    <definedName name="TextRefCopy28">#REF!</definedName>
    <definedName name="TextRefCopy280">[42]Investments_shares_AFS!$H$58</definedName>
    <definedName name="TextRefCopy284">#REF!</definedName>
    <definedName name="TextRefCopy286">#REF!</definedName>
    <definedName name="TextRefCopy29">#REF!</definedName>
    <definedName name="TextRefCopy291">#REF!</definedName>
    <definedName name="TextRefCopy292">#REF!</definedName>
    <definedName name="TextRefCopy293">#REF!</definedName>
    <definedName name="TextRefCopy294">#REF!</definedName>
    <definedName name="TextRefCopy295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 localSheetId="2">'[43]Собственный капитал'!#REF!</definedName>
    <definedName name="TextRefCopy3">'[43]Собственный капитал'!#REF!</definedName>
    <definedName name="textrefcopy3_">[44]t12_1!#REF!</definedName>
    <definedName name="TextRefCopy30">#REF!</definedName>
    <definedName name="TextRefCopy300">#REF!</definedName>
    <definedName name="TextRefCopy301">#REF!</definedName>
    <definedName name="TextRefCopy302">#REF!</definedName>
    <definedName name="TextRefCopy30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#REF!</definedName>
    <definedName name="TextRefCopy33">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[45]Sec!$AI$33</definedName>
    <definedName name="TextRefCopy36">#REF!</definedName>
    <definedName name="TextRefCopy37">'[37]Accrued interest - PBC'!#REF!</definedName>
    <definedName name="TextRefCopy38">#REF!</definedName>
    <definedName name="TextRefCopy39">'[37]Accrued interest - PBC'!#REF!</definedName>
    <definedName name="TextRefCopy392">#REF!</definedName>
    <definedName name="TextRefCopy395">#REF!</definedName>
    <definedName name="TextRefCopy396">'[46]IAS Adj'!$C$38</definedName>
    <definedName name="TextRefCopy398">#REF!</definedName>
    <definedName name="TextRefCopy399">#REF!</definedName>
    <definedName name="TextRefCopy4">[47]BS!#REF!</definedName>
    <definedName name="TextRefCopy40">#REF!</definedName>
    <definedName name="TextRefCopy400">#REF!</definedName>
    <definedName name="TextRefCopy402">#REF!</definedName>
    <definedName name="TextRefCopy403">#REF!</definedName>
    <definedName name="TextRefCopy405">#REF!</definedName>
    <definedName name="TextRefCopy407">#REF!</definedName>
    <definedName name="TextRefCopy409">#REF!</definedName>
    <definedName name="TextRefCopy41">'[37]Accrued interest - PBC'!#REF!</definedName>
    <definedName name="TextRefCopy411">#REF!</definedName>
    <definedName name="TextRefCopy414">#REF!</definedName>
    <definedName name="TextRefCopy419">#REF!</definedName>
    <definedName name="TextRefCopy42">#REF!</definedName>
    <definedName name="TextRefCopy422">#REF!</definedName>
    <definedName name="TextRefCopy424">#REF!</definedName>
    <definedName name="TextRefCopy426">#REF!</definedName>
    <definedName name="TextRefCopy430">#REF!</definedName>
    <definedName name="TextRefCopy439">#REF!</definedName>
    <definedName name="TextRefCopy44">#REF!</definedName>
    <definedName name="TextRefCopy45">#REF!</definedName>
    <definedName name="TextRefCopy47">#REF!</definedName>
    <definedName name="TextRefCopy49">#REF!</definedName>
    <definedName name="TextRefCopy5" localSheetId="2">'[43]Собственный капитал'!#REF!</definedName>
    <definedName name="TextRefCopy5">'[43]Собственный капитал'!#REF!</definedName>
    <definedName name="TextRefCopy51">#REF!</definedName>
    <definedName name="TextRefCopy53">#REF!</definedName>
    <definedName name="TextRefCopy55">#REF!</definedName>
    <definedName name="textrefcopy55_">[44]t12_1!#REF!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'[48]PP&amp;E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9">#REF!</definedName>
    <definedName name="TextRefCopy7">[38]Investments!#REF!</definedName>
    <definedName name="TextRefCopy70">[47]BS_new!$D$36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6" localSheetId="2">[49]Movements!#REF!</definedName>
    <definedName name="TextRefCopy76">[49]Movements!#REF!</definedName>
    <definedName name="TextRefCopy77">#REF!</definedName>
    <definedName name="TextRefCopy78">#REF!</definedName>
    <definedName name="TextRefCopy79">#REF!</definedName>
    <definedName name="TextRefCopy8">[36]IA!$B$14</definedName>
    <definedName name="TextRefCopy81">'[41]IAS Adj'!#REF!</definedName>
    <definedName name="TextRefCopy82">#REF!</definedName>
    <definedName name="TextRefCopy83">#REF!</definedName>
    <definedName name="TextRefCopy84">#REF!</definedName>
    <definedName name="TextRefCopy85">'[37]Accrued interest - PBC'!#REF!</definedName>
    <definedName name="TextRefCopy86">#REF!</definedName>
    <definedName name="TextRefCopy87">[37]Tickmarks!#REF!</definedName>
    <definedName name="TextRefCopy88">'[48]PP&amp;E mvt for 2003'!$P$19</definedName>
    <definedName name="TextRefCopy89">'[48]PP&amp;E mvt for 2003'!$P$46</definedName>
    <definedName name="TextRefCopy9">#REF!</definedName>
    <definedName name="TextRefCopy90">'[48]PP&amp;E mvt for 2003'!$P$25</definedName>
    <definedName name="TextRefCopy91">#REF!</definedName>
    <definedName name="TextRefCopy92">'[48]PP&amp;E mvt for 2003'!$P$26</definedName>
    <definedName name="TextRefCopy93">[37]Tickmarks!#REF!</definedName>
    <definedName name="TextRefCopy94">'[48]PP&amp;E mvt for 2003'!$P$52</definedName>
    <definedName name="TextRefCopy95">'[48]PP&amp;E mvt for 2003'!$P$53</definedName>
    <definedName name="TextRefCopy96">#REF!</definedName>
    <definedName name="TextRefCopy97">[37]Tickmarks!#REF!</definedName>
    <definedName name="TextRefCopy98">#REF!</definedName>
    <definedName name="TextRefCopy99">#REF!</definedName>
    <definedName name="TextRefCopyRangeCount" hidden="1">3</definedName>
    <definedName name="Tirante_fino_a_2" localSheetId="2">#REF!</definedName>
    <definedName name="Tirante_fino_a_2">#REF!</definedName>
    <definedName name="Tirante_oltre_2" localSheetId="2">#REF!</definedName>
    <definedName name="Tirante_oltre_2">#REF!</definedName>
    <definedName name="TITLE" localSheetId="2">#REF!</definedName>
    <definedName name="TITLE">#REF!</definedName>
    <definedName name="TMP_перекрестный">#REF!</definedName>
    <definedName name="Total_Pip_Fabr" localSheetId="2">#REF!</definedName>
    <definedName name="Total_Pip_Fabr">#REF!</definedName>
    <definedName name="Total_Pip_Supply" localSheetId="2">#REF!</definedName>
    <definedName name="Total_Pip_Supply">#REF!</definedName>
    <definedName name="tt">#REF!</definedName>
    <definedName name="ttr">#REF!</definedName>
    <definedName name="usd" localSheetId="2">'[34]X-rates'!#REF!</definedName>
    <definedName name="usd">'[34]X-rates'!#REF!</definedName>
    <definedName name="usd_end" localSheetId="2">'[34]X-rates'!#REF!</definedName>
    <definedName name="usd_end">'[34]X-rates'!#REF!</definedName>
    <definedName name="USD_to_EUR_av">'[34]X-rates'!$B$3</definedName>
    <definedName name="USD_to_EUR_end">'[34]X-rates'!$B$4</definedName>
    <definedName name="USD_to_EUR_open">'[34]X-rates'!$B$2</definedName>
    <definedName name="USDend" localSheetId="2">'[34]X-rates'!#REF!</definedName>
    <definedName name="USDend">'[34]X-rates'!#REF!</definedName>
    <definedName name="Valv_big" localSheetId="2">#REF!</definedName>
    <definedName name="Valv_big">#REF!</definedName>
    <definedName name="Valv_small" localSheetId="2">#REF!</definedName>
    <definedName name="Valv_small">#REF!</definedName>
    <definedName name="VAT" localSheetId="2">[35]Capex!#REF!</definedName>
    <definedName name="VAT">[35]Capex!#REF!</definedName>
    <definedName name="VIS" localSheetId="2">#REF!</definedName>
    <definedName name="VIS">#REF!</definedName>
    <definedName name="W" localSheetId="2">[9]Pip.Summ.!#REF!</definedName>
    <definedName name="W">[9]Pip.Summ.!#REF!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WQ" localSheetId="2">[9]Pip.Summ.!#REF!</definedName>
    <definedName name="WWQ">[9]Pip.Summ.!#REF!</definedName>
    <definedName name="XLRPARAMS_d" hidden="1">[50]XLR_NoRangeSheet!$B$6</definedName>
    <definedName name="XRefCopyRangeCount" hidden="1">1</definedName>
    <definedName name="yyyy">[17]form!$Q$7</definedName>
    <definedName name="Z_C37E65A7_9893_435E_9759_72E0D8A5DD87_.wvu.PrintTitles" localSheetId="2" hidden="1">#REF!</definedName>
    <definedName name="Z_C37E65A7_9893_435E_9759_72E0D8A5DD87_.wvu.PrintTitles" hidden="1">#REF!</definedName>
    <definedName name="zheldor" localSheetId="2">#REF!</definedName>
    <definedName name="zheldor">#REF!</definedName>
    <definedName name="zheldorizdat" localSheetId="2">#REF!</definedName>
    <definedName name="zheldorizdat">#REF!</definedName>
    <definedName name="а1" localSheetId="2">[51]ЯНВАРЬ!#REF!</definedName>
    <definedName name="а1">[51]ЯНВАРЬ!#REF!</definedName>
    <definedName name="А2" localSheetId="2">#REF!</definedName>
    <definedName name="А2">#REF!</definedName>
    <definedName name="А231">#REF!</definedName>
    <definedName name="А448">#REF!</definedName>
    <definedName name="аааа">#REF!</definedName>
    <definedName name="АААААААА">#N/A</definedName>
    <definedName name="ап">#N/A</definedName>
    <definedName name="апвп">[52]Форма2!$C$19:$C$24,[52]Форма2!$E$19:$F$24,[52]Форма2!$D$26:$F$31,[52]Форма2!$C$33:$C$38,[52]Форма2!$E$33:$F$38,[52]Форма2!$D$40:$F$43,[52]Форма2!$C$45:$C$48,[52]Форма2!$E$45:$F$48,[52]Форма2!$C$19</definedName>
    <definedName name="_xlnm.Database" localSheetId="2">#REF!</definedName>
    <definedName name="_xlnm.Database">#REF!</definedName>
    <definedName name="БАЛАНС">#REF!</definedName>
    <definedName name="Бери">[53]Форма2!$D$129:$F$132,[53]Форма2!$D$134:$F$135,[53]Форма2!$D$137:$F$140,[53]Форма2!$D$142:$F$144,[53]Форма2!$D$146:$F$150,[53]Форма2!$D$152:$F$154,[53]Форма2!$D$156:$F$162,[53]Форма2!$D$129</definedName>
    <definedName name="Берик">[53]Форма2!$C$70:$C$72,[53]Форма2!$D$73:$F$73,[53]Форма2!$E$70:$F$72,[53]Форма2!$C$75:$C$77,[53]Форма2!$E$75:$F$77,[53]Форма2!$C$79:$C$82,[53]Форма2!$E$79:$F$82,[53]Форма2!$C$84:$C$86,[53]Форма2!$E$84:$F$86,[53]Форма2!$C$88:$C$89,[53]Форма2!$E$88:$F$89,[53]Форма2!$C$70</definedName>
    <definedName name="БЛРаздел1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ЛРаздел10" localSheetId="2">#REF!</definedName>
    <definedName name="БЛРаздел10">#REF!</definedName>
    <definedName name="БЛРаздел2">[54]Форма2!$C$51:$C$58,[54]Форма2!$E$51:$F$58,[54]Форма2!$C$60:$C$63,[54]Форма2!$E$60:$F$63,[54]Форма2!$C$65:$C$67,[54]Форма2!$E$65:$F$67,[54]Форма2!$C$51</definedName>
    <definedName name="БЛРаздел3">[54]Форма2!$C$70:$C$72,[54]Форма2!$D$73:$F$73,[54]Форма2!$E$70:$F$72,[54]Форма2!$C$75:$C$77,[54]Форма2!$E$75:$F$77,[54]Форма2!$C$79:$C$82,[54]Форма2!$E$79:$F$82,[54]Форма2!$C$84:$C$86,[54]Форма2!$E$84:$F$86,[54]Форма2!$C$88:$C$89,[54]Форма2!$E$88:$F$89,[54]Форма2!$C$70</definedName>
    <definedName name="БЛРаздел4">[54]Форма2!$E$106:$F$107,[54]Форма2!$C$106:$C$107,[54]Форма2!$E$102:$F$104,[54]Форма2!$C$102:$C$104,[54]Форма2!$C$97:$C$100,[54]Форма2!$E$97:$F$100,[54]Форма2!$E$92:$F$95,[54]Форма2!$C$92:$C$95,[54]Форма2!$C$92</definedName>
    <definedName name="БЛРаздел5">[54]Форма2!$C$113:$C$114,[54]Форма2!$D$110:$F$112,[54]Форма2!$E$113:$F$114,[54]Форма2!$D$115:$F$115,[54]Форма2!$D$117:$F$119,[54]Форма2!$D$121:$F$122,[54]Форма2!$D$124:$F$126,[54]Форма2!$D$110</definedName>
    <definedName name="БЛРаздел6">[54]Форма2!$D$129:$F$132,[54]Форма2!$D$134:$F$135,[54]Форма2!$D$137:$F$140,[54]Форма2!$D$142:$F$144,[54]Форма2!$D$146:$F$150,[54]Форма2!$D$152:$F$154,[54]Форма2!$D$156:$F$162,[54]Форма2!$D$129</definedName>
    <definedName name="БЛРаздел7">[54]Форма2!$D$179:$F$185,[54]Форма2!$D$175:$F$177,[54]Форма2!$D$165:$F$173,[54]Форма2!$D$165</definedName>
    <definedName name="БЛРаздел8">[54]Форма2!$E$200:$F$207,[54]Форма2!$C$200:$C$207,[54]Форма2!$E$189:$F$198,[54]Форма2!$C$189:$C$198,[54]Форма2!$E$188:$F$188,[54]Форма2!$C$188</definedName>
    <definedName name="БЛРаздел9">[54]Форма2!$E$234:$F$237,[54]Форма2!$C$234:$C$237,[54]Форма2!$E$224:$F$232,[54]Форма2!$C$224:$C$232,[54]Форма2!$E$223:$F$223,[54]Форма2!$C$223,[54]Форма2!$E$217:$F$221,[54]Форма2!$C$217:$C$221,[54]Форма2!$E$210:$F$215,[54]Форма2!$C$210:$C$215,[54]Форма2!$C$210</definedName>
    <definedName name="БПДанные">[54]Форма1!$C$22:$D$33,[54]Форма1!$C$36:$D$48,[54]Форма1!$C$22</definedName>
    <definedName name="Бюджет__по__подразд__2003__года_Лист1_Таблица" localSheetId="2">[55]ОТиТБ!#REF!</definedName>
    <definedName name="Бюджет__по__подразд__2003__года_Лист1_Таблица">[55]ОТиТБ!#REF!</definedName>
    <definedName name="в" localSheetId="2">#REF!</definedName>
    <definedName name="в">#REF!</definedName>
    <definedName name="в23ё">#N/A</definedName>
    <definedName name="В32" localSheetId="2">#REF!</definedName>
    <definedName name="В32">#REF!</definedName>
    <definedName name="ВалютаБаланса" localSheetId="2">#REF!</definedName>
    <definedName name="ВалютаБаланса">#REF!</definedName>
    <definedName name="вб" localSheetId="2">[56]Пр2!#REF!</definedName>
    <definedName name="вб">[56]Пр2!#REF!</definedName>
    <definedName name="вв">#N/A</definedName>
    <definedName name="вид_кред._вал">[57]Лист1!$C$2:$C$9</definedName>
    <definedName name="вид_кред._руб.">[57]Лист1!$B$2:$B$13</definedName>
    <definedName name="время">[2]Содержание!$D$4</definedName>
    <definedName name="все">#REF!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еыееек" localSheetId="2">#REF!,#REF!,#REF!</definedName>
    <definedName name="выеыееек">#REF!,#REF!,#REF!</definedName>
    <definedName name="ггздщ">#N/A</definedName>
    <definedName name="гнегнегне" localSheetId="2">#REF!,#REF!,#REF!,#REF!,#REF!,#REF!</definedName>
    <definedName name="гнегнегне">#REF!,#REF!,#REF!,#REF!,#REF!,#REF!</definedName>
    <definedName name="гненгнег" localSheetId="2">#REF!,#REF!,#REF!,#REF!,#REF!,#REF!,#REF!,#REF!</definedName>
    <definedName name="гненгнег">#REF!,#REF!,#REF!,#REF!,#REF!,#REF!,#REF!,#REF!</definedName>
    <definedName name="год">[2]Содержание!$D$5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2">#REF!</definedName>
    <definedName name="д1">#REF!</definedName>
    <definedName name="д2" localSheetId="2">#REF!</definedName>
    <definedName name="д2">#REF!</definedName>
    <definedName name="д3" localSheetId="2">#REF!</definedName>
    <definedName name="д3">#REF!</definedName>
    <definedName name="д4" localSheetId="2">#REF!</definedName>
    <definedName name="д4">#REF!</definedName>
    <definedName name="дат">OFFSET([58]маржа!$D$43,0,0,COUNTA([58]маржа!$C$43:$C$74),1)</definedName>
    <definedName name="Дата">OFFSET([59]маржа!$D$43,0,0,COUNTA([59]маржа!$C$43:$C$74),1)</definedName>
    <definedName name="дебит">'[60]из сем'!$A$2:$B$362</definedName>
    <definedName name="дмтс" localSheetId="2">#REF!</definedName>
    <definedName name="дмтс">#REF!</definedName>
    <definedName name="Добыча">'[61]Добыча нефти4'!$F$11:$Q$12</definedName>
    <definedName name="Доз5" localSheetId="2">#REF!</definedName>
    <definedName name="Доз5">#REF!</definedName>
    <definedName name="доз6" localSheetId="2">#REF!</definedName>
    <definedName name="доз6">#REF!</definedName>
    <definedName name="доход">OFFSET([62]Приложение_№5_new!$D$11,0,0,1,COUNTA([62]Приложение_№5_new!$D$11:$R$11))</definedName>
    <definedName name="Драгоценные_металлы">#REF!</definedName>
    <definedName name="дшлшщ">#N/A</definedName>
    <definedName name="ЕдИзм">[26]ЕдИзм!$A$1:$D$25</definedName>
    <definedName name="еугонгш">#N/A</definedName>
    <definedName name="еукар">#N/A</definedName>
    <definedName name="ждлждл" localSheetId="2">#REF!,#REF!,#REF!,#REF!,#REF!,#REF!,#REF!,#REF!,#REF!</definedName>
    <definedName name="ждлждл">#REF!,#REF!,#REF!,#REF!,#REF!,#REF!,#REF!,#REF!,#REF!</definedName>
    <definedName name="зщшзщзщш" localSheetId="2">#REF!,#REF!,#REF!,#REF!,#REF!,#REF!,#REF!,#REF!,#REF!,#REF!,#REF!</definedName>
    <definedName name="зщшзщзщш">#REF!,#REF!,#REF!,#REF!,#REF!,#REF!,#REF!,#REF!,#REF!,#REF!,#REF!</definedName>
    <definedName name="И" localSheetId="2">[11]д.7.001!#REF!</definedName>
    <definedName name="И">[11]д.7.001!#REF!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итог">#REF!</definedName>
    <definedName name="Итог_1">#REF!</definedName>
    <definedName name="й">#N/A</definedName>
    <definedName name="йй">#N/A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[57]Лист1!$D$2:$D$5</definedName>
    <definedName name="КП">#REF!</definedName>
    <definedName name="КП_по_решениям">#REF!</definedName>
    <definedName name="кпвал" localSheetId="2">#REF!</definedName>
    <definedName name="кпвал">#REF!</definedName>
    <definedName name="кплицо" localSheetId="2">#REF!</definedName>
    <definedName name="кплицо">#REF!</definedName>
    <definedName name="кпод" localSheetId="2">#REF!</definedName>
    <definedName name="кпод">#REF!</definedName>
    <definedName name="кпф" localSheetId="2">#REF!</definedName>
    <definedName name="кпф">#REF!</definedName>
    <definedName name="кред_Запрос">#REF!</definedName>
    <definedName name="кредиты_Запрос">#REF!</definedName>
    <definedName name="_xlnm.Criteria" localSheetId="2">#REF!</definedName>
    <definedName name="_xlnm.Criteria">#REF!</definedName>
    <definedName name="куеп">#N/A</definedName>
    <definedName name="курс">#REF!</definedName>
    <definedName name="курс_2005" localSheetId="2">#REF!</definedName>
    <definedName name="курс_2005">#REF!</definedName>
    <definedName name="курс_2006" localSheetId="2">#REF!</definedName>
    <definedName name="курс_2006">#REF!</definedName>
    <definedName name="курс_2007" localSheetId="2">#REF!</definedName>
    <definedName name="курс_2007">#REF!</definedName>
    <definedName name="курс_2008" localSheetId="2">#REF!</definedName>
    <definedName name="курс_2008">#REF!</definedName>
    <definedName name="курс_2009" localSheetId="2">#REF!</definedName>
    <definedName name="курс_2009">#REF!</definedName>
    <definedName name="курс_2010" localSheetId="2">#REF!</definedName>
    <definedName name="курс_2010">#REF!</definedName>
    <definedName name="курс_доллар">[57]ИТОГ!$B$2</definedName>
    <definedName name="курс_евро">[57]ИТОГ!$B$3</definedName>
    <definedName name="лдв">#REF!</definedName>
    <definedName name="лист1" localSheetId="2">#REF!</definedName>
    <definedName name="лист1">#REF!</definedName>
    <definedName name="лор" hidden="1">{#N/A,#N/A,TRUE,"Лист1";#N/A,#N/A,TRUE,"Лист2";#N/A,#N/A,TRUE,"Лист3"}</definedName>
    <definedName name="МБК_для_рез_по_МСБУ__итог_">[63]МБК!$A$1:$H$23</definedName>
    <definedName name="мбр" localSheetId="2">[56]Пр2!#REF!</definedName>
    <definedName name="мбр">[56]Пр2!#REF!</definedName>
    <definedName name="ммм" localSheetId="2">#REF!</definedName>
    <definedName name="ммм">#REF!</definedName>
    <definedName name="МРП" localSheetId="2">#REF!</definedName>
    <definedName name="МРП">#REF!</definedName>
    <definedName name="мым">#N/A</definedName>
    <definedName name="наташа">#N/A</definedName>
    <definedName name="начало">#REF!</definedName>
    <definedName name="нгекнекн" localSheetId="2">#REF!,#REF!,#REF!,#REF!</definedName>
    <definedName name="нгекнекн">#REF!,#REF!,#REF!,#REF!</definedName>
    <definedName name="невневнев" localSheetId="2">#REF!</definedName>
    <definedName name="невневнев">#REF!</definedName>
    <definedName name="Неработающие_кредиты">#REF!</definedName>
    <definedName name="нешнлш">#N/A</definedName>
    <definedName name="_xlnm.Print_Area" localSheetId="0">Ф1!$A$1:$D$47</definedName>
    <definedName name="_xlnm.Print_Area" localSheetId="1">Ф2_!$A$1:$E$44</definedName>
    <definedName name="_xlnm.Print_Area" localSheetId="2">ф3!$A$1:$D$59</definedName>
    <definedName name="_xlnm.Print_Area" localSheetId="3">ф4!$A$1:$G$32</definedName>
    <definedName name="_xlnm.Print_Area">#REF!</definedName>
    <definedName name="ОД_БЕЗ_СПИС">#REF!</definedName>
    <definedName name="Ора">'[64]поставка сравн13'!$A$1:$Q$30</definedName>
    <definedName name="Ораз">[53]Форма2!$D$179:$F$185,[53]Форма2!$D$175:$F$177,[53]Форма2!$D$165:$F$173,[53]Форма2!$D$165</definedName>
    <definedName name="орп" hidden="1">{#N/A,#N/A,TRUE,"Лист1";#N/A,#N/A,TRUE,"Лист2";#N/A,#N/A,TRUE,"Лист3"}</definedName>
    <definedName name="п" localSheetId="2">#REF!</definedName>
    <definedName name="п">#REF!</definedName>
    <definedName name="первый" localSheetId="2">#REF!</definedName>
    <definedName name="первый">#REF!</definedName>
    <definedName name="период">[2]Содержание!$D$4</definedName>
    <definedName name="пп">[65]иркутск!#REF!</definedName>
    <definedName name="Предприятия">'[66]#ССЫЛКА'!$A$1:$D$64</definedName>
    <definedName name="прибыль3" hidden="1">{#N/A,#N/A,TRUE,"Лист1";#N/A,#N/A,TRUE,"Лист2";#N/A,#N/A,TRUE,"Лист3"}</definedName>
    <definedName name="Прив" localSheetId="2">#REF!</definedName>
    <definedName name="Прив">#REF!</definedName>
    <definedName name="Прог" localSheetId="2">#REF!</definedName>
    <definedName name="Прог">#REF!</definedName>
    <definedName name="Пролонгированные">#REF!</definedName>
    <definedName name="Пролонгированные_кредиты">#REF!</definedName>
    <definedName name="пррррр" localSheetId="2">#REF!</definedName>
    <definedName name="пррррр">#REF!</definedName>
    <definedName name="прррррр" localSheetId="2">#REF!</definedName>
    <definedName name="прррррр">#REF!</definedName>
    <definedName name="р">#REF!</definedName>
    <definedName name="расход">OFFSET([62]Приложение_№5_new!$D$22,0,0,1,COUNTA([62]Приложение_№5_new!$D$22:$R$22))</definedName>
    <definedName name="расходы">[67]Форма2!$C$51:$C$58,[67]Форма2!$E$51:$F$58,[67]Форма2!$C$60:$C$63,[67]Форма2!$E$60:$F$63,[67]Форма2!$C$65:$C$67,[67]Форма2!$E$65:$F$67,[67]Форма2!$C$51</definedName>
    <definedName name="Резервы_по_корп_кред_МСБУ__итог_">'[63]Корп кред'!$A$1:$H$141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>#REF!</definedName>
    <definedName name="сектор">[26]Предпр!$L$3:$L$9</definedName>
    <definedName name="см" localSheetId="2">#REF!</definedName>
    <definedName name="см">#REF!</definedName>
    <definedName name="Солнце" localSheetId="2">#REF!</definedName>
    <definedName name="Солнце">#REF!</definedName>
    <definedName name="СписокТЭП">[68]СписокТЭП!$A$1:$C$40</definedName>
    <definedName name="сс">#N/A</definedName>
    <definedName name="сссс">#N/A</definedName>
    <definedName name="ссы">#N/A</definedName>
    <definedName name="субдолг">[69]Расчеты!$I$14</definedName>
    <definedName name="сум" localSheetId="2">#REF!</definedName>
    <definedName name="сум">#REF!</definedName>
    <definedName name="сяры" localSheetId="2">#REF!</definedName>
    <definedName name="сяры">#REF!</definedName>
    <definedName name="текар" hidden="1">{#N/A,#N/A,TRUE,"Лист1";#N/A,#N/A,TRUE,"Лист2";#N/A,#N/A,TRUE,"Лист3"}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етий" localSheetId="2">#REF!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2">#REF!</definedName>
    <definedName name="ф">#REF!</definedName>
    <definedName name="ф4">#N/A</definedName>
    <definedName name="ф77">#REF!</definedName>
    <definedName name="форма6" localSheetId="2">#REF!</definedName>
    <definedName name="форма6">#REF!</definedName>
    <definedName name="х00.043">'[70]#'!$B$32</definedName>
    <definedName name="х02.85">'[71]#'!$B$209</definedName>
    <definedName name="хшзхзш" localSheetId="2">#REF!,#REF!,#REF!,#REF!,#REF!,#REF!,#REF!,#REF!,#REF!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 localSheetId="2">#REF!</definedName>
    <definedName name="четвертый">#REF!</definedName>
    <definedName name="щ">#N/A</definedName>
    <definedName name="щшгшщшг" localSheetId="2">#REF!,#REF!,#REF!,#REF!,#REF!,#REF!,#REF!,#REF!</definedName>
    <definedName name="щшгшщшг">#REF!,#REF!,#REF!,#REF!,#REF!,#REF!,#REF!,#REF!</definedName>
    <definedName name="ыв">#N/A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'[61]поставка сравн13'!$A$1:$Q$30</definedName>
    <definedName name="ээ" localSheetId="2">#REF!</definedName>
    <definedName name="ээ">#REF!</definedName>
    <definedName name="юю" localSheetId="2">#REF!</definedName>
    <definedName name="юю">#REF!</definedName>
    <definedName name="явп" localSheetId="2">#REF!</definedName>
    <definedName name="яв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C18" i="3"/>
  <c r="C19" i="3" s="1"/>
  <c r="G26" i="4"/>
  <c r="G23" i="4"/>
  <c r="G19" i="4"/>
  <c r="F19" i="4"/>
  <c r="E28" i="4"/>
  <c r="E25" i="4"/>
  <c r="D19" i="4"/>
  <c r="D28" i="4" s="1"/>
  <c r="B19" i="4"/>
  <c r="B28" i="4" s="1"/>
  <c r="E12" i="4"/>
  <c r="D17" i="6" l="1"/>
  <c r="D27" i="6" l="1"/>
  <c r="D12" i="6"/>
  <c r="D14" i="6" s="1"/>
  <c r="C14" i="6"/>
  <c r="C12" i="6"/>
  <c r="C8" i="6"/>
  <c r="D23" i="6" l="1"/>
  <c r="C23" i="6"/>
  <c r="G7" i="4" l="1"/>
  <c r="G8" i="4"/>
  <c r="G9" i="4"/>
  <c r="G10" i="4"/>
  <c r="G11" i="4"/>
  <c r="B12" i="4"/>
  <c r="C12" i="4"/>
  <c r="D12" i="4"/>
  <c r="G13" i="4"/>
  <c r="B14" i="4"/>
  <c r="C14" i="4"/>
  <c r="D14" i="4"/>
  <c r="F12" i="4" l="1"/>
  <c r="F14" i="4" s="1"/>
  <c r="E14" i="4"/>
  <c r="C29" i="5"/>
  <c r="G12" i="4" l="1"/>
  <c r="G14" i="4" s="1"/>
  <c r="B43" i="3"/>
  <c r="B19" i="3" l="1"/>
  <c r="B32" i="3" s="1"/>
  <c r="B35" i="3" s="1"/>
  <c r="D35" i="6" l="1"/>
  <c r="C35" i="6"/>
  <c r="D28" i="6"/>
  <c r="D30" i="6" s="1"/>
  <c r="F20" i="4" s="1"/>
  <c r="C27" i="6"/>
  <c r="C28" i="6" s="1"/>
  <c r="C30" i="6" s="1"/>
  <c r="C36" i="6" s="1"/>
  <c r="D35" i="5"/>
  <c r="C35" i="5"/>
  <c r="D29" i="5"/>
  <c r="D18" i="5"/>
  <c r="C18" i="5"/>
  <c r="F25" i="4" l="1"/>
  <c r="G25" i="4" s="1"/>
  <c r="G20" i="4"/>
  <c r="F28" i="4"/>
  <c r="G28" i="4" s="1"/>
  <c r="D36" i="5"/>
  <c r="D36" i="6"/>
  <c r="C36" i="5"/>
  <c r="C50" i="3" l="1"/>
  <c r="B50" i="3"/>
  <c r="B52" i="3" s="1"/>
  <c r="B54" i="3" s="1"/>
  <c r="C43" i="3"/>
  <c r="C32" i="3"/>
  <c r="C35" i="3" s="1"/>
  <c r="C52" i="3" l="1"/>
  <c r="C54" i="3" s="1"/>
</calcChain>
</file>

<file path=xl/sharedStrings.xml><?xml version="1.0" encoding="utf-8"?>
<sst xmlns="http://schemas.openxmlformats.org/spreadsheetml/2006/main" count="183" uniqueCount="140">
  <si>
    <t>Прим.</t>
  </si>
  <si>
    <t xml:space="preserve">(в тысячах тенге) </t>
  </si>
  <si>
    <t>Активы</t>
  </si>
  <si>
    <t>Денежные средства и их эквиваленты</t>
  </si>
  <si>
    <t>Средства в банках и прочих финансовых институтах</t>
  </si>
  <si>
    <t>Кредиты клиентам</t>
  </si>
  <si>
    <t>Основные средства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</si>
  <si>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</si>
  <si>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</si>
  <si>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</si>
  <si>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</si>
  <si>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</si>
  <si>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</si>
  <si>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институтов</t>
  </si>
  <si>
    <t>Займы банков и прочих финансовых институтов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</si>
  <si>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</si>
  <si>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</si>
  <si>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</si>
  <si>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</si>
  <si>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</si>
  <si>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</si>
  <si>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</si>
  <si>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</si>
  <si>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</si>
  <si>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(Накопленный убыток)</t>
  </si>
  <si>
    <t>Итого капитал</t>
  </si>
  <si>
    <t>Итого капитал и обязательства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</si>
  <si>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</si>
  <si>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</si>
  <si>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_________________________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</si>
  <si>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</si>
  <si>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</si>
  <si>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</si>
  <si>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</si>
  <si>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Чистые доходы по операциям с иностранной валютой</t>
  </si>
  <si>
    <t xml:space="preserve">Чистые расходы по операциям с  финансовыми инструментами, оцениваемыми по справедливой стоимости, изменения которой отражаются  в составе прибыли или убытка </t>
  </si>
  <si>
    <t>Чистые расходы/доходы по операциям с инвестиционными ценными бумагами, оцениваемыми через прочий совокупный доход</t>
  </si>
  <si>
    <t>Доход от первоначального признания выпущенных субординированных облигаций</t>
  </si>
  <si>
    <t>Чистый доход от реструктуризации кредитов клиентам</t>
  </si>
  <si>
    <t>Прочие операционные доходы</t>
  </si>
  <si>
    <t>Непроцентные доходы</t>
  </si>
  <si>
    <t>Административные и прочие операционные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</si>
  <si>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</si>
  <si>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</si>
  <si>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</si>
  <si>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</si>
  <si>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</si>
  <si>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</si>
  <si>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через прочий совокупный доход</t>
  </si>
  <si>
    <t>Реализованные расходы по операциям с инвестиционными ценными бумагами, имеющимися в наличии для продажи, переклассифицированные в состав прибыли или убытка</t>
  </si>
  <si>
    <t>Переоценка земли и зданий</t>
  </si>
  <si>
    <t>Итого совокупный доход за период</t>
  </si>
  <si>
    <t>_____________________</t>
  </si>
  <si>
    <t>(в тыс. тенге)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</si>
  <si>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</si>
  <si>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</si>
  <si>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</si>
  <si>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</si>
  <si>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</si>
  <si>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Полученные доходы за вычетом расходов по операциям с иностранной валютой</t>
  </si>
  <si>
    <t>Реализованные расходы за вычетом доходов по операциям с финансовыми инструментами, оцениваемыми по справедливой стоимости, изменения которых отражаются в составе прибыли или убытка</t>
  </si>
  <si>
    <t>Реализованные расходы за вычетом доходов по операциям с инвестиционными ценными бумагами, оцениваемыми через прочий совокупный доход</t>
  </si>
  <si>
    <t>Прочие операционные доходы полученные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</si>
  <si>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</si>
  <si>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</si>
  <si>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 в операционных активах</t>
  </si>
  <si>
    <t>Чистое (уменьшение) в операционных обязательствах</t>
  </si>
  <si>
    <t>Кредиторская задолженность по договорам РЕПО</t>
  </si>
  <si>
    <t>Чистые денежные потоки от операционной деятельности до уплаты корпоративного подоходного налога</t>
  </si>
  <si>
    <t>Корпоративный подоходный налог уплаченный</t>
  </si>
  <si>
    <t xml:space="preserve">Чистое расходование денежных средств в операционной деятельности </t>
  </si>
  <si>
    <t>Денежные потоки от инвестиционной деятельности</t>
  </si>
  <si>
    <t>Приобретение основных средств и нематериальных активов</t>
  </si>
  <si>
    <t>Приобретение инвестиционных ценных бумаг, имеющихся в наличии для продажи</t>
  </si>
  <si>
    <t>Приобретение инвестиционных ценных бумаг, оцениваемых через прочий совокупный доход</t>
  </si>
  <si>
    <t>Поступления от продажи основных средств</t>
  </si>
  <si>
    <t>Поступления от продажи и погашения инвестиционных ценных бумаг, имеющихся в наличии для продажи</t>
  </si>
  <si>
    <t>Чистое расходование/поступление денежных средств от инвестиционной деятельности</t>
  </si>
  <si>
    <t>Денежные потоки от финансовой деятельности</t>
  </si>
  <si>
    <t>Выпуск акций</t>
  </si>
  <si>
    <t>Чистое поступление денежных средств  от финансовой деятельности</t>
  </si>
  <si>
    <t>Влияние изменений обменного курса на денежные средства и их эквиваленты</t>
  </si>
  <si>
    <t>Чистое уменьшение денежных средств и их эквивалентов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</si>
  <si>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</si>
  <si>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</si>
  <si>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в тысячах тенге</t>
  </si>
  <si>
    <t>Резервный фонд</t>
  </si>
  <si>
    <t>Резерв переоценки основных средств</t>
  </si>
  <si>
    <t>Накопленный убыток</t>
  </si>
  <si>
    <t>Итого</t>
  </si>
  <si>
    <t>Влияние применения МСФО (IFRS) 9</t>
  </si>
  <si>
    <t>Чистое изменение справедливой стоимости, перенесенное в состав прибыли или убытка</t>
  </si>
  <si>
    <t>31 декабря 2018 г.</t>
  </si>
  <si>
    <t>Активы, оцениваемые по справедливой стоимости через прибыли или убытки</t>
  </si>
  <si>
    <t>Активы предназначенные для продажи</t>
  </si>
  <si>
    <t>Обязательства, оцениваемые по справедливой стоимости через прибыли или убытки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</si>
  <si>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</si>
  <si>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</si>
  <si>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Обязательный резервный фонд</t>
  </si>
  <si>
    <t>Резерв переоценки ОС</t>
  </si>
  <si>
    <t>Итого капитала</t>
  </si>
  <si>
    <t>Остаток на 01 января 2018 года, пересчитанный в соответствии с МСФО (IFRS) 9</t>
  </si>
  <si>
    <t>Активы, оцениваемые по справедливой стоимости через прочий совокупный доход:</t>
  </si>
  <si>
    <t>Чистое изменение справедливой стоимости от переоценки</t>
  </si>
  <si>
    <t>Итого совокупный доход</t>
  </si>
  <si>
    <t>Прибыль за год</t>
  </si>
  <si>
    <t>Прочий совокупный доход за год</t>
  </si>
  <si>
    <t>Резервы (провизии) на покрытие убытков по ценным бумагам, учитываемым по справедливой стоимости через прочий совокупный доход</t>
  </si>
  <si>
    <t>Восстановление резерва</t>
  </si>
  <si>
    <t>Субординированный займ</t>
  </si>
  <si>
    <t>Выпущенные в обращение именные купонные субординированные облигации</t>
  </si>
  <si>
    <t>Резерв справедливой стоимости инвестиционных ценных бумаг, оцениваемых по справедливой стоимости через прочий совокупный доход</t>
  </si>
  <si>
    <t>Создание/уменьшение резерва по активам, оцениваемым по справедливой стоимости через прочий совокупный доход</t>
  </si>
  <si>
    <t>Базовая и разводненная прибыль на акцию (в тенге)</t>
  </si>
  <si>
    <t>Балансовая стоимость одной простой акции (в тенге)</t>
  </si>
  <si>
    <t>Промежуточный сокращенный отчет о финансовом положении по состоянию на 30 июня 2019 года</t>
  </si>
  <si>
    <t>30 июня 2019 г.</t>
  </si>
  <si>
    <t xml:space="preserve">неаудировано
</t>
  </si>
  <si>
    <t xml:space="preserve">аудировано </t>
  </si>
  <si>
    <t>Инвестиционные ценные бумаги</t>
  </si>
  <si>
    <t>Куликова Т.М.</t>
  </si>
  <si>
    <t>И.о. Главного бухгалтера</t>
  </si>
  <si>
    <t>И.о. Председателя Правления</t>
  </si>
  <si>
    <t>Промежуточный сокращенный отчет о совокупном доходе за период, закончившийся 30 июня 2019 года</t>
  </si>
  <si>
    <t>30 июня 2018 г.</t>
  </si>
  <si>
    <t xml:space="preserve">неаудировано 
</t>
  </si>
  <si>
    <t>Процентная выручка, рассчитанная с использованием эффективной процентной ставки</t>
  </si>
  <si>
    <t>Расходы по кредитным убыткам</t>
  </si>
  <si>
    <t>Чистые процентные доходы после расходов по кредитным убыткам</t>
  </si>
  <si>
    <t>Убыток от первоначального признания финансовых активов</t>
  </si>
  <si>
    <t>Прочие расходы от обесеценения</t>
  </si>
  <si>
    <t>Есмуканова А.К.</t>
  </si>
  <si>
    <t>Остаток на 30 июня 2018 года (неаудировано)</t>
  </si>
  <si>
    <t>Остаток на 30 июня 2019 года (неаудировано)</t>
  </si>
  <si>
    <t>Промежуточный сокращенный отчет об изменениях в капитале за период, закончившийся 30 июня 2019 года</t>
  </si>
  <si>
    <t>неаудировано</t>
  </si>
  <si>
    <t>Промежуточный сокращенный отчет о движении денежных средств за период, закончившийся 30 июня 2019 года</t>
  </si>
  <si>
    <t>Погашение выпущеннх долговых ценных бумаг</t>
  </si>
  <si>
    <t>Остаток на 01 января 2019 года (неаудировано)</t>
  </si>
  <si>
    <t>Остаток на 01 января 2018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</si>
</sst>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??_);_(@_)"/>
    <numFmt numFmtId="166" formatCode="_-* #,##0_р_._-;\-* #,##0_р_._-;_-* &quot;-&quot;??_р_._-;_-@_-"/>
    <numFmt numFmtId="167" formatCode="_-* #,##0\ _₽_-;\-* #,##0\ _₽_-;_-* &quot;-&quot;??\ _₽_-;_-@_-"/>
    <numFmt numFmtId="168" formatCode="_-* #.##0.00\ _₽_-;\-* #.##0.00\ _₽_-;_-* &quot;-&quot;??\ _₽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i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8"/>
      <name val="Times New Roman Cyr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0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20" fillId="0" borderId="0"/>
    <xf numFmtId="0" fontId="16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29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/>
    <xf numFmtId="0" fontId="4" fillId="0" borderId="0" xfId="1" applyFont="1"/>
    <xf numFmtId="0" fontId="8" fillId="0" borderId="0" xfId="1" applyFont="1"/>
    <xf numFmtId="0" fontId="8" fillId="2" borderId="0" xfId="1" applyFont="1" applyFill="1" applyBorder="1"/>
    <xf numFmtId="0" fontId="8" fillId="2" borderId="0" xfId="1" applyFont="1" applyFill="1" applyAlignment="1">
      <alignment vertical="top"/>
    </xf>
    <xf numFmtId="0" fontId="9" fillId="2" borderId="0" xfId="1" applyFont="1" applyFill="1" applyAlignment="1">
      <alignment horizontal="center" vertical="top"/>
    </xf>
    <xf numFmtId="0" fontId="7" fillId="2" borderId="0" xfId="1" applyFont="1" applyFill="1" applyBorder="1" applyAlignment="1">
      <alignment horizontal="right" vertical="top"/>
    </xf>
    <xf numFmtId="0" fontId="8" fillId="0" borderId="0" xfId="1" applyFont="1" applyAlignment="1">
      <alignment vertical="top"/>
    </xf>
    <xf numFmtId="0" fontId="8" fillId="2" borderId="0" xfId="1" applyFont="1" applyFill="1" applyBorder="1" applyAlignment="1">
      <alignment vertical="top"/>
    </xf>
    <xf numFmtId="0" fontId="10" fillId="2" borderId="0" xfId="2" applyFont="1" applyFill="1" applyBorder="1" applyAlignment="1">
      <alignment vertical="center" wrapText="1"/>
    </xf>
    <xf numFmtId="0" fontId="11" fillId="2" borderId="0" xfId="2" applyFont="1" applyFill="1" applyAlignment="1">
      <alignment vertical="top" wrapText="1"/>
    </xf>
    <xf numFmtId="0" fontId="12" fillId="2" borderId="0" xfId="2" applyFont="1" applyFill="1" applyAlignment="1">
      <alignment horizontal="center" vertical="top" wrapText="1"/>
    </xf>
    <xf numFmtId="0" fontId="7" fillId="2" borderId="0" xfId="0" applyFont="1" applyFill="1" applyBorder="1" applyAlignment="1">
      <alignment horizontal="right" vertical="top" wrapText="1"/>
    </xf>
    <xf numFmtId="0" fontId="13" fillId="2" borderId="0" xfId="2" applyFont="1" applyFill="1" applyAlignment="1">
      <alignment vertical="top" wrapText="1"/>
    </xf>
    <xf numFmtId="0" fontId="10" fillId="2" borderId="0" xfId="2" applyFont="1" applyFill="1" applyAlignment="1">
      <alignment horizontal="center" vertical="top" wrapText="1"/>
    </xf>
    <xf numFmtId="165" fontId="13" fillId="2" borderId="0" xfId="3" applyNumberFormat="1" applyFont="1" applyFill="1" applyBorder="1" applyAlignment="1"/>
    <xf numFmtId="0" fontId="8" fillId="0" borderId="0" xfId="1" applyFont="1" applyFill="1" applyAlignment="1">
      <alignment vertical="top"/>
    </xf>
    <xf numFmtId="165" fontId="13" fillId="2" borderId="0" xfId="3" applyNumberFormat="1" applyFont="1" applyFill="1" applyBorder="1" applyAlignment="1">
      <alignment horizontal="right"/>
    </xf>
    <xf numFmtId="0" fontId="8" fillId="0" borderId="0" xfId="1" applyFont="1" applyAlignment="1">
      <alignment vertical="top" wrapText="1"/>
    </xf>
    <xf numFmtId="165" fontId="13" fillId="2" borderId="1" xfId="3" applyNumberFormat="1" applyFont="1" applyFill="1" applyBorder="1" applyAlignment="1"/>
    <xf numFmtId="0" fontId="11" fillId="2" borderId="0" xfId="2" applyFont="1" applyFill="1" applyBorder="1" applyAlignment="1">
      <alignment vertical="top" wrapText="1"/>
    </xf>
    <xf numFmtId="0" fontId="12" fillId="2" borderId="0" xfId="2" applyFont="1" applyFill="1" applyBorder="1" applyAlignment="1">
      <alignment horizontal="center" vertical="top" wrapText="1"/>
    </xf>
    <xf numFmtId="165" fontId="7" fillId="2" borderId="2" xfId="1" applyNumberFormat="1" applyFont="1" applyFill="1" applyBorder="1" applyAlignment="1"/>
    <xf numFmtId="165" fontId="7" fillId="0" borderId="0" xfId="4" applyNumberFormat="1" applyFont="1" applyFill="1" applyBorder="1" applyAlignment="1">
      <alignment vertical="top"/>
    </xf>
    <xf numFmtId="165" fontId="8" fillId="0" borderId="0" xfId="1" applyNumberFormat="1" applyFont="1" applyAlignment="1">
      <alignment vertical="top"/>
    </xf>
    <xf numFmtId="0" fontId="10" fillId="2" borderId="0" xfId="2" applyFont="1" applyFill="1" applyBorder="1" applyAlignment="1">
      <alignment vertical="top" wrapText="1"/>
    </xf>
    <xf numFmtId="0" fontId="10" fillId="2" borderId="0" xfId="2" applyFont="1" applyFill="1" applyBorder="1" applyAlignment="1">
      <alignment horizontal="center" vertical="top" wrapText="1"/>
    </xf>
    <xf numFmtId="0" fontId="8" fillId="2" borderId="0" xfId="1" applyFont="1" applyFill="1" applyBorder="1" applyAlignment="1"/>
    <xf numFmtId="0" fontId="13" fillId="2" borderId="0" xfId="2" applyFont="1" applyFill="1" applyBorder="1" applyAlignment="1">
      <alignment vertical="top" wrapText="1"/>
    </xf>
    <xf numFmtId="165" fontId="13" fillId="2" borderId="0" xfId="5" applyNumberFormat="1" applyFont="1" applyFill="1" applyBorder="1" applyAlignment="1"/>
    <xf numFmtId="165" fontId="13" fillId="2" borderId="1" xfId="5" applyNumberFormat="1" applyFont="1" applyFill="1" applyBorder="1" applyAlignment="1"/>
    <xf numFmtId="165" fontId="7" fillId="0" borderId="0" xfId="1" applyNumberFormat="1" applyFont="1" applyAlignment="1">
      <alignment vertical="top"/>
    </xf>
    <xf numFmtId="0" fontId="7" fillId="0" borderId="0" xfId="1" applyFont="1" applyAlignment="1">
      <alignment vertical="top"/>
    </xf>
    <xf numFmtId="165" fontId="7" fillId="2" borderId="0" xfId="1" applyNumberFormat="1" applyFont="1" applyFill="1" applyBorder="1" applyAlignment="1"/>
    <xf numFmtId="0" fontId="14" fillId="2" borderId="0" xfId="2" applyFont="1" applyFill="1" applyBorder="1" applyAlignment="1">
      <alignment wrapText="1"/>
    </xf>
    <xf numFmtId="0" fontId="14" fillId="2" borderId="0" xfId="2" applyFont="1" applyFill="1" applyBorder="1" applyAlignment="1">
      <alignment horizontal="center" wrapText="1"/>
    </xf>
    <xf numFmtId="0" fontId="2" fillId="2" borderId="0" xfId="1" applyFont="1" applyFill="1" applyBorder="1"/>
    <xf numFmtId="0" fontId="8" fillId="2" borderId="0" xfId="2" applyFont="1" applyFill="1" applyBorder="1" applyAlignment="1">
      <alignment wrapText="1"/>
    </xf>
    <xf numFmtId="0" fontId="9" fillId="2" borderId="0" xfId="2" applyFont="1" applyFill="1" applyBorder="1" applyAlignment="1">
      <alignment horizontal="center" wrapText="1"/>
    </xf>
    <xf numFmtId="166" fontId="8" fillId="2" borderId="0" xfId="6" applyNumberFormat="1" applyFont="1" applyFill="1" applyBorder="1"/>
    <xf numFmtId="0" fontId="15" fillId="2" borderId="0" xfId="2" applyFont="1" applyFill="1" applyBorder="1" applyAlignment="1">
      <alignment wrapText="1"/>
    </xf>
    <xf numFmtId="0" fontId="15" fillId="2" borderId="0" xfId="2" applyFont="1" applyFill="1" applyBorder="1" applyAlignment="1">
      <alignment horizontal="center" wrapText="1"/>
    </xf>
    <xf numFmtId="0" fontId="6" fillId="2" borderId="0" xfId="2" applyFont="1" applyFill="1" applyBorder="1" applyAlignment="1">
      <alignment vertical="top" wrapText="1"/>
    </xf>
    <xf numFmtId="0" fontId="13" fillId="2" borderId="0" xfId="1" applyFont="1" applyFill="1" applyBorder="1" applyAlignment="1">
      <alignment horizontal="justify" wrapText="1"/>
    </xf>
    <xf numFmtId="0" fontId="10" fillId="2" borderId="0" xfId="1" applyFont="1" applyFill="1" applyBorder="1" applyAlignment="1">
      <alignment horizontal="center" wrapText="1"/>
    </xf>
    <xf numFmtId="0" fontId="11" fillId="2" borderId="0" xfId="7" applyFont="1" applyFill="1" applyBorder="1"/>
    <xf numFmtId="0" fontId="13" fillId="2" borderId="0" xfId="1" applyFont="1" applyFill="1" applyBorder="1"/>
    <xf numFmtId="0" fontId="13" fillId="0" borderId="0" xfId="1" applyFont="1" applyBorder="1"/>
    <xf numFmtId="0" fontId="11" fillId="2" borderId="0" xfId="1" applyFont="1" applyFill="1" applyBorder="1" applyAlignment="1">
      <alignment wrapText="1"/>
    </xf>
    <xf numFmtId="0" fontId="12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/>
    <xf numFmtId="0" fontId="11" fillId="0" borderId="0" xfId="1" applyFont="1" applyBorder="1"/>
    <xf numFmtId="0" fontId="11" fillId="2" borderId="0" xfId="1" applyFont="1" applyFill="1" applyBorder="1" applyAlignment="1">
      <alignment horizontal="justify" wrapText="1"/>
    </xf>
    <xf numFmtId="0" fontId="11" fillId="2" borderId="0" xfId="1" applyFont="1" applyFill="1" applyBorder="1"/>
    <xf numFmtId="0" fontId="2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2" fillId="0" borderId="0" xfId="1" applyFont="1"/>
    <xf numFmtId="0" fontId="2" fillId="0" borderId="0" xfId="1" applyFont="1" applyFill="1"/>
    <xf numFmtId="0" fontId="18" fillId="2" borderId="0" xfId="2" applyFont="1" applyFill="1" applyAlignment="1">
      <alignment wrapText="1"/>
    </xf>
    <xf numFmtId="0" fontId="19" fillId="2" borderId="0" xfId="2" applyFont="1" applyFill="1" applyAlignment="1">
      <alignment wrapText="1"/>
    </xf>
    <xf numFmtId="0" fontId="18" fillId="2" borderId="0" xfId="2" applyFont="1" applyFill="1"/>
    <xf numFmtId="0" fontId="18" fillId="0" borderId="0" xfId="8" applyFont="1"/>
    <xf numFmtId="0" fontId="13" fillId="0" borderId="0" xfId="8" applyFont="1" applyAlignment="1">
      <alignment vertical="top"/>
    </xf>
    <xf numFmtId="0" fontId="22" fillId="2" borderId="0" xfId="2" applyFont="1" applyFill="1" applyBorder="1" applyAlignment="1">
      <alignment vertical="top" wrapText="1"/>
    </xf>
    <xf numFmtId="0" fontId="23" fillId="2" borderId="0" xfId="2" applyFont="1" applyFill="1" applyBorder="1" applyAlignment="1">
      <alignment vertical="top" wrapText="1"/>
    </xf>
    <xf numFmtId="0" fontId="21" fillId="2" borderId="0" xfId="1" applyFont="1" applyFill="1" applyBorder="1" applyAlignment="1">
      <alignment horizontal="right" vertical="top"/>
    </xf>
    <xf numFmtId="0" fontId="6" fillId="2" borderId="0" xfId="8" applyFont="1" applyFill="1" applyBorder="1" applyAlignment="1">
      <alignment vertical="top"/>
    </xf>
    <xf numFmtId="0" fontId="24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vertical="top"/>
    </xf>
    <xf numFmtId="0" fontId="24" fillId="2" borderId="0" xfId="2" applyFont="1" applyFill="1" applyBorder="1" applyAlignment="1">
      <alignment vertical="top"/>
    </xf>
    <xf numFmtId="165" fontId="6" fillId="2" borderId="0" xfId="9" applyNumberFormat="1" applyFont="1" applyFill="1" applyBorder="1" applyAlignment="1"/>
    <xf numFmtId="165" fontId="6" fillId="2" borderId="1" xfId="9" applyNumberFormat="1" applyFont="1" applyFill="1" applyBorder="1" applyAlignment="1"/>
    <xf numFmtId="0" fontId="22" fillId="2" borderId="0" xfId="2" applyFont="1" applyFill="1" applyBorder="1" applyAlignment="1">
      <alignment vertical="top"/>
    </xf>
    <xf numFmtId="0" fontId="23" fillId="2" borderId="0" xfId="2" applyFont="1" applyFill="1" applyBorder="1" applyAlignment="1">
      <alignment vertical="top"/>
    </xf>
    <xf numFmtId="165" fontId="22" fillId="2" borderId="0" xfId="9" applyNumberFormat="1" applyFont="1" applyFill="1" applyBorder="1" applyAlignment="1"/>
    <xf numFmtId="0" fontId="24" fillId="2" borderId="0" xfId="2" applyFont="1" applyFill="1" applyBorder="1" applyAlignment="1">
      <alignment vertical="top" wrapText="1"/>
    </xf>
    <xf numFmtId="165" fontId="6" fillId="2" borderId="0" xfId="9" applyNumberFormat="1" applyFont="1" applyFill="1" applyBorder="1" applyAlignment="1">
      <alignment horizontal="right"/>
    </xf>
    <xf numFmtId="0" fontId="11" fillId="0" borderId="0" xfId="8" applyFont="1" applyAlignment="1">
      <alignment vertical="top"/>
    </xf>
    <xf numFmtId="165" fontId="22" fillId="2" borderId="1" xfId="9" applyNumberFormat="1" applyFont="1" applyFill="1" applyBorder="1" applyAlignment="1"/>
    <xf numFmtId="165" fontId="22" fillId="2" borderId="2" xfId="9" applyNumberFormat="1" applyFont="1" applyFill="1" applyBorder="1" applyAlignment="1"/>
    <xf numFmtId="10" fontId="6" fillId="2" borderId="0" xfId="8" applyNumberFormat="1" applyFont="1" applyFill="1" applyBorder="1" applyAlignment="1"/>
    <xf numFmtId="0" fontId="13" fillId="0" borderId="0" xfId="8" applyFont="1" applyFill="1" applyAlignment="1">
      <alignment vertical="top"/>
    </xf>
    <xf numFmtId="49" fontId="6" fillId="2" borderId="0" xfId="2" applyNumberFormat="1" applyFont="1" applyFill="1" applyBorder="1" applyAlignment="1">
      <alignment vertical="top" wrapText="1"/>
    </xf>
    <xf numFmtId="165" fontId="22" fillId="2" borderId="0" xfId="2" applyNumberFormat="1" applyFont="1" applyFill="1" applyBorder="1" applyAlignment="1"/>
    <xf numFmtId="0" fontId="6" fillId="2" borderId="0" xfId="2" applyFont="1" applyFill="1" applyBorder="1" applyAlignment="1"/>
    <xf numFmtId="0" fontId="13" fillId="0" borderId="0" xfId="8" applyFont="1" applyBorder="1"/>
    <xf numFmtId="0" fontId="13" fillId="0" borderId="0" xfId="2" applyFont="1" applyBorder="1"/>
    <xf numFmtId="0" fontId="16" fillId="2" borderId="0" xfId="2" applyFont="1" applyFill="1"/>
    <xf numFmtId="0" fontId="25" fillId="2" borderId="0" xfId="2" applyFont="1" applyFill="1"/>
    <xf numFmtId="0" fontId="18" fillId="0" borderId="0" xfId="2" applyFont="1"/>
    <xf numFmtId="0" fontId="23" fillId="2" borderId="0" xfId="1" applyFont="1" applyFill="1" applyBorder="1" applyAlignment="1"/>
    <xf numFmtId="0" fontId="22" fillId="2" borderId="0" xfId="1" applyFont="1" applyFill="1" applyBorder="1" applyAlignment="1"/>
    <xf numFmtId="49" fontId="17" fillId="2" borderId="0" xfId="2" applyNumberFormat="1" applyFont="1" applyFill="1" applyBorder="1" applyAlignment="1">
      <alignment vertical="top" wrapText="1"/>
    </xf>
    <xf numFmtId="166" fontId="26" fillId="2" borderId="0" xfId="3" applyNumberFormat="1" applyFont="1" applyFill="1"/>
    <xf numFmtId="0" fontId="26" fillId="0" borderId="0" xfId="8" applyFont="1"/>
    <xf numFmtId="14" fontId="26" fillId="0" borderId="0" xfId="2" applyNumberFormat="1" applyFont="1" applyAlignment="1">
      <alignment wrapText="1"/>
    </xf>
    <xf numFmtId="0" fontId="27" fillId="0" borderId="0" xfId="2" applyFont="1" applyAlignment="1">
      <alignment wrapText="1"/>
    </xf>
    <xf numFmtId="166" fontId="26" fillId="0" borderId="0" xfId="2" applyNumberFormat="1" applyFont="1" applyFill="1"/>
    <xf numFmtId="14" fontId="27" fillId="0" borderId="0" xfId="2" applyNumberFormat="1" applyFont="1" applyAlignment="1">
      <alignment wrapText="1"/>
    </xf>
    <xf numFmtId="0" fontId="26" fillId="0" borderId="0" xfId="2" applyFont="1" applyAlignment="1">
      <alignment wrapText="1"/>
    </xf>
    <xf numFmtId="0" fontId="26" fillId="0" borderId="0" xfId="8" applyFont="1" applyFill="1"/>
    <xf numFmtId="166" fontId="26" fillId="0" borderId="0" xfId="3" applyNumberFormat="1" applyFont="1" applyFill="1"/>
    <xf numFmtId="0" fontId="26" fillId="0" borderId="0" xfId="2" applyFont="1"/>
    <xf numFmtId="0" fontId="18" fillId="0" borderId="0" xfId="2" applyFont="1" applyAlignment="1">
      <alignment wrapText="1"/>
    </xf>
    <xf numFmtId="0" fontId="19" fillId="0" borderId="0" xfId="2" applyFont="1" applyAlignment="1">
      <alignment wrapText="1"/>
    </xf>
    <xf numFmtId="0" fontId="18" fillId="0" borderId="0" xfId="2" applyFont="1" applyFill="1"/>
    <xf numFmtId="0" fontId="11" fillId="2" borderId="0" xfId="10" applyFont="1" applyFill="1" applyBorder="1" applyAlignment="1">
      <alignment vertical="top"/>
    </xf>
    <xf numFmtId="0" fontId="11" fillId="2" borderId="0" xfId="10" applyFont="1" applyFill="1" applyBorder="1" applyAlignment="1">
      <alignment vertical="top" wrapText="1"/>
    </xf>
    <xf numFmtId="0" fontId="8" fillId="2" borderId="0" xfId="10" applyFont="1" applyFill="1" applyBorder="1" applyAlignment="1">
      <alignment vertical="top"/>
    </xf>
    <xf numFmtId="0" fontId="13" fillId="2" borderId="0" xfId="11" applyFont="1" applyFill="1" applyBorder="1" applyAlignment="1">
      <alignment vertical="top"/>
    </xf>
    <xf numFmtId="0" fontId="10" fillId="2" borderId="0" xfId="10" applyFont="1" applyFill="1" applyBorder="1" applyAlignment="1">
      <alignment horizontal="left" vertical="top"/>
    </xf>
    <xf numFmtId="0" fontId="22" fillId="2" borderId="0" xfId="11" applyFont="1" applyFill="1" applyBorder="1" applyAlignment="1">
      <alignment vertical="top" wrapText="1"/>
    </xf>
    <xf numFmtId="167" fontId="28" fillId="2" borderId="0" xfId="12" applyNumberFormat="1" applyFont="1" applyFill="1" applyBorder="1" applyAlignment="1">
      <alignment vertical="top"/>
    </xf>
    <xf numFmtId="0" fontId="6" fillId="2" borderId="0" xfId="11" applyFont="1" applyFill="1" applyBorder="1" applyAlignment="1">
      <alignment vertical="top" wrapText="1"/>
    </xf>
    <xf numFmtId="165" fontId="6" fillId="2" borderId="0" xfId="12" applyNumberFormat="1" applyFont="1" applyFill="1" applyBorder="1" applyAlignment="1"/>
    <xf numFmtId="0" fontId="6" fillId="2" borderId="0" xfId="11" applyFont="1" applyFill="1" applyBorder="1" applyAlignment="1">
      <alignment vertical="top"/>
    </xf>
    <xf numFmtId="0" fontId="8" fillId="2" borderId="0" xfId="10" applyFont="1" applyFill="1" applyBorder="1" applyAlignment="1">
      <alignment vertical="center"/>
    </xf>
    <xf numFmtId="165" fontId="6" fillId="2" borderId="1" xfId="12" applyNumberFormat="1" applyFont="1" applyFill="1" applyBorder="1" applyAlignment="1"/>
    <xf numFmtId="165" fontId="22" fillId="2" borderId="0" xfId="12" applyNumberFormat="1" applyFont="1" applyFill="1" applyBorder="1" applyAlignment="1"/>
    <xf numFmtId="0" fontId="24" fillId="2" borderId="0" xfId="11" applyFont="1" applyFill="1" applyBorder="1" applyAlignment="1">
      <alignment vertical="top" wrapText="1"/>
    </xf>
    <xf numFmtId="167" fontId="28" fillId="2" borderId="0" xfId="12" applyNumberFormat="1" applyFont="1" applyFill="1" applyBorder="1" applyAlignment="1">
      <alignment horizontal="center"/>
    </xf>
    <xf numFmtId="165" fontId="22" fillId="2" borderId="2" xfId="12" applyNumberFormat="1" applyFont="1" applyFill="1" applyBorder="1" applyAlignment="1"/>
    <xf numFmtId="0" fontId="28" fillId="2" borderId="0" xfId="11" applyFont="1" applyFill="1" applyBorder="1" applyAlignment="1">
      <alignment vertical="top" wrapText="1"/>
    </xf>
    <xf numFmtId="165" fontId="8" fillId="2" borderId="0" xfId="10" applyNumberFormat="1" applyFont="1" applyFill="1" applyBorder="1" applyAlignment="1">
      <alignment vertical="top"/>
    </xf>
    <xf numFmtId="0" fontId="28" fillId="2" borderId="0" xfId="10" applyFont="1" applyFill="1" applyBorder="1" applyAlignment="1">
      <alignment vertical="top"/>
    </xf>
    <xf numFmtId="167" fontId="6" fillId="2" borderId="0" xfId="12" applyNumberFormat="1" applyFont="1" applyFill="1" applyBorder="1" applyAlignment="1">
      <alignment vertical="top"/>
    </xf>
    <xf numFmtId="0" fontId="13" fillId="2" borderId="0" xfId="1" applyFont="1" applyFill="1" applyBorder="1" applyAlignment="1">
      <alignment horizontal="justify" vertical="top"/>
    </xf>
    <xf numFmtId="167" fontId="11" fillId="2" borderId="0" xfId="12" applyNumberFormat="1" applyFont="1" applyFill="1" applyBorder="1" applyAlignment="1">
      <alignment vertical="top"/>
    </xf>
    <xf numFmtId="0" fontId="13" fillId="2" borderId="0" xfId="1" applyFont="1" applyFill="1" applyBorder="1" applyAlignment="1">
      <alignment vertical="top"/>
    </xf>
    <xf numFmtId="167" fontId="16" fillId="2" borderId="0" xfId="12" applyNumberFormat="1" applyFont="1" applyFill="1" applyAlignment="1">
      <alignment vertical="top"/>
    </xf>
    <xf numFmtId="0" fontId="16" fillId="2" borderId="0" xfId="8" applyFont="1" applyFill="1" applyAlignment="1">
      <alignment vertical="top"/>
    </xf>
    <xf numFmtId="167" fontId="8" fillId="2" borderId="0" xfId="12" applyNumberFormat="1" applyFont="1" applyFill="1" applyBorder="1" applyAlignment="1">
      <alignment vertical="top"/>
    </xf>
    <xf numFmtId="0" fontId="30" fillId="2" borderId="0" xfId="10" applyFont="1" applyFill="1" applyBorder="1" applyAlignment="1">
      <alignment horizontal="right"/>
    </xf>
    <xf numFmtId="167" fontId="31" fillId="2" borderId="0" xfId="12" applyNumberFormat="1" applyFont="1" applyFill="1" applyBorder="1" applyAlignment="1">
      <alignment vertical="top"/>
    </xf>
    <xf numFmtId="167" fontId="13" fillId="2" borderId="0" xfId="12" applyNumberFormat="1" applyFont="1" applyFill="1" applyBorder="1" applyAlignment="1">
      <alignment vertical="top"/>
    </xf>
    <xf numFmtId="0" fontId="13" fillId="2" borderId="0" xfId="7" applyFont="1" applyFill="1" applyBorder="1" applyAlignment="1">
      <alignment vertical="top"/>
    </xf>
    <xf numFmtId="0" fontId="11" fillId="2" borderId="0" xfId="7" applyFont="1" applyFill="1" applyBorder="1" applyAlignment="1">
      <alignment horizontal="left" vertical="top"/>
    </xf>
    <xf numFmtId="167" fontId="11" fillId="2" borderId="0" xfId="12" applyNumberFormat="1" applyFont="1" applyFill="1" applyBorder="1" applyAlignment="1">
      <alignment horizontal="left" vertical="top"/>
    </xf>
    <xf numFmtId="0" fontId="22" fillId="2" borderId="0" xfId="7" applyFont="1" applyFill="1" applyAlignment="1"/>
    <xf numFmtId="167" fontId="11" fillId="2" borderId="0" xfId="12" applyNumberFormat="1" applyFont="1" applyFill="1" applyAlignment="1">
      <alignment vertical="top"/>
    </xf>
    <xf numFmtId="0" fontId="13" fillId="2" borderId="0" xfId="7" applyFont="1" applyFill="1" applyAlignment="1">
      <alignment vertical="top"/>
    </xf>
    <xf numFmtId="49" fontId="22" fillId="2" borderId="1" xfId="2" applyNumberFormat="1" applyFont="1" applyFill="1" applyBorder="1" applyAlignment="1">
      <alignment horizontal="center" vertical="top" wrapText="1"/>
    </xf>
    <xf numFmtId="0" fontId="22" fillId="2" borderId="0" xfId="7" applyFont="1" applyFill="1" applyBorder="1" applyAlignment="1" applyProtection="1">
      <alignment wrapText="1"/>
      <protection locked="0"/>
    </xf>
    <xf numFmtId="0" fontId="11" fillId="2" borderId="0" xfId="7" applyFont="1" applyFill="1" applyBorder="1" applyAlignment="1">
      <alignment vertical="top"/>
    </xf>
    <xf numFmtId="165" fontId="22" fillId="2" borderId="0" xfId="12" applyNumberFormat="1" applyFont="1" applyFill="1" applyAlignment="1"/>
    <xf numFmtId="165" fontId="11" fillId="2" borderId="0" xfId="7" applyNumberFormat="1" applyFont="1" applyFill="1" applyBorder="1" applyAlignment="1">
      <alignment vertical="top"/>
    </xf>
    <xf numFmtId="0" fontId="22" fillId="2" borderId="0" xfId="7" applyFont="1" applyFill="1" applyBorder="1" applyAlignment="1" applyProtection="1">
      <alignment vertical="top" wrapText="1"/>
      <protection locked="0"/>
    </xf>
    <xf numFmtId="165" fontId="22" fillId="2" borderId="0" xfId="12" applyNumberFormat="1" applyFont="1" applyFill="1" applyAlignment="1">
      <alignment vertical="top"/>
    </xf>
    <xf numFmtId="165" fontId="13" fillId="2" borderId="0" xfId="7" applyNumberFormat="1" applyFont="1" applyFill="1" applyBorder="1" applyAlignment="1">
      <alignment vertical="top"/>
    </xf>
    <xf numFmtId="0" fontId="4" fillId="0" borderId="0" xfId="1" applyFont="1" applyFill="1"/>
    <xf numFmtId="0" fontId="6" fillId="0" borderId="0" xfId="2" applyFont="1" applyFill="1" applyAlignment="1">
      <alignment vertical="top" wrapText="1"/>
    </xf>
    <xf numFmtId="0" fontId="8" fillId="0" borderId="0" xfId="1" applyFont="1" applyFill="1"/>
    <xf numFmtId="167" fontId="7" fillId="2" borderId="0" xfId="3" applyNumberFormat="1" applyFont="1" applyFill="1" applyBorder="1" applyAlignment="1">
      <alignment horizontal="right" vertical="top"/>
    </xf>
    <xf numFmtId="167" fontId="7" fillId="2" borderId="0" xfId="3" applyNumberFormat="1" applyFont="1" applyFill="1" applyBorder="1" applyAlignment="1">
      <alignment horizontal="right" vertical="top" wrapText="1"/>
    </xf>
    <xf numFmtId="165" fontId="8" fillId="0" borderId="0" xfId="1" applyNumberFormat="1" applyFont="1" applyFill="1" applyAlignment="1">
      <alignment vertical="top"/>
    </xf>
    <xf numFmtId="0" fontId="6" fillId="0" borderId="0" xfId="2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6" fillId="0" borderId="0" xfId="2" applyFont="1" applyAlignment="1">
      <alignment vertical="top" wrapText="1"/>
    </xf>
    <xf numFmtId="0" fontId="7" fillId="0" borderId="0" xfId="1" applyFont="1" applyFill="1" applyAlignment="1">
      <alignment vertical="top"/>
    </xf>
    <xf numFmtId="0" fontId="13" fillId="0" borderId="0" xfId="1" applyFont="1" applyFill="1" applyBorder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1" fillId="0" borderId="0" xfId="1" applyFont="1" applyFill="1" applyBorder="1"/>
    <xf numFmtId="0" fontId="18" fillId="2" borderId="0" xfId="8" applyFont="1" applyFill="1"/>
    <xf numFmtId="0" fontId="13" fillId="2" borderId="0" xfId="8" applyFont="1" applyFill="1" applyAlignment="1">
      <alignment vertical="top"/>
    </xf>
    <xf numFmtId="167" fontId="7" fillId="2" borderId="0" xfId="3" applyNumberFormat="1" applyFont="1" applyFill="1" applyAlignment="1">
      <alignment horizontal="right" vertical="top"/>
    </xf>
    <xf numFmtId="167" fontId="7" fillId="2" borderId="1" xfId="3" applyNumberFormat="1" applyFont="1" applyFill="1" applyBorder="1" applyAlignment="1">
      <alignment horizontal="right" vertical="top" wrapText="1"/>
    </xf>
    <xf numFmtId="165" fontId="13" fillId="2" borderId="0" xfId="9" applyNumberFormat="1" applyFont="1" applyFill="1" applyAlignment="1">
      <alignment vertical="top"/>
    </xf>
    <xf numFmtId="165" fontId="11" fillId="2" borderId="0" xfId="9" applyNumberFormat="1" applyFont="1" applyFill="1" applyAlignment="1">
      <alignment vertical="top"/>
    </xf>
    <xf numFmtId="166" fontId="13" fillId="2" borderId="0" xfId="3" applyNumberFormat="1" applyFont="1" applyFill="1" applyAlignment="1">
      <alignment vertical="top"/>
    </xf>
    <xf numFmtId="166" fontId="11" fillId="2" borderId="0" xfId="3" applyNumberFormat="1" applyFont="1" applyFill="1" applyAlignment="1">
      <alignment vertical="top"/>
    </xf>
    <xf numFmtId="0" fontId="11" fillId="2" borderId="0" xfId="8" applyFont="1" applyFill="1" applyAlignment="1">
      <alignment vertical="top"/>
    </xf>
    <xf numFmtId="166" fontId="4" fillId="2" borderId="0" xfId="0" applyNumberFormat="1" applyFont="1" applyFill="1"/>
    <xf numFmtId="0" fontId="22" fillId="2" borderId="0" xfId="2" applyFont="1" applyFill="1" applyAlignment="1">
      <alignment wrapText="1"/>
    </xf>
    <xf numFmtId="0" fontId="24" fillId="2" borderId="0" xfId="2" applyFont="1" applyFill="1" applyAlignment="1">
      <alignment wrapText="1"/>
    </xf>
    <xf numFmtId="165" fontId="6" fillId="2" borderId="0" xfId="9" applyNumberFormat="1" applyFont="1" applyFill="1" applyAlignment="1"/>
    <xf numFmtId="0" fontId="13" fillId="2" borderId="0" xfId="2" applyFont="1" applyFill="1" applyAlignment="1"/>
    <xf numFmtId="0" fontId="13" fillId="2" borderId="0" xfId="8" applyFont="1" applyFill="1" applyAlignment="1"/>
    <xf numFmtId="0" fontId="13" fillId="0" borderId="0" xfId="8" applyFont="1" applyAlignment="1"/>
    <xf numFmtId="0" fontId="13" fillId="0" borderId="0" xfId="2" applyFont="1" applyAlignment="1"/>
    <xf numFmtId="0" fontId="13" fillId="2" borderId="0" xfId="2" applyFont="1" applyFill="1" applyBorder="1"/>
    <xf numFmtId="0" fontId="13" fillId="2" borderId="0" xfId="8" applyFont="1" applyFill="1" applyBorder="1"/>
    <xf numFmtId="14" fontId="27" fillId="0" borderId="0" xfId="2" applyNumberFormat="1" applyFont="1" applyAlignment="1">
      <alignment horizontal="left" wrapText="1"/>
    </xf>
    <xf numFmtId="0" fontId="26" fillId="2" borderId="0" xfId="8" applyFont="1" applyFill="1"/>
    <xf numFmtId="166" fontId="26" fillId="2" borderId="0" xfId="2" applyNumberFormat="1" applyFont="1" applyFill="1"/>
    <xf numFmtId="0" fontId="26" fillId="2" borderId="0" xfId="2" applyFont="1" applyFill="1"/>
    <xf numFmtId="0" fontId="24" fillId="2" borderId="0" xfId="2" applyFont="1" applyFill="1" applyAlignment="1">
      <alignment horizontal="left" vertical="center" wrapText="1"/>
    </xf>
    <xf numFmtId="167" fontId="22" fillId="2" borderId="1" xfId="14" applyNumberFormat="1" applyFont="1" applyFill="1" applyBorder="1" applyAlignment="1">
      <alignment horizontal="center" vertical="center" wrapText="1"/>
    </xf>
    <xf numFmtId="0" fontId="22" fillId="2" borderId="0" xfId="7" applyFont="1" applyFill="1" applyAlignment="1" applyProtection="1">
      <alignment wrapText="1"/>
      <protection locked="0"/>
    </xf>
    <xf numFmtId="165" fontId="22" fillId="2" borderId="2" xfId="14" applyNumberFormat="1" applyFont="1" applyFill="1" applyBorder="1"/>
    <xf numFmtId="0" fontId="6" fillId="2" borderId="0" xfId="7" applyFont="1" applyFill="1" applyAlignment="1" applyProtection="1">
      <alignment wrapText="1"/>
      <protection locked="0"/>
    </xf>
    <xf numFmtId="165" fontId="6" fillId="2" borderId="0" xfId="14" applyNumberFormat="1" applyFont="1" applyFill="1"/>
    <xf numFmtId="165" fontId="22" fillId="2" borderId="1" xfId="14" applyNumberFormat="1" applyFont="1" applyFill="1" applyBorder="1"/>
    <xf numFmtId="165" fontId="6" fillId="2" borderId="1" xfId="14" applyNumberFormat="1" applyFont="1" applyFill="1" applyBorder="1"/>
    <xf numFmtId="165" fontId="22" fillId="2" borderId="0" xfId="14" applyNumberFormat="1" applyFont="1" applyFill="1"/>
    <xf numFmtId="0" fontId="22" fillId="2" borderId="0" xfId="7" applyFont="1" applyFill="1" applyProtection="1">
      <protection locked="0"/>
    </xf>
    <xf numFmtId="0" fontId="6" fillId="2" borderId="0" xfId="7" applyFont="1" applyFill="1" applyProtection="1">
      <protection locked="0"/>
    </xf>
    <xf numFmtId="0" fontId="22" fillId="2" borderId="0" xfId="1" applyFont="1" applyFill="1" applyAlignment="1">
      <alignment vertical="top"/>
    </xf>
    <xf numFmtId="165" fontId="7" fillId="0" borderId="0" xfId="1" applyNumberFormat="1" applyFont="1" applyFill="1" applyBorder="1" applyAlignment="1"/>
    <xf numFmtId="165" fontId="31" fillId="2" borderId="0" xfId="12" applyNumberFormat="1" applyFont="1" applyFill="1" applyBorder="1" applyAlignment="1"/>
    <xf numFmtId="165" fontId="32" fillId="2" borderId="0" xfId="12" applyNumberFormat="1" applyFont="1" applyFill="1" applyBorder="1" applyAlignment="1"/>
    <xf numFmtId="167" fontId="31" fillId="2" borderId="0" xfId="12" applyNumberFormat="1" applyFont="1" applyFill="1" applyBorder="1" applyAlignment="1">
      <alignment horizontal="center"/>
    </xf>
    <xf numFmtId="165" fontId="22" fillId="2" borderId="3" xfId="12" applyNumberFormat="1" applyFont="1" applyFill="1" applyBorder="1" applyAlignment="1"/>
    <xf numFmtId="165" fontId="6" fillId="2" borderId="0" xfId="15" applyNumberFormat="1" applyFont="1" applyFill="1" applyBorder="1" applyAlignment="1">
      <alignment vertical="top"/>
    </xf>
    <xf numFmtId="165" fontId="6" fillId="0" borderId="1" xfId="15" applyNumberFormat="1" applyFont="1" applyFill="1" applyBorder="1" applyAlignment="1">
      <alignment vertical="top"/>
    </xf>
    <xf numFmtId="0" fontId="6" fillId="0" borderId="0" xfId="11" applyFont="1" applyBorder="1" applyAlignment="1">
      <alignment vertical="top" wrapText="1"/>
    </xf>
    <xf numFmtId="165" fontId="6" fillId="0" borderId="1" xfId="15" applyNumberFormat="1" applyFont="1" applyFill="1" applyBorder="1" applyAlignment="1">
      <alignment vertical="top"/>
    </xf>
    <xf numFmtId="0" fontId="6" fillId="0" borderId="1" xfId="11" applyFont="1" applyBorder="1" applyAlignment="1">
      <alignment vertical="top" wrapText="1"/>
    </xf>
    <xf numFmtId="0" fontId="6" fillId="0" borderId="0" xfId="11" applyFont="1" applyFill="1" applyBorder="1" applyAlignment="1">
      <alignment vertical="top" wrapText="1"/>
    </xf>
    <xf numFmtId="165" fontId="6" fillId="0" borderId="0" xfId="15" applyNumberFormat="1" applyFont="1" applyFill="1" applyBorder="1" applyAlignment="1">
      <alignment vertical="top"/>
    </xf>
    <xf numFmtId="165" fontId="22" fillId="0" borderId="0" xfId="15" applyNumberFormat="1" applyFont="1" applyFill="1" applyBorder="1" applyAlignment="1">
      <alignment vertical="top"/>
    </xf>
    <xf numFmtId="165" fontId="6" fillId="0" borderId="1" xfId="15" applyNumberFormat="1" applyFont="1" applyFill="1" applyBorder="1" applyAlignment="1">
      <alignment vertical="top"/>
    </xf>
    <xf numFmtId="165" fontId="6" fillId="2" borderId="1" xfId="13" applyNumberFormat="1" applyFont="1" applyFill="1" applyBorder="1" applyAlignment="1">
      <alignment horizontal="center"/>
    </xf>
    <xf numFmtId="165" fontId="6" fillId="2" borderId="0" xfId="12" applyNumberFormat="1" applyFont="1" applyFill="1" applyBorder="1" applyAlignment="1">
      <alignment horizontal="center" vertical="center"/>
    </xf>
    <xf numFmtId="165" fontId="6" fillId="0" borderId="0" xfId="15" applyNumberFormat="1" applyFont="1" applyFill="1" applyBorder="1" applyAlignment="1">
      <alignment horizontal="center" vertical="center"/>
    </xf>
    <xf numFmtId="165" fontId="6" fillId="2" borderId="0" xfId="12" applyNumberFormat="1" applyFont="1" applyFill="1" applyAlignment="1">
      <alignment horizontal="right"/>
    </xf>
    <xf numFmtId="165" fontId="6" fillId="2" borderId="0" xfId="17" applyNumberFormat="1" applyFont="1" applyFill="1" applyBorder="1" applyAlignment="1">
      <alignment vertical="top"/>
    </xf>
    <xf numFmtId="0" fontId="6" fillId="2" borderId="0" xfId="7" applyFont="1" applyFill="1" applyBorder="1" applyAlignment="1" applyProtection="1">
      <alignment vertical="top" wrapText="1"/>
      <protection locked="0"/>
    </xf>
    <xf numFmtId="167" fontId="22" fillId="2" borderId="0" xfId="14" applyNumberFormat="1" applyFont="1" applyFill="1" applyBorder="1" applyAlignment="1">
      <alignment horizontal="center" vertical="center" wrapText="1"/>
    </xf>
    <xf numFmtId="49" fontId="22" fillId="2" borderId="0" xfId="2" applyNumberFormat="1" applyFont="1" applyFill="1" applyBorder="1" applyAlignment="1">
      <alignment horizontal="center" vertical="top" wrapText="1"/>
    </xf>
    <xf numFmtId="165" fontId="22" fillId="2" borderId="0" xfId="17" applyNumberFormat="1" applyFont="1" applyFill="1" applyBorder="1" applyAlignment="1">
      <alignment vertical="top"/>
    </xf>
    <xf numFmtId="0" fontId="23" fillId="2" borderId="0" xfId="2" applyFont="1" applyFill="1" applyBorder="1" applyAlignment="1">
      <alignment horizontal="right" vertical="top" wrapText="1"/>
    </xf>
    <xf numFmtId="0" fontId="22" fillId="2" borderId="0" xfId="2" applyFont="1" applyFill="1" applyBorder="1" applyAlignment="1">
      <alignment horizontal="right"/>
    </xf>
    <xf numFmtId="0" fontId="22" fillId="2" borderId="0" xfId="2" applyFont="1" applyFill="1" applyBorder="1" applyAlignment="1">
      <alignment horizontal="left" vertical="top" wrapText="1"/>
    </xf>
    <xf numFmtId="0" fontId="33" fillId="2" borderId="0" xfId="2" applyFont="1" applyFill="1" applyBorder="1" applyAlignment="1">
      <alignment horizontal="center" wrapText="1"/>
    </xf>
    <xf numFmtId="0" fontId="7" fillId="2" borderId="0" xfId="1" applyFont="1" applyFill="1" applyBorder="1"/>
    <xf numFmtId="165" fontId="6" fillId="2" borderId="0" xfId="15" applyNumberFormat="1" applyFont="1" applyFill="1" applyBorder="1" applyAlignment="1">
      <alignment horizontal="center"/>
    </xf>
    <xf numFmtId="0" fontId="22" fillId="2" borderId="0" xfId="1" applyFont="1" applyFill="1" applyAlignment="1">
      <alignment vertical="top" wrapText="1"/>
    </xf>
    <xf numFmtId="165" fontId="31" fillId="2" borderId="0" xfId="9" applyNumberFormat="1" applyFont="1" applyFill="1" applyBorder="1" applyAlignment="1"/>
    <xf numFmtId="0" fontId="6" fillId="0" borderId="0" xfId="2" applyFont="1" applyFill="1" applyBorder="1" applyAlignment="1">
      <alignment wrapText="1"/>
    </xf>
    <xf numFmtId="165" fontId="6" fillId="2" borderId="0" xfId="9" applyNumberFormat="1" applyFont="1" applyFill="1" applyBorder="1" applyAlignment="1">
      <alignment vertical="center"/>
    </xf>
    <xf numFmtId="0" fontId="34" fillId="2" borderId="0" xfId="10" applyFont="1" applyFill="1" applyBorder="1" applyAlignment="1">
      <alignment vertical="top" wrapText="1"/>
    </xf>
    <xf numFmtId="167" fontId="35" fillId="2" borderId="0" xfId="12" applyNumberFormat="1" applyFont="1" applyFill="1" applyAlignment="1">
      <alignment vertical="top"/>
    </xf>
    <xf numFmtId="167" fontId="30" fillId="2" borderId="0" xfId="12" applyNumberFormat="1" applyFont="1" applyFill="1" applyBorder="1" applyAlignment="1">
      <alignment vertical="top"/>
    </xf>
    <xf numFmtId="167" fontId="11" fillId="2" borderId="0" xfId="3" applyNumberFormat="1" applyFont="1" applyFill="1" applyAlignment="1">
      <alignment horizontal="right" vertical="top"/>
    </xf>
    <xf numFmtId="167" fontId="11" fillId="2" borderId="1" xfId="3" applyNumberFormat="1" applyFont="1" applyFill="1" applyBorder="1" applyAlignment="1">
      <alignment horizontal="right" vertical="top" wrapText="1"/>
    </xf>
    <xf numFmtId="165" fontId="6" fillId="0" borderId="0" xfId="12" applyNumberFormat="1" applyFont="1" applyFill="1" applyBorder="1" applyAlignment="1"/>
    <xf numFmtId="167" fontId="6" fillId="2" borderId="0" xfId="12" applyNumberFormat="1" applyFont="1" applyFill="1" applyBorder="1" applyAlignment="1">
      <alignment horizontal="center"/>
    </xf>
    <xf numFmtId="0" fontId="7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9" fillId="2" borderId="0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left" vertical="top" wrapText="1"/>
    </xf>
    <xf numFmtId="0" fontId="24" fillId="2" borderId="0" xfId="8" applyFont="1" applyFill="1" applyBorder="1" applyAlignment="1">
      <alignment horizontal="center" vertical="center"/>
    </xf>
    <xf numFmtId="0" fontId="11" fillId="2" borderId="0" xfId="7" applyFont="1" applyFill="1" applyBorder="1" applyAlignment="1">
      <alignment horizontal="left" vertical="top"/>
    </xf>
  </cellXfs>
  <cellStyles count="18">
    <cellStyle name="Обычный" xfId="0" builtinId="0"/>
    <cellStyle name="Обычный 2" xfId="8"/>
    <cellStyle name="Обычный 2 3 2" xfId="10"/>
    <cellStyle name="Обычный 21" xfId="1"/>
    <cellStyle name="Обычный 21 2" xfId="4"/>
    <cellStyle name="Обычный 3" xfId="7"/>
    <cellStyle name="Обычный 4" xfId="13"/>
    <cellStyle name="Обычный_Alfa Bank_ FS_2008_rus_1" xfId="2"/>
    <cellStyle name="Стиль 1" xfId="11"/>
    <cellStyle name="Финансовый 2" xfId="12"/>
    <cellStyle name="Финансовый 2 4" xfId="3"/>
    <cellStyle name="Финансовый 2 4 2" xfId="5"/>
    <cellStyle name="Финансовый 2 4 2 2" xfId="16"/>
    <cellStyle name="Финансовый 2 9" xfId="14"/>
    <cellStyle name="Финансовый 20" xfId="6"/>
    <cellStyle name="Финансовый 3" xfId="15"/>
    <cellStyle name="Финансовый 4" xfId="17"/>
    <cellStyle name="Финансовый_Alfa Bank_ FS_2008_rus_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419100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943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92362</xdr:rowOff>
    </xdr:from>
    <xdr:to>
      <xdr:col>0</xdr:col>
      <xdr:colOff>3732068</xdr:colOff>
      <xdr:row>3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62"/>
          <a:ext cx="3732068" cy="52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3371850</xdr:colOff>
      <xdr:row>3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71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85725</xdr:rowOff>
    </xdr:from>
    <xdr:to>
      <xdr:col>1</xdr:col>
      <xdr:colOff>190501</xdr:colOff>
      <xdr:row>2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85725"/>
          <a:ext cx="500062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ATI/WINWORD/TESTI/MATRICE/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/controll/CONSUNT/ROSETTI/STRUTTUR/2000/09/Mdc5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lena/&#1052;&#1086;&#1080;%20&#1076;&#1086;&#1082;&#1091;&#1084;&#1077;&#1085;&#1090;&#1099;/Transoil%20-%2010/1_My%20documents/1_Work/1_Audit/Templates/R_S%20Capex/1_Work/Audit/2005-12/General%20file/KCC_12.05_A1.2_Translation_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balesta/My%20Documents/NBCurrency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OCUME~1/lh/IMPOST~1/Temp/C.Lotus.Notes.Data/Ore%20Libia/Esempio-o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_i/Desktop/tmp_f1_f2_f3_f41_3006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li_v\AppData\Local\Temp\&#1044;&#1077;&#1087;.%20&#1087;&#1086;&#1088;&#1090;&#1092;&#1077;&#1083;&#1100;%20&#1079;&#1072;%2021.11.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%20&#1088;&#1080;&#1089;&#1082;&#1086;&#1074;\5.&#1059;&#1087;&#1088;&#1072;&#1074;&#1083;&#1077;&#1085;&#1080;&#1077;%20&#1056;&#1099;&#1085;&#1086;&#1095;&#1085;&#1099;&#1093;%20&#1088;&#1080;&#1089;&#1082;&#1086;&#1074;\&#1054;&#1090;&#1095;&#1077;&#1090;&#1099;%20&#1087;&#1086;%20&#1088;&#1080;&#1089;&#1082;&#1072;&#1084;\&#1055;&#1088;&#1086;&#1094;&#1077;&#1085;&#1090;&#1085;&#1099;&#1077;%20&#1088;&#1080;&#1089;&#1082;&#1080;\2016\010216\&#1056;&#1072;&#1089;&#1095;&#1077;&#1090;%20&#1057;&#1087;&#1088;&#1077;&#1076;&#1072;%20&#1080;%20&#1052;&#1072;&#1088;&#1078;&#1080;%2001.02.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%20&#1088;&#1080;&#1089;&#1082;&#1086;&#1074;\5.&#1059;&#1087;&#1088;&#1072;&#1074;&#1083;&#1077;&#1085;&#1080;&#1077;%20&#1056;&#1099;&#1085;&#1086;&#1095;&#1085;&#1099;&#1093;%20&#1088;&#1080;&#1089;&#1082;&#1086;&#1074;\&#1054;&#1090;&#1095;&#1077;&#1090;&#1099;%20&#1087;&#1086;%20&#1088;&#1080;&#1089;&#1082;&#1072;&#1084;\&#1055;&#1088;&#1086;&#1094;&#1077;&#1085;&#1090;&#1085;&#1099;&#1077;%20&#1088;&#1080;&#1089;&#1082;&#1080;\2016\&#1056;&#1072;&#1089;&#1095;&#1077;&#1090;%20&#1057;&#1087;&#1088;&#1077;&#1076;&#1072;%20&#1080;%20&#1052;&#1072;&#1088;&#1078;&#1080;%2001.01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RAK~1/AppData/Local/Temp/notes70CF47/~722520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rakhmanova_s/Desktop/&#1052;&#1086;&#1103;%20&#1087;&#1072;&#1087;&#1082;&#1072;/04.&#1054;&#1058;&#1063;&#1045;&#1058;&#1067;%20&#1042;&#1061;&#1054;&#1044;&#1071;&#1065;&#1048;&#1045;/&#1055;&#1056;&#1059;&#1044;&#1045;&#1053;&#1062;&#1048;&#1040;&#1051;&#1068;&#1053;&#1067;&#1045;%20&#1053;&#1054;&#1056;&#1052;&#1040;&#1058;&#1048;&#1042;&#1067;/&#1042;&#1093;&#1086;&#1076;&#1103;&#1097;&#1080;&#1077;/2016%20&#1075;&#1086;&#1076;/Prudence_01072016_f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ремонт 25"/>
      <sheetName val="Haul cons"/>
      <sheetName val="Распределение прибыли"/>
      <sheetName val="СПгнг"/>
      <sheetName val="1610"/>
      <sheetName val="1210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ФС-75"/>
      <sheetName val="ФСМн "/>
      <sheetName val="ФХ "/>
      <sheetName val="ФХС-40 "/>
      <sheetName val="ФХС-48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t0_name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База"/>
      <sheetName val="Main Page"/>
      <sheetName val="L-1"/>
      <sheetName val="вознаграждение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Индексы"/>
      <sheetName val="1 вариант  2009 "/>
      <sheetName val="XREF"/>
      <sheetName val="summary"/>
      <sheetName val="Инвест"/>
      <sheetName val="Запрос"/>
      <sheetName val="month"/>
      <sheetName val="list"/>
      <sheetName val="апрель"/>
      <sheetName val="май"/>
      <sheetName val="март"/>
      <sheetName val="фев"/>
      <sheetName val="линии"/>
      <sheetName val="счетчики"/>
      <sheetName val="СВОД Логистика"/>
      <sheetName val="класс"/>
      <sheetName val="Список"/>
      <sheetName val="Treatment Summary"/>
      <sheetName val="ДД"/>
      <sheetName val="канц"/>
      <sheetName val="FES"/>
      <sheetName val="Транспорт"/>
      <sheetName val="Dep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Control"/>
      <sheetName val="VLOOKUP"/>
      <sheetName val="INPUTMASTE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H3.100 Rollforward"/>
      <sheetName val="PKF-2005"/>
      <sheetName val="GAAP TB 31.12.01  detail p&amp;l"/>
      <sheetName val="Sheet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орма3.6"/>
      <sheetName val="Ф4_КБМ+АФ"/>
      <sheetName val="Бюджет"/>
      <sheetName val="ЕдИзм"/>
      <sheetName val="Предпр"/>
      <sheetName val="Справочник"/>
      <sheetName val="14_1_2_2__Услуги связи_"/>
      <sheetName val="Treatment Summary"/>
      <sheetName val="Пром1"/>
      <sheetName val="Assumptions"/>
      <sheetName val="  2.3.2"/>
      <sheetName val="Добыча нефти4"/>
      <sheetName val="исп.см.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Prelim Cost"/>
      <sheetName val="1Утв ТК  Capex 07 "/>
      <sheetName val="Add-s te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приложение№3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Сводная"/>
      <sheetName val="Sheet1"/>
      <sheetName val="2.8. стр-ра себестоимости"/>
      <sheetName val="МАТЕР.433,452"/>
      <sheetName val="Hidden"/>
      <sheetName val="мат расходы"/>
      <sheetName val="#REF!"/>
      <sheetName val="Баланс"/>
      <sheetName val="КР материалы"/>
      <sheetName val="Movements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Баланс"/>
      <sheetName val="10 БО (kzt)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Loans out"/>
      <sheetName val="МодельППП (Свод)"/>
      <sheetName val="Datasheet"/>
      <sheetName val="Sheet5"/>
      <sheetName val="Пр2"/>
      <sheetName val="ввод-вывод ОС авг2004- 2005"/>
      <sheetName val="Форма3.6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элементы"/>
      <sheetName val="L-1"/>
      <sheetName val="5NK "/>
      <sheetName val="Нефть"/>
      <sheetName val="из сем"/>
      <sheetName val="флормиро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УУ 9 мес.2014"/>
      <sheetName val="Hidden"/>
      <sheetName val="7НК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Приложение 7 (ЕНП)"/>
      <sheetName val="Направления обучения"/>
      <sheetName val="WBS elements RS-v.02A"/>
      <sheetName val="Гр5(о)"/>
      <sheetName val="BS new"/>
      <sheetName val="сортамент"/>
      <sheetName val="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85" zoomScaleNormal="100" zoomScaleSheetLayoutView="85" workbookViewId="0">
      <selection activeCell="C8" sqref="C8"/>
    </sheetView>
  </sheetViews>
  <sheetFormatPr defaultRowHeight="15" x14ac:dyDescent="0.25"/>
  <cols>
    <col min="1" max="1" width="52.85546875" style="57" customWidth="1"/>
    <col min="2" max="2" width="5.85546875" style="58" hidden="1" customWidth="1"/>
    <col min="3" max="3" width="20.7109375" style="59" customWidth="1"/>
    <col min="4" max="4" width="20" style="60" customWidth="1"/>
    <col min="5" max="5" width="2.5703125" style="152" customWidth="1"/>
    <col min="6" max="6" width="14.5703125" style="4" customWidth="1"/>
    <col min="7" max="7" width="10.5703125" style="4" customWidth="1"/>
    <col min="8" max="8" width="8.5703125" style="4" bestFit="1" customWidth="1"/>
    <col min="9" max="16384" width="9.140625" style="4"/>
  </cols>
  <sheetData>
    <row r="1" spans="1:13" x14ac:dyDescent="0.25">
      <c r="A1" s="1"/>
      <c r="B1" s="2"/>
      <c r="C1" s="3"/>
      <c r="D1" s="3"/>
    </row>
    <row r="2" spans="1:13" ht="56.25" customHeight="1" x14ac:dyDescent="0.25">
      <c r="A2" s="1"/>
      <c r="B2" s="2"/>
      <c r="C2" s="3"/>
      <c r="D2" s="3"/>
      <c r="E2" s="153"/>
    </row>
    <row r="3" spans="1:13" s="5" customFormat="1" ht="30" customHeight="1" x14ac:dyDescent="0.25">
      <c r="A3" s="241" t="s">
        <v>115</v>
      </c>
      <c r="B3" s="241"/>
      <c r="C3" s="242"/>
      <c r="D3" s="242"/>
      <c r="E3" s="154"/>
    </row>
    <row r="4" spans="1:13" s="10" customFormat="1" ht="13.5" customHeight="1" x14ac:dyDescent="0.25">
      <c r="A4" s="7"/>
      <c r="B4" s="8"/>
      <c r="C4" s="9"/>
      <c r="D4" s="9"/>
      <c r="E4" s="19"/>
    </row>
    <row r="5" spans="1:13" s="10" customFormat="1" x14ac:dyDescent="0.25">
      <c r="A5" s="11"/>
      <c r="B5" s="243" t="s">
        <v>0</v>
      </c>
      <c r="C5" s="155" t="s">
        <v>116</v>
      </c>
      <c r="D5" s="155" t="s">
        <v>92</v>
      </c>
      <c r="E5" s="19"/>
    </row>
    <row r="6" spans="1:13" s="10" customFormat="1" ht="28.5" x14ac:dyDescent="0.25">
      <c r="A6" s="12" t="s">
        <v>1</v>
      </c>
      <c r="B6" s="243"/>
      <c r="C6" s="156" t="s">
        <v>117</v>
      </c>
      <c r="D6" s="156" t="s">
        <v>118</v>
      </c>
      <c r="E6" s="19"/>
    </row>
    <row r="7" spans="1:13" s="10" customFormat="1" x14ac:dyDescent="0.25">
      <c r="A7" s="13" t="s">
        <v>2</v>
      </c>
      <c r="B7" s="14"/>
      <c r="C7" s="15"/>
      <c r="D7" s="15"/>
      <c r="E7" s="19"/>
    </row>
    <row r="8" spans="1:13" s="10" customFormat="1" x14ac:dyDescent="0.25">
      <c r="A8" s="16" t="s">
        <v>3</v>
      </c>
      <c r="B8" s="17">
        <v>5</v>
      </c>
      <c r="C8" s="18">
        <v>80212536</v>
      </c>
      <c r="D8" s="18">
        <v>90485631</v>
      </c>
      <c r="E8" s="157"/>
      <c r="F8" s="19"/>
      <c r="G8" s="19"/>
      <c r="H8" s="19"/>
      <c r="I8" s="19"/>
      <c r="J8" s="19"/>
      <c r="K8" s="19"/>
    </row>
    <row r="9" spans="1:13" s="10" customFormat="1" x14ac:dyDescent="0.25">
      <c r="A9" s="16" t="s">
        <v>4</v>
      </c>
      <c r="B9" s="17">
        <v>6</v>
      </c>
      <c r="C9" s="18">
        <v>7236203</v>
      </c>
      <c r="D9" s="18">
        <v>4872193</v>
      </c>
      <c r="E9" s="19"/>
    </row>
    <row r="10" spans="1:13" s="10" customFormat="1" ht="25.5" x14ac:dyDescent="0.25">
      <c r="A10" s="158" t="s">
        <v>93</v>
      </c>
      <c r="B10" s="17"/>
      <c r="C10" s="20">
        <v>35604</v>
      </c>
      <c r="D10" s="20">
        <v>44934</v>
      </c>
      <c r="E10" s="19"/>
    </row>
    <row r="11" spans="1:13" s="10" customFormat="1" x14ac:dyDescent="0.25">
      <c r="A11" s="16" t="s">
        <v>119</v>
      </c>
      <c r="B11" s="17"/>
      <c r="C11" s="18">
        <v>160297821</v>
      </c>
      <c r="D11" s="20">
        <v>171616813</v>
      </c>
      <c r="E11" s="159"/>
      <c r="F11" s="21"/>
      <c r="G11" s="21"/>
      <c r="H11" s="21"/>
      <c r="I11" s="21"/>
      <c r="J11" s="21"/>
      <c r="K11" s="21"/>
      <c r="L11" s="21"/>
      <c r="M11" s="21"/>
    </row>
    <row r="12" spans="1:13" s="10" customFormat="1" x14ac:dyDescent="0.25">
      <c r="A12" s="160" t="s">
        <v>94</v>
      </c>
      <c r="B12" s="17"/>
      <c r="C12" s="18">
        <v>6175567</v>
      </c>
      <c r="D12" s="20">
        <v>11850077</v>
      </c>
      <c r="E12" s="159"/>
      <c r="F12" s="21"/>
      <c r="G12" s="21"/>
      <c r="H12" s="21"/>
      <c r="I12" s="21"/>
      <c r="J12" s="21"/>
      <c r="K12" s="21"/>
      <c r="L12" s="21"/>
      <c r="M12" s="21"/>
    </row>
    <row r="13" spans="1:13" s="10" customFormat="1" x14ac:dyDescent="0.25">
      <c r="A13" s="16" t="s">
        <v>5</v>
      </c>
      <c r="B13" s="17">
        <v>7</v>
      </c>
      <c r="C13" s="18">
        <v>285013737</v>
      </c>
      <c r="D13" s="20">
        <v>245127818</v>
      </c>
      <c r="E13" s="19"/>
    </row>
    <row r="14" spans="1:13" s="10" customFormat="1" x14ac:dyDescent="0.25">
      <c r="A14" s="16" t="s">
        <v>6</v>
      </c>
      <c r="B14" s="17"/>
      <c r="C14" s="18">
        <v>42068561</v>
      </c>
      <c r="D14" s="18">
        <v>41222337</v>
      </c>
      <c r="E14" s="159"/>
      <c r="F14" s="21"/>
      <c r="G14" s="21"/>
      <c r="H14" s="21"/>
      <c r="I14" s="21"/>
      <c r="J14" s="21"/>
      <c r="K14" s="21"/>
      <c r="L14" s="21"/>
      <c r="M14" s="21"/>
    </row>
    <row r="15" spans="1:13" s="10" customFormat="1" x14ac:dyDescent="0.25">
      <c r="A15" s="16" t="s">
        <v>7</v>
      </c>
      <c r="B15" s="17">
        <v>9</v>
      </c>
      <c r="C15" s="18">
        <v>566277</v>
      </c>
      <c r="D15" s="18">
        <v>465271</v>
      </c>
      <c r="E15" s="19"/>
    </row>
    <row r="16" spans="1:13" s="10" customFormat="1" ht="15" customHeight="1" x14ac:dyDescent="0.25">
      <c r="A16" s="16" t="s">
        <v>8</v>
      </c>
      <c r="B16" s="17"/>
      <c r="C16" s="18">
        <v>1494519</v>
      </c>
      <c r="D16" s="18">
        <v>1537726</v>
      </c>
      <c r="E16" s="19"/>
    </row>
    <row r="17" spans="1:8" s="10" customFormat="1" ht="12.95" customHeight="1" x14ac:dyDescent="0.25">
      <c r="A17" s="16" t="s">
        <v>9</v>
      </c>
      <c r="B17" s="17">
        <v>11</v>
      </c>
      <c r="C17" s="22">
        <v>20572533</v>
      </c>
      <c r="D17" s="22">
        <v>12807374</v>
      </c>
      <c r="E17" s="19"/>
    </row>
    <row r="18" spans="1:8" s="10" customFormat="1" x14ac:dyDescent="0.2">
      <c r="A18" s="23" t="s">
        <v>10</v>
      </c>
      <c r="B18" s="24"/>
      <c r="C18" s="25">
        <f>SUM(C8:C17)</f>
        <v>603673358</v>
      </c>
      <c r="D18" s="25">
        <f t="shared" ref="D18" si="0">SUM(D8:D17)</f>
        <v>580030174</v>
      </c>
      <c r="E18" s="201"/>
      <c r="F18" s="26"/>
      <c r="G18" s="27"/>
      <c r="H18" s="27"/>
    </row>
    <row r="19" spans="1:8" s="10" customFormat="1" ht="9.75" customHeight="1" x14ac:dyDescent="0.25">
      <c r="A19" s="28"/>
      <c r="B19" s="29"/>
      <c r="C19" s="30"/>
      <c r="D19" s="30"/>
      <c r="E19" s="19"/>
    </row>
    <row r="20" spans="1:8" s="10" customFormat="1" x14ac:dyDescent="0.25">
      <c r="A20" s="23" t="s">
        <v>11</v>
      </c>
      <c r="B20" s="24"/>
      <c r="C20" s="18"/>
      <c r="D20" s="18"/>
      <c r="E20" s="19"/>
    </row>
    <row r="21" spans="1:8" s="10" customFormat="1" x14ac:dyDescent="0.25">
      <c r="A21" s="31" t="s">
        <v>12</v>
      </c>
      <c r="B21" s="29">
        <v>13</v>
      </c>
      <c r="C21" s="18">
        <v>279297186</v>
      </c>
      <c r="D21" s="218">
        <v>265966266</v>
      </c>
      <c r="E21" s="19"/>
    </row>
    <row r="22" spans="1:8" s="10" customFormat="1" x14ac:dyDescent="0.25">
      <c r="A22" s="31" t="s">
        <v>13</v>
      </c>
      <c r="B22" s="29">
        <v>14</v>
      </c>
      <c r="C22" s="18">
        <v>29439893</v>
      </c>
      <c r="D22" s="218">
        <v>30927043</v>
      </c>
      <c r="E22" s="19"/>
    </row>
    <row r="23" spans="1:8" s="10" customFormat="1" ht="25.5" hidden="1" x14ac:dyDescent="0.25">
      <c r="A23" s="160" t="s">
        <v>95</v>
      </c>
      <c r="B23" s="29"/>
      <c r="C23" s="18">
        <v>0</v>
      </c>
      <c r="D23" s="32">
        <v>0</v>
      </c>
      <c r="E23" s="19"/>
    </row>
    <row r="24" spans="1:8" s="10" customFormat="1" x14ac:dyDescent="0.25">
      <c r="A24" s="31" t="s">
        <v>15</v>
      </c>
      <c r="B24" s="29"/>
      <c r="C24" s="18">
        <v>42441756</v>
      </c>
      <c r="D24" s="32">
        <v>42830400</v>
      </c>
      <c r="E24" s="19"/>
    </row>
    <row r="25" spans="1:8" s="10" customFormat="1" x14ac:dyDescent="0.25">
      <c r="A25" s="31" t="s">
        <v>16</v>
      </c>
      <c r="B25" s="29">
        <v>16</v>
      </c>
      <c r="C25" s="18">
        <v>44770988</v>
      </c>
      <c r="D25" s="32">
        <v>42542990</v>
      </c>
      <c r="E25" s="19"/>
    </row>
    <row r="26" spans="1:8" s="10" customFormat="1" x14ac:dyDescent="0.25">
      <c r="A26" s="31" t="s">
        <v>17</v>
      </c>
      <c r="B26" s="29">
        <v>16</v>
      </c>
      <c r="C26" s="18">
        <v>100494565</v>
      </c>
      <c r="D26" s="32">
        <v>93792097</v>
      </c>
      <c r="E26" s="19"/>
    </row>
    <row r="27" spans="1:8" s="10" customFormat="1" x14ac:dyDescent="0.25">
      <c r="A27" s="31" t="s">
        <v>18</v>
      </c>
      <c r="B27" s="29"/>
      <c r="C27" s="18">
        <v>26120847</v>
      </c>
      <c r="D27" s="32">
        <v>25911143</v>
      </c>
      <c r="E27" s="19"/>
    </row>
    <row r="28" spans="1:8" s="10" customFormat="1" x14ac:dyDescent="0.25">
      <c r="A28" s="31" t="s">
        <v>19</v>
      </c>
      <c r="B28" s="29">
        <v>12</v>
      </c>
      <c r="C28" s="22">
        <v>1697447</v>
      </c>
      <c r="D28" s="33">
        <v>1967371</v>
      </c>
      <c r="E28" s="19"/>
    </row>
    <row r="29" spans="1:8" s="35" customFormat="1" x14ac:dyDescent="0.2">
      <c r="A29" s="23" t="s">
        <v>20</v>
      </c>
      <c r="B29" s="24"/>
      <c r="C29" s="25">
        <f>SUM(C21:C28)</f>
        <v>524262682</v>
      </c>
      <c r="D29" s="25">
        <f>SUM(D21:D28)</f>
        <v>503937310</v>
      </c>
      <c r="E29" s="26"/>
      <c r="F29" s="26"/>
      <c r="G29" s="34"/>
      <c r="H29" s="34"/>
    </row>
    <row r="30" spans="1:8" s="10" customFormat="1" ht="10.5" customHeight="1" x14ac:dyDescent="0.25">
      <c r="A30" s="28"/>
      <c r="B30" s="29"/>
      <c r="C30" s="30"/>
      <c r="D30" s="30"/>
      <c r="E30" s="19"/>
    </row>
    <row r="31" spans="1:8" s="10" customFormat="1" x14ac:dyDescent="0.25">
      <c r="A31" s="23" t="s">
        <v>21</v>
      </c>
      <c r="B31" s="24"/>
      <c r="C31" s="30"/>
      <c r="D31" s="30"/>
      <c r="E31" s="19"/>
    </row>
    <row r="32" spans="1:8" s="10" customFormat="1" x14ac:dyDescent="0.25">
      <c r="A32" s="31" t="s">
        <v>22</v>
      </c>
      <c r="B32" s="29">
        <v>17</v>
      </c>
      <c r="C32" s="18">
        <v>222554069</v>
      </c>
      <c r="D32" s="18">
        <v>222554069</v>
      </c>
      <c r="E32" s="19"/>
    </row>
    <row r="33" spans="1:8" s="10" customFormat="1" x14ac:dyDescent="0.25">
      <c r="A33" s="31" t="s">
        <v>23</v>
      </c>
      <c r="B33" s="29"/>
      <c r="C33" s="18">
        <v>6662767</v>
      </c>
      <c r="D33" s="18">
        <v>6134239</v>
      </c>
      <c r="E33" s="19"/>
    </row>
    <row r="34" spans="1:8" s="10" customFormat="1" x14ac:dyDescent="0.25">
      <c r="A34" s="31" t="s">
        <v>24</v>
      </c>
      <c r="B34" s="29"/>
      <c r="C34" s="22">
        <v>-149806160</v>
      </c>
      <c r="D34" s="33">
        <v>-152595444</v>
      </c>
      <c r="E34" s="19"/>
    </row>
    <row r="35" spans="1:8" s="35" customFormat="1" x14ac:dyDescent="0.2">
      <c r="A35" s="23" t="s">
        <v>25</v>
      </c>
      <c r="B35" s="24"/>
      <c r="C35" s="25">
        <f>SUM(C32:C34)</f>
        <v>79410676</v>
      </c>
      <c r="D35" s="25">
        <f>SUM(D32:D34)</f>
        <v>76092864</v>
      </c>
      <c r="E35" s="26"/>
      <c r="F35" s="26"/>
      <c r="G35" s="34"/>
      <c r="H35" s="34"/>
    </row>
    <row r="36" spans="1:8" s="35" customFormat="1" x14ac:dyDescent="0.2">
      <c r="A36" s="23" t="s">
        <v>26</v>
      </c>
      <c r="B36" s="24"/>
      <c r="C36" s="36">
        <f>C35+C29</f>
        <v>603673358</v>
      </c>
      <c r="D36" s="36">
        <f>D35+D29</f>
        <v>580030174</v>
      </c>
      <c r="E36" s="161"/>
    </row>
    <row r="37" spans="1:8" ht="4.5" hidden="1" customHeight="1" x14ac:dyDescent="0.25">
      <c r="A37" s="37"/>
      <c r="B37" s="38"/>
      <c r="C37" s="39"/>
      <c r="D37" s="39"/>
    </row>
    <row r="38" spans="1:8" s="5" customFormat="1" hidden="1" x14ac:dyDescent="0.25">
      <c r="A38" s="40" t="s">
        <v>27</v>
      </c>
      <c r="B38" s="41">
        <v>18</v>
      </c>
      <c r="C38" s="42">
        <v>14879.773288814691</v>
      </c>
      <c r="D38" s="42">
        <v>15431.5872</v>
      </c>
      <c r="E38" s="154"/>
    </row>
    <row r="39" spans="1:8" s="5" customFormat="1" hidden="1" x14ac:dyDescent="0.25">
      <c r="A39" s="40" t="s">
        <v>28</v>
      </c>
      <c r="B39" s="41">
        <v>18</v>
      </c>
      <c r="C39" s="42">
        <v>10000</v>
      </c>
      <c r="D39" s="42">
        <v>10000</v>
      </c>
      <c r="E39" s="154"/>
    </row>
    <row r="40" spans="1:8" s="5" customFormat="1" hidden="1" x14ac:dyDescent="0.25">
      <c r="A40" s="23"/>
      <c r="B40" s="24"/>
      <c r="C40" s="11"/>
      <c r="D40" s="11"/>
      <c r="E40" s="154"/>
    </row>
    <row r="41" spans="1:8" s="5" customFormat="1" hidden="1" x14ac:dyDescent="0.25">
      <c r="A41" s="43"/>
      <c r="B41" s="44"/>
      <c r="C41" s="6"/>
      <c r="D41" s="6"/>
      <c r="E41" s="154"/>
    </row>
    <row r="42" spans="1:8" s="5" customFormat="1" hidden="1" x14ac:dyDescent="0.25">
      <c r="A42" s="45" t="s">
        <v>27</v>
      </c>
      <c r="B42" s="44"/>
      <c r="C42" s="6">
        <v>51</v>
      </c>
      <c r="D42" s="6">
        <v>22</v>
      </c>
      <c r="E42" s="154"/>
    </row>
    <row r="43" spans="1:8" s="5" customFormat="1" hidden="1" x14ac:dyDescent="0.25">
      <c r="A43" s="45" t="s">
        <v>28</v>
      </c>
      <c r="B43" s="44"/>
      <c r="C43" s="6">
        <v>10000</v>
      </c>
      <c r="D43" s="6">
        <v>10000</v>
      </c>
      <c r="E43" s="154"/>
    </row>
    <row r="44" spans="1:8" s="5" customFormat="1" x14ac:dyDescent="0.25">
      <c r="A44" s="66" t="s">
        <v>114</v>
      </c>
      <c r="B44" s="227"/>
      <c r="C44" s="228">
        <v>47</v>
      </c>
      <c r="D44" s="228">
        <v>45</v>
      </c>
      <c r="E44" s="154"/>
    </row>
    <row r="45" spans="1:8" s="50" customFormat="1" ht="33.75" customHeight="1" x14ac:dyDescent="0.25">
      <c r="A45" s="46" t="s">
        <v>29</v>
      </c>
      <c r="B45" s="47"/>
      <c r="C45" s="48" t="s">
        <v>29</v>
      </c>
      <c r="D45" s="48"/>
      <c r="E45" s="162"/>
    </row>
    <row r="46" spans="1:8" s="50" customFormat="1" x14ac:dyDescent="0.25">
      <c r="A46" s="230" t="s">
        <v>131</v>
      </c>
      <c r="B46" s="52"/>
      <c r="C46" s="200" t="s">
        <v>120</v>
      </c>
      <c r="D46" s="51"/>
      <c r="E46" s="163"/>
    </row>
    <row r="47" spans="1:8" s="54" customFormat="1" x14ac:dyDescent="0.25">
      <c r="A47" s="230" t="s">
        <v>122</v>
      </c>
      <c r="B47" s="52"/>
      <c r="C47" s="200" t="s">
        <v>121</v>
      </c>
      <c r="D47" s="53"/>
      <c r="E47" s="164"/>
    </row>
    <row r="48" spans="1:8" s="54" customFormat="1" x14ac:dyDescent="0.25">
      <c r="A48" s="53"/>
      <c r="B48" s="52"/>
      <c r="C48" s="53"/>
      <c r="D48" s="53"/>
      <c r="E48" s="164"/>
    </row>
    <row r="49" spans="1:5" s="54" customFormat="1" x14ac:dyDescent="0.25">
      <c r="A49" s="53"/>
      <c r="B49" s="52"/>
      <c r="C49" s="53"/>
      <c r="D49" s="53"/>
      <c r="E49" s="164"/>
    </row>
    <row r="50" spans="1:5" s="54" customFormat="1" x14ac:dyDescent="0.25">
      <c r="A50" s="55"/>
      <c r="B50" s="52"/>
      <c r="C50" s="56"/>
      <c r="D50" s="56"/>
      <c r="E50" s="165"/>
    </row>
  </sheetData>
  <mergeCells count="2">
    <mergeCell ref="A3:D3"/>
    <mergeCell ref="B5:B6"/>
  </mergeCells>
  <pageMargins left="0.70866141732283472" right="0.35433070866141736" top="0.59055118110236227" bottom="0.59055118110236227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19" zoomScaleNormal="110" zoomScaleSheetLayoutView="100" workbookViewId="0">
      <selection activeCell="C35" activeCellId="1" sqref="C30 C35"/>
    </sheetView>
  </sheetViews>
  <sheetFormatPr defaultRowHeight="14.25" x14ac:dyDescent="0.2"/>
  <cols>
    <col min="1" max="1" width="64.42578125" style="106" customWidth="1"/>
    <col min="2" max="2" width="3.5703125" style="107" hidden="1" customWidth="1"/>
    <col min="3" max="3" width="19.140625" style="108" customWidth="1"/>
    <col min="4" max="4" width="18.42578125" style="63" customWidth="1"/>
    <col min="5" max="6" width="3" style="166" customWidth="1"/>
    <col min="7" max="16384" width="9.140625" style="64"/>
  </cols>
  <sheetData>
    <row r="1" spans="1:6" x14ac:dyDescent="0.2">
      <c r="A1" s="61"/>
      <c r="B1" s="62"/>
      <c r="C1" s="63"/>
    </row>
    <row r="2" spans="1:6" x14ac:dyDescent="0.2">
      <c r="A2" s="61"/>
      <c r="B2" s="62"/>
      <c r="C2" s="63"/>
    </row>
    <row r="3" spans="1:6" x14ac:dyDescent="0.2">
      <c r="A3" s="61"/>
      <c r="B3" s="62"/>
      <c r="C3" s="63"/>
    </row>
    <row r="4" spans="1:6" x14ac:dyDescent="0.2">
      <c r="A4" s="61"/>
      <c r="B4" s="62"/>
      <c r="C4" s="63"/>
    </row>
    <row r="5" spans="1:6" s="65" customFormat="1" ht="15" customHeight="1" x14ac:dyDescent="0.25">
      <c r="A5" s="244" t="s">
        <v>123</v>
      </c>
      <c r="B5" s="244"/>
      <c r="C5" s="244"/>
      <c r="D5" s="244"/>
      <c r="E5" s="167"/>
      <c r="F5" s="167"/>
    </row>
    <row r="6" spans="1:6" s="65" customFormat="1" ht="10.5" customHeight="1" x14ac:dyDescent="0.25">
      <c r="A6" s="66"/>
      <c r="B6" s="67"/>
      <c r="C6" s="68"/>
      <c r="D6" s="68"/>
      <c r="E6" s="167"/>
      <c r="F6" s="167"/>
    </row>
    <row r="7" spans="1:6" s="65" customFormat="1" ht="10.5" customHeight="1" x14ac:dyDescent="0.25">
      <c r="A7" s="66"/>
      <c r="B7" s="67"/>
      <c r="C7" s="68"/>
      <c r="D7" s="68"/>
      <c r="E7" s="167"/>
      <c r="F7" s="167"/>
    </row>
    <row r="8" spans="1:6" s="65" customFormat="1" ht="14.25" customHeight="1" x14ac:dyDescent="0.25">
      <c r="A8" s="69"/>
      <c r="B8" s="245" t="s">
        <v>0</v>
      </c>
      <c r="C8" s="168" t="str">
        <f>Ф1!C5</f>
        <v>30 июня 2019 г.</v>
      </c>
      <c r="D8" s="168" t="s">
        <v>124</v>
      </c>
      <c r="E8" s="167"/>
      <c r="F8" s="167"/>
    </row>
    <row r="9" spans="1:6" s="65" customFormat="1" ht="18" customHeight="1" x14ac:dyDescent="0.25">
      <c r="A9" s="70" t="s">
        <v>1</v>
      </c>
      <c r="B9" s="245"/>
      <c r="C9" s="169" t="s">
        <v>125</v>
      </c>
      <c r="D9" s="169" t="s">
        <v>125</v>
      </c>
      <c r="E9" s="167"/>
      <c r="F9" s="167"/>
    </row>
    <row r="10" spans="1:6" s="65" customFormat="1" ht="29.25" customHeight="1" x14ac:dyDescent="0.2">
      <c r="A10" s="45" t="s">
        <v>126</v>
      </c>
      <c r="B10" s="72">
        <v>19</v>
      </c>
      <c r="C10" s="73">
        <v>24663512</v>
      </c>
      <c r="D10" s="73">
        <v>23448005</v>
      </c>
      <c r="E10" s="170"/>
      <c r="F10" s="167"/>
    </row>
    <row r="11" spans="1:6" s="65" customFormat="1" ht="13.5" customHeight="1" x14ac:dyDescent="0.2">
      <c r="A11" s="71" t="s">
        <v>30</v>
      </c>
      <c r="B11" s="72">
        <v>19</v>
      </c>
      <c r="C11" s="74">
        <v>-16898070</v>
      </c>
      <c r="D11" s="74">
        <v>-16562724</v>
      </c>
      <c r="E11" s="170"/>
      <c r="F11" s="167"/>
    </row>
    <row r="12" spans="1:6" s="65" customFormat="1" ht="12" customHeight="1" x14ac:dyDescent="0.2">
      <c r="A12" s="75" t="s">
        <v>31</v>
      </c>
      <c r="B12" s="76"/>
      <c r="C12" s="77">
        <f>SUM(C10:C11)</f>
        <v>7765442</v>
      </c>
      <c r="D12" s="77">
        <f>SUM(D10:D11)</f>
        <v>6885281</v>
      </c>
      <c r="E12" s="171"/>
      <c r="F12" s="167"/>
    </row>
    <row r="13" spans="1:6" s="65" customFormat="1" ht="15" x14ac:dyDescent="0.2">
      <c r="A13" s="71" t="s">
        <v>127</v>
      </c>
      <c r="B13" s="78">
        <v>7</v>
      </c>
      <c r="C13" s="74">
        <v>2475632</v>
      </c>
      <c r="D13" s="74">
        <v>-956731</v>
      </c>
      <c r="E13" s="172"/>
      <c r="F13" s="167"/>
    </row>
    <row r="14" spans="1:6" s="65" customFormat="1" ht="15" x14ac:dyDescent="0.2">
      <c r="A14" s="66" t="s">
        <v>128</v>
      </c>
      <c r="B14" s="67"/>
      <c r="C14" s="77">
        <f>SUM(C12:C13)</f>
        <v>10241074</v>
      </c>
      <c r="D14" s="77">
        <f>SUM(D12:D13)</f>
        <v>5928550</v>
      </c>
      <c r="E14" s="172"/>
      <c r="F14" s="167"/>
    </row>
    <row r="15" spans="1:6" s="65" customFormat="1" ht="12.75" customHeight="1" x14ac:dyDescent="0.2">
      <c r="A15" s="45" t="s">
        <v>32</v>
      </c>
      <c r="B15" s="78">
        <v>20</v>
      </c>
      <c r="C15" s="73">
        <v>1123901</v>
      </c>
      <c r="D15" s="73">
        <v>906852</v>
      </c>
      <c r="E15" s="172"/>
      <c r="F15" s="167"/>
    </row>
    <row r="16" spans="1:6" s="65" customFormat="1" ht="12.75" customHeight="1" x14ac:dyDescent="0.2">
      <c r="A16" s="45" t="s">
        <v>33</v>
      </c>
      <c r="B16" s="78">
        <v>20</v>
      </c>
      <c r="C16" s="73">
        <v>-331587</v>
      </c>
      <c r="D16" s="73">
        <v>-384683</v>
      </c>
      <c r="E16" s="172"/>
      <c r="F16" s="167"/>
    </row>
    <row r="17" spans="1:6" s="65" customFormat="1" ht="12.75" customHeight="1" x14ac:dyDescent="0.2">
      <c r="A17" s="45" t="s">
        <v>34</v>
      </c>
      <c r="B17" s="78">
        <v>21</v>
      </c>
      <c r="C17" s="73">
        <v>278629</v>
      </c>
      <c r="D17" s="73">
        <f>696378-487</f>
        <v>695891</v>
      </c>
      <c r="E17" s="172"/>
      <c r="F17" s="167"/>
    </row>
    <row r="18" spans="1:6" s="65" customFormat="1" ht="38.25" customHeight="1" x14ac:dyDescent="0.25">
      <c r="A18" s="45" t="s">
        <v>35</v>
      </c>
      <c r="B18" s="78">
        <v>10</v>
      </c>
      <c r="C18" s="233">
        <v>-768397</v>
      </c>
      <c r="D18" s="233">
        <v>-1451018</v>
      </c>
      <c r="E18" s="172"/>
      <c r="F18" s="167"/>
    </row>
    <row r="19" spans="1:6" s="65" customFormat="1" ht="25.5" x14ac:dyDescent="0.2">
      <c r="A19" s="45" t="s">
        <v>36</v>
      </c>
      <c r="B19" s="78"/>
      <c r="C19" s="73">
        <v>9138</v>
      </c>
      <c r="D19" s="79">
        <v>-543</v>
      </c>
      <c r="E19" s="172"/>
      <c r="F19" s="167"/>
    </row>
    <row r="20" spans="1:6" s="65" customFormat="1" ht="15" x14ac:dyDescent="0.2">
      <c r="A20" s="71" t="s">
        <v>37</v>
      </c>
      <c r="B20" s="78"/>
      <c r="C20" s="73">
        <v>0</v>
      </c>
      <c r="D20" s="73">
        <v>22133892</v>
      </c>
      <c r="E20" s="172"/>
      <c r="F20" s="167"/>
    </row>
    <row r="21" spans="1:6" s="65" customFormat="1" ht="13.5" hidden="1" customHeight="1" x14ac:dyDescent="0.2">
      <c r="A21" s="45" t="s">
        <v>38</v>
      </c>
      <c r="B21" s="78"/>
      <c r="C21" s="231">
        <v>0</v>
      </c>
      <c r="D21" s="73"/>
      <c r="E21" s="172"/>
      <c r="F21" s="167"/>
    </row>
    <row r="22" spans="1:6" s="65" customFormat="1" ht="12.75" customHeight="1" x14ac:dyDescent="0.2">
      <c r="A22" s="45" t="s">
        <v>39</v>
      </c>
      <c r="B22" s="78"/>
      <c r="C22" s="74">
        <v>658602</v>
      </c>
      <c r="D22" s="74">
        <v>411613</v>
      </c>
      <c r="E22" s="172"/>
      <c r="F22" s="167"/>
    </row>
    <row r="23" spans="1:6" s="80" customFormat="1" ht="13.5" customHeight="1" x14ac:dyDescent="0.2">
      <c r="A23" s="66" t="s">
        <v>40</v>
      </c>
      <c r="B23" s="67"/>
      <c r="C23" s="77">
        <f>SUM(C15:C22)</f>
        <v>970286</v>
      </c>
      <c r="D23" s="77">
        <f>SUM(D15:D22)</f>
        <v>22312004</v>
      </c>
      <c r="E23" s="173"/>
      <c r="F23" s="174"/>
    </row>
    <row r="24" spans="1:6" s="65" customFormat="1" ht="14.25" customHeight="1" x14ac:dyDescent="0.2">
      <c r="A24" s="45" t="s">
        <v>41</v>
      </c>
      <c r="B24" s="78">
        <v>22</v>
      </c>
      <c r="C24" s="73">
        <v>-6242932</v>
      </c>
      <c r="D24" s="73">
        <v>-5896767</v>
      </c>
      <c r="E24" s="170"/>
      <c r="F24" s="167"/>
    </row>
    <row r="25" spans="1:6" s="65" customFormat="1" ht="12.75" customHeight="1" x14ac:dyDescent="0.2">
      <c r="A25" s="45" t="s">
        <v>129</v>
      </c>
      <c r="B25" s="78"/>
      <c r="C25" s="73">
        <v>-1968300</v>
      </c>
      <c r="E25" s="172"/>
      <c r="F25" s="167"/>
    </row>
    <row r="26" spans="1:6" s="65" customFormat="1" ht="12.75" customHeight="1" x14ac:dyDescent="0.2">
      <c r="A26" s="232" t="s">
        <v>130</v>
      </c>
      <c r="B26" s="78"/>
      <c r="C26" s="74"/>
      <c r="D26" s="73">
        <v>-135136</v>
      </c>
      <c r="E26" s="172"/>
      <c r="F26" s="167"/>
    </row>
    <row r="27" spans="1:6" s="65" customFormat="1" ht="13.5" customHeight="1" x14ac:dyDescent="0.2">
      <c r="A27" s="66" t="s">
        <v>42</v>
      </c>
      <c r="B27" s="78"/>
      <c r="C27" s="81">
        <f>SUM(C24:C25)</f>
        <v>-8211232</v>
      </c>
      <c r="D27" s="82">
        <f>SUM(D24:D26)</f>
        <v>-6031903</v>
      </c>
      <c r="E27" s="172"/>
      <c r="F27" s="167"/>
    </row>
    <row r="28" spans="1:6" s="80" customFormat="1" ht="14.25" customHeight="1" x14ac:dyDescent="0.2">
      <c r="A28" s="66" t="s">
        <v>43</v>
      </c>
      <c r="B28" s="67"/>
      <c r="C28" s="77">
        <f>SUM(C27,C23,C14)</f>
        <v>3000128</v>
      </c>
      <c r="D28" s="77">
        <f>SUM(D27,D23,D14)</f>
        <v>22208651</v>
      </c>
      <c r="E28" s="173"/>
      <c r="F28" s="174"/>
    </row>
    <row r="29" spans="1:6" s="65" customFormat="1" ht="13.5" customHeight="1" x14ac:dyDescent="0.2">
      <c r="A29" s="45" t="s">
        <v>44</v>
      </c>
      <c r="B29" s="78"/>
      <c r="C29" s="74">
        <v>-210844</v>
      </c>
      <c r="D29" s="74">
        <v>-4135828</v>
      </c>
      <c r="E29" s="172"/>
      <c r="F29" s="167"/>
    </row>
    <row r="30" spans="1:6" s="80" customFormat="1" ht="13.5" customHeight="1" x14ac:dyDescent="0.25">
      <c r="A30" s="66" t="s">
        <v>45</v>
      </c>
      <c r="B30" s="67"/>
      <c r="C30" s="82">
        <f>SUM(C28,C29)</f>
        <v>2789284</v>
      </c>
      <c r="D30" s="82">
        <f>SUM(D28,D29)</f>
        <v>18072823</v>
      </c>
      <c r="E30" s="175"/>
      <c r="F30" s="174"/>
    </row>
    <row r="31" spans="1:6" s="84" customFormat="1" ht="14.25" customHeight="1" x14ac:dyDescent="0.2">
      <c r="A31" s="75" t="s">
        <v>46</v>
      </c>
      <c r="B31" s="76"/>
      <c r="C31" s="83"/>
      <c r="D31" s="83"/>
      <c r="E31" s="167"/>
      <c r="F31" s="167"/>
    </row>
    <row r="32" spans="1:6" s="84" customFormat="1" ht="25.5" x14ac:dyDescent="0.2">
      <c r="A32" s="78" t="s">
        <v>47</v>
      </c>
      <c r="B32" s="67"/>
      <c r="C32" s="83"/>
      <c r="D32" s="83"/>
      <c r="E32" s="167"/>
      <c r="F32" s="167"/>
    </row>
    <row r="33" spans="1:7" s="84" customFormat="1" ht="26.25" customHeight="1" x14ac:dyDescent="0.2">
      <c r="A33" s="85" t="s">
        <v>48</v>
      </c>
      <c r="B33" s="78"/>
      <c r="C33" s="73">
        <v>537315</v>
      </c>
      <c r="D33" s="73">
        <v>840465</v>
      </c>
      <c r="E33" s="167"/>
      <c r="F33" s="167"/>
    </row>
    <row r="34" spans="1:7" s="84" customFormat="1" ht="38.25" x14ac:dyDescent="0.2">
      <c r="A34" s="85" t="s">
        <v>49</v>
      </c>
      <c r="B34" s="78"/>
      <c r="C34" s="74">
        <v>-8787</v>
      </c>
      <c r="D34" s="74"/>
      <c r="E34" s="167"/>
      <c r="F34" s="167"/>
    </row>
    <row r="35" spans="1:7" s="84" customFormat="1" ht="13.5" customHeight="1" x14ac:dyDescent="0.2">
      <c r="A35" s="85"/>
      <c r="B35" s="78"/>
      <c r="C35" s="82">
        <f>SUM(C32:C34)</f>
        <v>528528</v>
      </c>
      <c r="D35" s="82">
        <f>SUM(D32:D34)</f>
        <v>840465</v>
      </c>
      <c r="E35" s="167"/>
      <c r="F35" s="167"/>
    </row>
    <row r="36" spans="1:7" s="84" customFormat="1" ht="13.5" customHeight="1" x14ac:dyDescent="0.2">
      <c r="A36" s="75" t="s">
        <v>51</v>
      </c>
      <c r="B36" s="76"/>
      <c r="C36" s="86">
        <f>SUM(C30,C35)</f>
        <v>3317812</v>
      </c>
      <c r="D36" s="86">
        <f t="shared" ref="D36" si="0">SUM(D30,D35)</f>
        <v>18913288</v>
      </c>
      <c r="E36" s="86"/>
      <c r="F36" s="167"/>
    </row>
    <row r="37" spans="1:7" s="182" customFormat="1" ht="31.5" hidden="1" customHeight="1" x14ac:dyDescent="0.25">
      <c r="A37" s="176" t="s">
        <v>96</v>
      </c>
      <c r="B37" s="177">
        <v>18</v>
      </c>
      <c r="C37" s="178">
        <v>426.57988680888116</v>
      </c>
      <c r="D37" s="178">
        <v>18.607590249922865</v>
      </c>
      <c r="E37" s="179"/>
      <c r="F37" s="180"/>
      <c r="G37" s="181"/>
    </row>
    <row r="38" spans="1:7" s="182" customFormat="1" ht="16.5" hidden="1" customHeight="1" x14ac:dyDescent="0.25">
      <c r="A38" s="176" t="s">
        <v>97</v>
      </c>
      <c r="B38" s="177">
        <v>18</v>
      </c>
      <c r="C38" s="178">
        <v>5742500</v>
      </c>
      <c r="D38" s="178">
        <v>4051250</v>
      </c>
      <c r="E38" s="179"/>
      <c r="F38" s="180"/>
      <c r="G38" s="181"/>
    </row>
    <row r="39" spans="1:7" s="89" customFormat="1" ht="15" x14ac:dyDescent="0.25">
      <c r="A39" s="226" t="s">
        <v>113</v>
      </c>
      <c r="B39" s="224"/>
      <c r="C39" s="225">
        <v>2</v>
      </c>
      <c r="D39" s="225">
        <v>12</v>
      </c>
      <c r="E39" s="183"/>
      <c r="F39" s="184"/>
      <c r="G39" s="88"/>
    </row>
    <row r="40" spans="1:7" s="89" customFormat="1" ht="15" x14ac:dyDescent="0.25">
      <c r="A40" s="45"/>
      <c r="B40" s="78"/>
      <c r="C40" s="87"/>
      <c r="D40" s="87"/>
      <c r="E40" s="183"/>
      <c r="F40" s="184"/>
      <c r="G40" s="88"/>
    </row>
    <row r="41" spans="1:7" s="92" customFormat="1" x14ac:dyDescent="0.2">
      <c r="A41" s="90" t="s">
        <v>52</v>
      </c>
      <c r="B41" s="91"/>
      <c r="C41" s="90" t="s">
        <v>52</v>
      </c>
      <c r="D41" s="90"/>
      <c r="E41" s="63"/>
      <c r="F41" s="166"/>
      <c r="G41" s="64"/>
    </row>
    <row r="42" spans="1:7" s="50" customFormat="1" ht="15" x14ac:dyDescent="0.25">
      <c r="A42" s="230" t="s">
        <v>131</v>
      </c>
      <c r="B42" s="93"/>
      <c r="C42" s="200" t="s">
        <v>120</v>
      </c>
      <c r="D42" s="94"/>
      <c r="E42" s="53"/>
      <c r="F42" s="49"/>
    </row>
    <row r="43" spans="1:7" s="54" customFormat="1" ht="15" x14ac:dyDescent="0.25">
      <c r="A43" s="230" t="s">
        <v>122</v>
      </c>
      <c r="B43" s="93"/>
      <c r="C43" s="200" t="s">
        <v>121</v>
      </c>
      <c r="D43" s="94"/>
      <c r="E43" s="53"/>
      <c r="F43" s="56"/>
    </row>
    <row r="44" spans="1:7" x14ac:dyDescent="0.2">
      <c r="A44" s="61"/>
      <c r="B44" s="62"/>
      <c r="C44" s="63"/>
    </row>
    <row r="45" spans="1:7" x14ac:dyDescent="0.2">
      <c r="A45" s="95"/>
      <c r="B45" s="62"/>
      <c r="C45" s="63"/>
    </row>
    <row r="46" spans="1:7" s="97" customFormat="1" x14ac:dyDescent="0.2">
      <c r="A46" s="98"/>
      <c r="B46" s="185"/>
      <c r="C46" s="104"/>
      <c r="D46" s="96"/>
      <c r="E46" s="186"/>
      <c r="F46" s="186"/>
    </row>
    <row r="47" spans="1:7" s="97" customFormat="1" x14ac:dyDescent="0.2">
      <c r="A47" s="98"/>
      <c r="B47" s="99"/>
      <c r="C47" s="100"/>
      <c r="D47" s="187"/>
      <c r="E47" s="186"/>
      <c r="F47" s="186"/>
    </row>
    <row r="48" spans="1:7" s="97" customFormat="1" x14ac:dyDescent="0.2">
      <c r="A48" s="98"/>
      <c r="B48" s="99"/>
      <c r="C48" s="100"/>
      <c r="D48" s="187"/>
      <c r="E48" s="186"/>
      <c r="F48" s="186"/>
    </row>
    <row r="49" spans="1:7" s="97" customFormat="1" x14ac:dyDescent="0.2">
      <c r="A49" s="98"/>
      <c r="B49" s="99"/>
      <c r="C49" s="100"/>
      <c r="D49" s="187"/>
      <c r="E49" s="186"/>
      <c r="F49" s="186"/>
    </row>
    <row r="50" spans="1:7" s="97" customFormat="1" x14ac:dyDescent="0.2">
      <c r="A50" s="98"/>
      <c r="B50" s="101"/>
      <c r="C50" s="100"/>
      <c r="D50" s="187"/>
      <c r="E50" s="186"/>
      <c r="F50" s="186"/>
    </row>
    <row r="51" spans="1:7" s="97" customFormat="1" x14ac:dyDescent="0.2">
      <c r="A51" s="102"/>
      <c r="B51" s="99"/>
      <c r="C51" s="103"/>
      <c r="D51" s="188"/>
      <c r="E51" s="186"/>
      <c r="F51" s="186"/>
    </row>
    <row r="52" spans="1:7" s="105" customFormat="1" x14ac:dyDescent="0.2">
      <c r="A52" s="102"/>
      <c r="B52" s="99"/>
      <c r="C52" s="104"/>
      <c r="D52" s="188"/>
      <c r="E52" s="188"/>
      <c r="F52" s="186"/>
      <c r="G52" s="97"/>
    </row>
    <row r="53" spans="1:7" s="105" customFormat="1" x14ac:dyDescent="0.2">
      <c r="A53" s="102"/>
      <c r="B53" s="99"/>
      <c r="C53" s="100"/>
      <c r="D53" s="188"/>
      <c r="E53" s="188"/>
      <c r="F53" s="186"/>
      <c r="G53" s="97"/>
    </row>
    <row r="54" spans="1:7" s="105" customFormat="1" x14ac:dyDescent="0.2">
      <c r="A54" s="102"/>
      <c r="B54" s="99"/>
      <c r="C54" s="100"/>
      <c r="D54" s="188"/>
      <c r="E54" s="188"/>
      <c r="F54" s="186"/>
      <c r="G54" s="97"/>
    </row>
    <row r="55" spans="1:7" s="105" customFormat="1" x14ac:dyDescent="0.2">
      <c r="A55" s="102"/>
      <c r="B55" s="99"/>
      <c r="C55" s="100"/>
      <c r="D55" s="188"/>
      <c r="E55" s="188"/>
      <c r="F55" s="186"/>
      <c r="G55" s="97"/>
    </row>
    <row r="56" spans="1:7" s="97" customFormat="1" x14ac:dyDescent="0.2">
      <c r="A56" s="102"/>
      <c r="B56" s="99"/>
      <c r="C56" s="100"/>
      <c r="D56" s="188"/>
      <c r="E56" s="186"/>
      <c r="F56" s="186"/>
    </row>
  </sheetData>
  <mergeCells count="2">
    <mergeCell ref="A5:D5"/>
    <mergeCell ref="B8:B9"/>
  </mergeCells>
  <pageMargins left="0.43307086614173229" right="0.39370078740157483" top="0.53281250000000002" bottom="0.39370078740157483" header="0.31496062992125984" footer="0.31496062992125984"/>
  <pageSetup paperSize="9" scale="90" orientation="portrait" r:id="rId1"/>
  <ignoredErrors>
    <ignoredError sqref="C23:D2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63"/>
  <sheetViews>
    <sheetView view="pageBreakPreview" topLeftCell="A26" zoomScale="85" zoomScaleNormal="100" zoomScaleSheetLayoutView="85" workbookViewId="0">
      <selection activeCell="B23" sqref="B23"/>
    </sheetView>
  </sheetViews>
  <sheetFormatPr defaultRowHeight="15" x14ac:dyDescent="0.25"/>
  <cols>
    <col min="1" max="1" width="66.42578125" style="111" customWidth="1"/>
    <col min="2" max="2" width="19.85546875" style="236" customWidth="1"/>
    <col min="3" max="3" width="18.85546875" style="134" customWidth="1"/>
    <col min="4" max="4" width="2.140625" style="111" customWidth="1"/>
    <col min="5" max="16384" width="9.140625" style="111"/>
  </cols>
  <sheetData>
    <row r="5" spans="1:4" ht="15" customHeight="1" x14ac:dyDescent="0.25">
      <c r="A5" s="109" t="s">
        <v>136</v>
      </c>
      <c r="B5" s="234"/>
      <c r="C5" s="110"/>
      <c r="D5" s="110"/>
    </row>
    <row r="6" spans="1:4" ht="15" customHeight="1" x14ac:dyDescent="0.25">
      <c r="A6" s="109"/>
      <c r="B6" s="234"/>
      <c r="C6" s="110"/>
      <c r="D6" s="110"/>
    </row>
    <row r="7" spans="1:4" ht="13.5" customHeight="1" x14ac:dyDescent="0.25">
      <c r="A7" s="112"/>
      <c r="B7" s="237" t="s">
        <v>116</v>
      </c>
      <c r="C7" s="168" t="s">
        <v>124</v>
      </c>
    </row>
    <row r="8" spans="1:4" x14ac:dyDescent="0.25">
      <c r="A8" s="113" t="s">
        <v>53</v>
      </c>
      <c r="B8" s="238" t="s">
        <v>135</v>
      </c>
      <c r="C8" s="169" t="s">
        <v>135</v>
      </c>
    </row>
    <row r="9" spans="1:4" ht="12.75" customHeight="1" x14ac:dyDescent="0.25">
      <c r="A9" s="114" t="s">
        <v>54</v>
      </c>
      <c r="B9" s="128"/>
      <c r="C9" s="115"/>
    </row>
    <row r="10" spans="1:4" ht="12.75" customHeight="1" x14ac:dyDescent="0.2">
      <c r="A10" s="116" t="s">
        <v>55</v>
      </c>
      <c r="B10" s="117">
        <v>21263804</v>
      </c>
      <c r="C10" s="206">
        <v>7645185</v>
      </c>
    </row>
    <row r="11" spans="1:4" ht="12.75" customHeight="1" x14ac:dyDescent="0.2">
      <c r="A11" s="116" t="s">
        <v>56</v>
      </c>
      <c r="B11" s="117">
        <v>-9412112.7668422591</v>
      </c>
      <c r="C11" s="206">
        <v>-8903536</v>
      </c>
    </row>
    <row r="12" spans="1:4" ht="12.75" customHeight="1" x14ac:dyDescent="0.2">
      <c r="A12" s="116" t="s">
        <v>57</v>
      </c>
      <c r="B12" s="117">
        <v>1261770</v>
      </c>
      <c r="C12" s="206">
        <v>843641</v>
      </c>
    </row>
    <row r="13" spans="1:4" ht="12.75" customHeight="1" x14ac:dyDescent="0.2">
      <c r="A13" s="116" t="s">
        <v>58</v>
      </c>
      <c r="B13" s="117">
        <v>-329855</v>
      </c>
      <c r="C13" s="206">
        <v>-392173</v>
      </c>
    </row>
    <row r="14" spans="1:4" x14ac:dyDescent="0.2">
      <c r="A14" s="118" t="s">
        <v>59</v>
      </c>
      <c r="B14" s="117">
        <v>887682</v>
      </c>
      <c r="C14" s="206">
        <v>99959</v>
      </c>
    </row>
    <row r="15" spans="1:4" ht="38.25" x14ac:dyDescent="0.2">
      <c r="A15" s="116" t="s">
        <v>60</v>
      </c>
      <c r="B15" s="117">
        <v>-779339</v>
      </c>
      <c r="C15" s="229">
        <v>-1451018</v>
      </c>
    </row>
    <row r="16" spans="1:4" ht="24" hidden="1" customHeight="1" x14ac:dyDescent="0.2">
      <c r="A16" s="116" t="s">
        <v>61</v>
      </c>
      <c r="B16" s="117">
        <v>0</v>
      </c>
      <c r="C16" s="206">
        <v>0</v>
      </c>
      <c r="D16" s="119"/>
    </row>
    <row r="17" spans="1:3" ht="12.75" customHeight="1" x14ac:dyDescent="0.2">
      <c r="A17" s="116" t="s">
        <v>62</v>
      </c>
      <c r="B17" s="117">
        <v>658602</v>
      </c>
      <c r="C17" s="206">
        <v>411613</v>
      </c>
    </row>
    <row r="18" spans="1:3" x14ac:dyDescent="0.2">
      <c r="A18" s="116" t="s">
        <v>63</v>
      </c>
      <c r="B18" s="120">
        <v>-5655905</v>
      </c>
      <c r="C18" s="207">
        <f>-4968553-543</f>
        <v>-4969096</v>
      </c>
    </row>
    <row r="19" spans="1:3" ht="25.5" x14ac:dyDescent="0.2">
      <c r="A19" s="114" t="s">
        <v>64</v>
      </c>
      <c r="B19" s="121">
        <f>SUM(B10:B18)</f>
        <v>7894646.2331577409</v>
      </c>
      <c r="C19" s="121">
        <f>SUM(C10:C18)</f>
        <v>-6715425</v>
      </c>
    </row>
    <row r="20" spans="1:3" ht="5.25" customHeight="1" x14ac:dyDescent="0.2">
      <c r="A20" s="114"/>
      <c r="B20" s="203"/>
      <c r="C20" s="121"/>
    </row>
    <row r="21" spans="1:3" x14ac:dyDescent="0.2">
      <c r="A21" s="122" t="s">
        <v>65</v>
      </c>
      <c r="B21" s="204"/>
      <c r="C21" s="123"/>
    </row>
    <row r="22" spans="1:3" ht="15.2" customHeight="1" x14ac:dyDescent="0.2">
      <c r="A22" s="116" t="s">
        <v>4</v>
      </c>
      <c r="B22" s="117">
        <v>-1950463.7961900001</v>
      </c>
      <c r="C22" s="206">
        <v>812398</v>
      </c>
    </row>
    <row r="23" spans="1:3" ht="15.2" customHeight="1" x14ac:dyDescent="0.2">
      <c r="A23" s="116" t="s">
        <v>5</v>
      </c>
      <c r="B23" s="117">
        <v>-32091188.870798007</v>
      </c>
      <c r="C23" s="206">
        <v>20653576</v>
      </c>
    </row>
    <row r="24" spans="1:3" ht="15.2" customHeight="1" x14ac:dyDescent="0.2">
      <c r="A24" s="208" t="s">
        <v>108</v>
      </c>
      <c r="B24" s="117">
        <v>0</v>
      </c>
      <c r="C24" s="206">
        <v>0</v>
      </c>
    </row>
    <row r="25" spans="1:3" ht="15.2" customHeight="1" x14ac:dyDescent="0.2">
      <c r="A25" s="116" t="s">
        <v>9</v>
      </c>
      <c r="B25" s="117">
        <v>-12191738.777494349</v>
      </c>
      <c r="C25" s="206">
        <v>16426</v>
      </c>
    </row>
    <row r="26" spans="1:3" x14ac:dyDescent="0.2">
      <c r="A26" s="122" t="s">
        <v>66</v>
      </c>
      <c r="B26" s="202"/>
      <c r="C26" s="117"/>
    </row>
    <row r="27" spans="1:3" ht="15.2" customHeight="1" x14ac:dyDescent="0.2">
      <c r="A27" s="116" t="s">
        <v>12</v>
      </c>
      <c r="B27" s="117">
        <v>12977811.101</v>
      </c>
      <c r="C27" s="206">
        <v>-34919031</v>
      </c>
    </row>
    <row r="28" spans="1:3" ht="15.2" customHeight="1" x14ac:dyDescent="0.2">
      <c r="A28" s="116" t="s">
        <v>13</v>
      </c>
      <c r="B28" s="117">
        <v>-4376414</v>
      </c>
      <c r="C28" s="206">
        <v>591076</v>
      </c>
    </row>
    <row r="29" spans="1:3" ht="15.2" customHeight="1" x14ac:dyDescent="0.2">
      <c r="A29" s="116" t="s">
        <v>14</v>
      </c>
      <c r="B29" s="117">
        <v>0</v>
      </c>
      <c r="C29" s="206">
        <v>0</v>
      </c>
    </row>
    <row r="30" spans="1:3" ht="15.2" customHeight="1" x14ac:dyDescent="0.2">
      <c r="A30" s="116" t="s">
        <v>67</v>
      </c>
      <c r="B30" s="239">
        <v>-391604</v>
      </c>
      <c r="C30" s="206">
        <v>-17565003</v>
      </c>
    </row>
    <row r="31" spans="1:3" ht="15.2" customHeight="1" x14ac:dyDescent="0.2">
      <c r="A31" s="116" t="s">
        <v>19</v>
      </c>
      <c r="B31" s="120">
        <v>2643901</v>
      </c>
      <c r="C31" s="209">
        <v>1792168</v>
      </c>
    </row>
    <row r="32" spans="1:3" ht="25.5" x14ac:dyDescent="0.2">
      <c r="A32" s="114" t="s">
        <v>68</v>
      </c>
      <c r="B32" s="121">
        <f>SUM(B19,B22:B31)</f>
        <v>-27485051.110324617</v>
      </c>
      <c r="C32" s="121">
        <f>SUM(C19,C22:C31)</f>
        <v>-35333815</v>
      </c>
    </row>
    <row r="33" spans="1:4" ht="5.25" customHeight="1" x14ac:dyDescent="0.2">
      <c r="A33" s="114"/>
      <c r="B33" s="121"/>
      <c r="C33" s="121"/>
    </row>
    <row r="34" spans="1:4" ht="15.2" customHeight="1" x14ac:dyDescent="0.2">
      <c r="A34" s="116" t="s">
        <v>69</v>
      </c>
      <c r="B34" s="117">
        <v>74056.443999998271</v>
      </c>
      <c r="C34" s="214">
        <v>-296225</v>
      </c>
    </row>
    <row r="35" spans="1:4" x14ac:dyDescent="0.2">
      <c r="A35" s="114" t="s">
        <v>70</v>
      </c>
      <c r="B35" s="124">
        <f>SUM(B32,B34)</f>
        <v>-27410994.666324619</v>
      </c>
      <c r="C35" s="124">
        <f>SUM(C32,C34)</f>
        <v>-35630040</v>
      </c>
    </row>
    <row r="36" spans="1:4" ht="4.5" customHeight="1" x14ac:dyDescent="0.2">
      <c r="A36" s="114"/>
      <c r="B36" s="203"/>
      <c r="C36" s="121"/>
    </row>
    <row r="37" spans="1:4" ht="15.2" customHeight="1" x14ac:dyDescent="0.2">
      <c r="A37" s="114" t="s">
        <v>71</v>
      </c>
      <c r="B37" s="204"/>
      <c r="C37" s="123"/>
    </row>
    <row r="38" spans="1:4" x14ac:dyDescent="0.2">
      <c r="A38" s="116" t="s">
        <v>72</v>
      </c>
      <c r="B38" s="117">
        <f>-2252178</f>
        <v>-2252178</v>
      </c>
      <c r="C38" s="206">
        <v>-68822</v>
      </c>
    </row>
    <row r="39" spans="1:4" ht="25.5" hidden="1" x14ac:dyDescent="0.2">
      <c r="A39" s="116" t="s">
        <v>73</v>
      </c>
      <c r="B39" s="117">
        <v>0</v>
      </c>
      <c r="C39" s="111"/>
    </row>
    <row r="40" spans="1:4" ht="25.5" x14ac:dyDescent="0.25">
      <c r="A40" s="116" t="s">
        <v>74</v>
      </c>
      <c r="B40" s="216">
        <v>-164722068</v>
      </c>
      <c r="C40" s="217">
        <v>-38223338</v>
      </c>
      <c r="D40" s="119"/>
    </row>
    <row r="41" spans="1:4" hidden="1" x14ac:dyDescent="0.2">
      <c r="A41" s="116" t="s">
        <v>75</v>
      </c>
      <c r="B41" s="117">
        <v>0</v>
      </c>
      <c r="C41" s="117">
        <v>0</v>
      </c>
    </row>
    <row r="42" spans="1:4" ht="25.5" x14ac:dyDescent="0.2">
      <c r="A42" s="125" t="s">
        <v>76</v>
      </c>
      <c r="B42" s="120">
        <v>184980817</v>
      </c>
      <c r="C42" s="120">
        <v>0</v>
      </c>
    </row>
    <row r="43" spans="1:4" ht="25.5" x14ac:dyDescent="0.2">
      <c r="A43" s="114" t="s">
        <v>77</v>
      </c>
      <c r="B43" s="124">
        <f>SUM(B38:B42)</f>
        <v>18006571</v>
      </c>
      <c r="C43" s="124">
        <f>SUM(C38:C42)</f>
        <v>-38292160</v>
      </c>
    </row>
    <row r="44" spans="1:4" ht="7.5" customHeight="1" x14ac:dyDescent="0.2">
      <c r="A44" s="114"/>
      <c r="B44" s="121"/>
      <c r="C44" s="121"/>
    </row>
    <row r="45" spans="1:4" ht="12.75" customHeight="1" x14ac:dyDescent="0.2">
      <c r="A45" s="114" t="s">
        <v>78</v>
      </c>
      <c r="B45" s="240"/>
      <c r="C45" s="123"/>
    </row>
    <row r="46" spans="1:4" ht="12.75" customHeight="1" x14ac:dyDescent="0.2">
      <c r="A46" s="116" t="s">
        <v>79</v>
      </c>
      <c r="B46" s="117">
        <v>0</v>
      </c>
      <c r="C46" s="206">
        <v>35000000</v>
      </c>
    </row>
    <row r="47" spans="1:4" ht="12.75" customHeight="1" x14ac:dyDescent="0.2">
      <c r="A47" s="211" t="s">
        <v>137</v>
      </c>
      <c r="B47" s="117">
        <v>0</v>
      </c>
      <c r="C47" s="206">
        <v>-17698</v>
      </c>
    </row>
    <row r="48" spans="1:4" ht="12.75" customHeight="1" x14ac:dyDescent="0.2">
      <c r="A48" s="116" t="s">
        <v>110</v>
      </c>
      <c r="B48" s="117">
        <v>0</v>
      </c>
      <c r="C48" s="206">
        <v>31851900</v>
      </c>
    </row>
    <row r="49" spans="1:4" ht="12.75" customHeight="1" x14ac:dyDescent="0.2">
      <c r="A49" s="210" t="s">
        <v>109</v>
      </c>
      <c r="B49" s="120">
        <v>0</v>
      </c>
      <c r="C49" s="212">
        <v>0</v>
      </c>
    </row>
    <row r="50" spans="1:4" x14ac:dyDescent="0.2">
      <c r="A50" s="114" t="s">
        <v>80</v>
      </c>
      <c r="B50" s="121">
        <f>SUM(B46:B49)</f>
        <v>0</v>
      </c>
      <c r="C50" s="205">
        <f>SUM(C46:C49)</f>
        <v>66834202</v>
      </c>
    </row>
    <row r="51" spans="1:4" x14ac:dyDescent="0.2">
      <c r="A51" s="116" t="s">
        <v>81</v>
      </c>
      <c r="B51" s="120">
        <v>-868671</v>
      </c>
      <c r="C51" s="213">
        <v>843121</v>
      </c>
    </row>
    <row r="52" spans="1:4" ht="15.2" customHeight="1" x14ac:dyDescent="0.2">
      <c r="A52" s="114" t="s">
        <v>82</v>
      </c>
      <c r="B52" s="121">
        <f>SUM(B35,B43,B50,B51)</f>
        <v>-10273094.666324619</v>
      </c>
      <c r="C52" s="205">
        <f>SUM(C35,C43,C50,C51)</f>
        <v>-6244877</v>
      </c>
      <c r="D52" s="126"/>
    </row>
    <row r="53" spans="1:4" ht="15.2" customHeight="1" x14ac:dyDescent="0.2">
      <c r="A53" s="116" t="s">
        <v>83</v>
      </c>
      <c r="B53" s="215">
        <v>90485631</v>
      </c>
      <c r="C53" s="214">
        <v>53499634</v>
      </c>
    </row>
    <row r="54" spans="1:4" ht="15.2" customHeight="1" x14ac:dyDescent="0.2">
      <c r="A54" s="114" t="s">
        <v>84</v>
      </c>
      <c r="B54" s="121">
        <f>SUM(B52:B53)</f>
        <v>80212536.333675385</v>
      </c>
      <c r="C54" s="121">
        <f>SUM(C52:C53)</f>
        <v>47254757</v>
      </c>
      <c r="D54" s="126"/>
    </row>
    <row r="55" spans="1:4" x14ac:dyDescent="0.25">
      <c r="A55" s="127"/>
      <c r="B55" s="128"/>
      <c r="C55" s="115"/>
    </row>
    <row r="56" spans="1:4" x14ac:dyDescent="0.25">
      <c r="A56" s="129" t="s">
        <v>29</v>
      </c>
      <c r="B56" s="130" t="s">
        <v>29</v>
      </c>
      <c r="C56" s="130"/>
      <c r="D56" s="131"/>
    </row>
    <row r="57" spans="1:4" x14ac:dyDescent="0.2">
      <c r="A57" s="230" t="s">
        <v>131</v>
      </c>
      <c r="B57" s="200" t="s">
        <v>120</v>
      </c>
      <c r="C57" s="94"/>
      <c r="D57" s="94"/>
    </row>
    <row r="58" spans="1:4" x14ac:dyDescent="0.2">
      <c r="A58" s="230" t="s">
        <v>122</v>
      </c>
      <c r="B58" s="200" t="s">
        <v>121</v>
      </c>
      <c r="C58" s="94"/>
      <c r="D58" s="94"/>
    </row>
    <row r="59" spans="1:4" x14ac:dyDescent="0.25">
      <c r="B59" s="235"/>
      <c r="C59" s="132"/>
      <c r="D59" s="133"/>
    </row>
    <row r="60" spans="1:4" x14ac:dyDescent="0.25">
      <c r="D60" s="109"/>
    </row>
    <row r="63" spans="1:4" x14ac:dyDescent="0.25">
      <c r="A63" s="135"/>
      <c r="B63" s="136"/>
    </row>
  </sheetData>
  <printOptions horizontalCentered="1"/>
  <pageMargins left="0.11811023622047245" right="0.11811023622047245" top="0.59055118110236227" bottom="0.59055118110236227" header="0.31496062992125984" footer="0.31496062992125984"/>
  <pageSetup paperSize="9" scale="93" fitToHeight="0" orientation="portrait" r:id="rId1"/>
  <rowBreaks count="1" manualBreakCount="1">
    <brk id="49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view="pageBreakPreview" zoomScale="85" zoomScaleNormal="85" zoomScaleSheetLayoutView="85" workbookViewId="0">
      <selection activeCell="A5" sqref="A5"/>
    </sheetView>
  </sheetViews>
  <sheetFormatPr defaultColWidth="19.5703125" defaultRowHeight="15" x14ac:dyDescent="0.25"/>
  <cols>
    <col min="1" max="1" width="73.28515625" style="138" customWidth="1"/>
    <col min="2" max="2" width="15.28515625" style="137" customWidth="1"/>
    <col min="3" max="3" width="14.140625" style="137" customWidth="1"/>
    <col min="4" max="4" width="13.5703125" style="137" customWidth="1"/>
    <col min="5" max="5" width="23.28515625" style="137" customWidth="1"/>
    <col min="6" max="6" width="13.42578125" style="137" customWidth="1"/>
    <col min="7" max="7" width="12.140625" style="137" customWidth="1"/>
    <col min="8" max="8" width="12.7109375" style="138" bestFit="1" customWidth="1"/>
    <col min="9" max="10" width="11.42578125" style="138" customWidth="1"/>
    <col min="11" max="11" width="18.7109375" style="138" bestFit="1" customWidth="1"/>
    <col min="12" max="251" width="11.42578125" style="138" customWidth="1"/>
    <col min="252" max="252" width="3.7109375" style="138" customWidth="1"/>
    <col min="253" max="253" width="92.140625" style="138" customWidth="1"/>
    <col min="254" max="16384" width="19.5703125" style="138"/>
  </cols>
  <sheetData>
    <row r="2" spans="1:11" x14ac:dyDescent="0.25">
      <c r="A2" s="246"/>
      <c r="B2" s="246"/>
      <c r="C2" s="246"/>
    </row>
    <row r="3" spans="1:11" x14ac:dyDescent="0.25">
      <c r="A3" s="139"/>
      <c r="B3" s="140"/>
      <c r="C3" s="140"/>
    </row>
    <row r="4" spans="1:11" s="143" customFormat="1" x14ac:dyDescent="0.2">
      <c r="A4" s="141" t="s">
        <v>134</v>
      </c>
      <c r="B4" s="142"/>
      <c r="C4" s="142"/>
      <c r="D4" s="142"/>
      <c r="E4" s="142"/>
      <c r="F4" s="142"/>
      <c r="G4" s="142"/>
    </row>
    <row r="5" spans="1:11" ht="89.25" x14ac:dyDescent="0.25">
      <c r="A5" s="189" t="s">
        <v>85</v>
      </c>
      <c r="B5" s="190" t="s">
        <v>22</v>
      </c>
      <c r="C5" s="190" t="s">
        <v>86</v>
      </c>
      <c r="D5" s="190" t="s">
        <v>87</v>
      </c>
      <c r="E5" s="144" t="s">
        <v>111</v>
      </c>
      <c r="F5" s="190" t="s">
        <v>88</v>
      </c>
      <c r="G5" s="190" t="s">
        <v>89</v>
      </c>
    </row>
    <row r="6" spans="1:11" x14ac:dyDescent="0.2">
      <c r="A6" s="191" t="s">
        <v>138</v>
      </c>
      <c r="B6" s="192">
        <v>222554069</v>
      </c>
      <c r="C6" s="192">
        <v>162306</v>
      </c>
      <c r="D6" s="192">
        <v>6035613</v>
      </c>
      <c r="E6" s="192">
        <v>-63680</v>
      </c>
      <c r="F6" s="192">
        <v>-152595444</v>
      </c>
      <c r="G6" s="192">
        <v>76092864</v>
      </c>
    </row>
    <row r="7" spans="1:11" x14ac:dyDescent="0.2">
      <c r="A7" s="193" t="s">
        <v>105</v>
      </c>
      <c r="B7" s="197"/>
      <c r="C7" s="197"/>
      <c r="D7" s="197"/>
      <c r="E7" s="197"/>
      <c r="F7" s="194">
        <v>2789284</v>
      </c>
      <c r="G7" s="194">
        <f t="shared" ref="G7:G13" si="0">SUM(B7:F7)</f>
        <v>2789284</v>
      </c>
    </row>
    <row r="8" spans="1:11" s="146" customFormat="1" x14ac:dyDescent="0.2">
      <c r="A8" s="198" t="s">
        <v>106</v>
      </c>
      <c r="B8" s="194"/>
      <c r="C8" s="194"/>
      <c r="D8" s="194"/>
      <c r="E8" s="194"/>
      <c r="F8" s="194"/>
      <c r="G8" s="194">
        <f t="shared" si="0"/>
        <v>0</v>
      </c>
      <c r="J8" s="138"/>
      <c r="K8" s="138"/>
    </row>
    <row r="9" spans="1:11" s="146" customFormat="1" ht="25.5" x14ac:dyDescent="0.2">
      <c r="A9" s="193" t="s">
        <v>48</v>
      </c>
      <c r="B9" s="194">
        <v>0</v>
      </c>
      <c r="C9" s="194">
        <v>0</v>
      </c>
      <c r="D9" s="194">
        <v>0</v>
      </c>
      <c r="E9" s="194">
        <v>537315</v>
      </c>
      <c r="F9" s="194"/>
      <c r="G9" s="194">
        <f>E9</f>
        <v>537315</v>
      </c>
    </row>
    <row r="10" spans="1:11" s="146" customFormat="1" ht="25.5" x14ac:dyDescent="0.2">
      <c r="A10" s="193" t="s">
        <v>107</v>
      </c>
      <c r="B10" s="194"/>
      <c r="C10" s="194"/>
      <c r="D10" s="194"/>
      <c r="E10" s="194">
        <v>-8787</v>
      </c>
      <c r="F10" s="194"/>
      <c r="G10" s="194">
        <f>E10</f>
        <v>-8787</v>
      </c>
      <c r="H10" s="148"/>
    </row>
    <row r="11" spans="1:11" s="146" customFormat="1" ht="14.25" x14ac:dyDescent="0.2">
      <c r="A11" s="199" t="s">
        <v>50</v>
      </c>
      <c r="B11" s="194"/>
      <c r="C11" s="194"/>
      <c r="D11" s="194"/>
      <c r="E11" s="194"/>
      <c r="F11" s="194"/>
      <c r="G11" s="194">
        <f t="shared" si="0"/>
        <v>0</v>
      </c>
      <c r="H11" s="148"/>
    </row>
    <row r="12" spans="1:11" s="146" customFormat="1" ht="14.25" x14ac:dyDescent="0.2">
      <c r="A12" s="191" t="s">
        <v>51</v>
      </c>
      <c r="B12" s="195">
        <f>SUM(B7:B9)</f>
        <v>0</v>
      </c>
      <c r="C12" s="195">
        <f>SUM(C7:C9)</f>
        <v>0</v>
      </c>
      <c r="D12" s="195">
        <f>SUM(D7:D9)</f>
        <v>0</v>
      </c>
      <c r="E12" s="195">
        <f>SUM(E9:E11)</f>
        <v>528528</v>
      </c>
      <c r="F12" s="195">
        <f>SUM(F7:F10)</f>
        <v>2789284</v>
      </c>
      <c r="G12" s="195">
        <f>SUM(B12:F12)</f>
        <v>3317812</v>
      </c>
      <c r="H12" s="148"/>
    </row>
    <row r="13" spans="1:11" s="146" customFormat="1" ht="14.25" x14ac:dyDescent="0.2">
      <c r="A13" s="193" t="s">
        <v>79</v>
      </c>
      <c r="B13" s="196"/>
      <c r="C13" s="196">
        <v>0</v>
      </c>
      <c r="D13" s="196">
        <v>0</v>
      </c>
      <c r="E13" s="196">
        <v>0</v>
      </c>
      <c r="F13" s="196">
        <v>0</v>
      </c>
      <c r="G13" s="196">
        <f t="shared" si="0"/>
        <v>0</v>
      </c>
      <c r="H13" s="148"/>
    </row>
    <row r="14" spans="1:11" s="146" customFormat="1" ht="14.25" x14ac:dyDescent="0.2">
      <c r="A14" s="191" t="s">
        <v>133</v>
      </c>
      <c r="B14" s="197">
        <f>SUM(B6:B6,B12:B13)</f>
        <v>222554069</v>
      </c>
      <c r="C14" s="197">
        <f>SUM(C6:C6,C12:C13)</f>
        <v>162306</v>
      </c>
      <c r="D14" s="197">
        <f>SUM(D6:D6,D9:D13)</f>
        <v>6035613</v>
      </c>
      <c r="E14" s="197">
        <f>SUM(E6:E10)</f>
        <v>464848</v>
      </c>
      <c r="F14" s="197">
        <f>SUM(F6,F12:F13)</f>
        <v>-149806160</v>
      </c>
      <c r="G14" s="197">
        <f>SUM(G6:G6,G12:G13)</f>
        <v>79410676</v>
      </c>
      <c r="H14" s="148"/>
    </row>
    <row r="15" spans="1:11" s="146" customFormat="1" ht="14.25" x14ac:dyDescent="0.2">
      <c r="A15" s="145"/>
      <c r="B15" s="147"/>
      <c r="C15" s="147"/>
      <c r="D15" s="147"/>
      <c r="E15" s="147"/>
      <c r="F15" s="147"/>
      <c r="G15" s="147"/>
      <c r="H15" s="148"/>
    </row>
    <row r="16" spans="1:11" ht="89.25" x14ac:dyDescent="0.25">
      <c r="A16" s="189" t="s">
        <v>85</v>
      </c>
      <c r="B16" s="221" t="s">
        <v>22</v>
      </c>
      <c r="C16" s="221" t="s">
        <v>98</v>
      </c>
      <c r="D16" s="221" t="s">
        <v>99</v>
      </c>
      <c r="E16" s="222" t="s">
        <v>111</v>
      </c>
      <c r="F16" s="221" t="s">
        <v>88</v>
      </c>
      <c r="G16" s="221" t="s">
        <v>100</v>
      </c>
    </row>
    <row r="17" spans="1:11" x14ac:dyDescent="0.25">
      <c r="A17" s="149" t="s">
        <v>139</v>
      </c>
      <c r="B17" s="223">
        <v>187554069</v>
      </c>
      <c r="C17" s="223">
        <v>162306</v>
      </c>
      <c r="D17" s="223">
        <v>6280313</v>
      </c>
      <c r="E17" s="223">
        <v>-758827</v>
      </c>
      <c r="F17" s="223">
        <v>-161836738</v>
      </c>
      <c r="G17" s="223">
        <v>31401123</v>
      </c>
    </row>
    <row r="18" spans="1:11" x14ac:dyDescent="0.25">
      <c r="A18" s="220" t="s">
        <v>90</v>
      </c>
      <c r="B18" s="219"/>
      <c r="C18" s="219"/>
      <c r="D18" s="219"/>
      <c r="E18" s="219">
        <v>224711</v>
      </c>
      <c r="F18" s="219">
        <v>-1008286</v>
      </c>
      <c r="G18" s="219">
        <v>-783575</v>
      </c>
    </row>
    <row r="19" spans="1:11" s="146" customFormat="1" ht="14.25" x14ac:dyDescent="0.25">
      <c r="A19" s="149" t="s">
        <v>101</v>
      </c>
      <c r="B19" s="223">
        <f>B17</f>
        <v>187554069</v>
      </c>
      <c r="C19" s="223">
        <v>162306</v>
      </c>
      <c r="D19" s="223">
        <f>D17</f>
        <v>6280313</v>
      </c>
      <c r="E19" s="223">
        <v>-534116</v>
      </c>
      <c r="F19" s="223">
        <f>SUM(F17:F18)</f>
        <v>-162845024</v>
      </c>
      <c r="G19" s="223">
        <f>SUM(G17:G18)</f>
        <v>30617548</v>
      </c>
    </row>
    <row r="20" spans="1:11" x14ac:dyDescent="0.25">
      <c r="A20" s="220" t="s">
        <v>45</v>
      </c>
      <c r="B20" s="219">
        <v>0</v>
      </c>
      <c r="C20" s="219">
        <v>0</v>
      </c>
      <c r="D20" s="219">
        <v>0</v>
      </c>
      <c r="E20" s="219">
        <v>0</v>
      </c>
      <c r="F20" s="219">
        <f>Ф2_!D30</f>
        <v>18072823</v>
      </c>
      <c r="G20" s="219">
        <f>SUM(B20:F20)</f>
        <v>18072823</v>
      </c>
    </row>
    <row r="21" spans="1:11" x14ac:dyDescent="0.25">
      <c r="A21" s="149" t="s">
        <v>46</v>
      </c>
      <c r="B21" s="219"/>
      <c r="C21" s="219"/>
      <c r="D21" s="219"/>
      <c r="E21" s="219"/>
      <c r="F21" s="219"/>
      <c r="G21" s="219"/>
    </row>
    <row r="22" spans="1:11" x14ac:dyDescent="0.25">
      <c r="A22" s="220" t="s">
        <v>102</v>
      </c>
      <c r="B22" s="219"/>
      <c r="C22" s="219"/>
      <c r="D22" s="219"/>
      <c r="E22" s="219"/>
      <c r="F22" s="219"/>
      <c r="G22" s="219"/>
    </row>
    <row r="23" spans="1:11" x14ac:dyDescent="0.25">
      <c r="A23" s="220" t="s">
        <v>103</v>
      </c>
      <c r="B23" s="219">
        <v>0</v>
      </c>
      <c r="C23" s="219">
        <v>0</v>
      </c>
      <c r="D23" s="219">
        <v>0</v>
      </c>
      <c r="E23" s="219">
        <v>840465</v>
      </c>
      <c r="F23" s="219">
        <v>0</v>
      </c>
      <c r="G23" s="219">
        <f>SUM(B23:F23)</f>
        <v>840465</v>
      </c>
    </row>
    <row r="24" spans="1:11" s="146" customFormat="1" ht="25.5" x14ac:dyDescent="0.25">
      <c r="A24" s="220" t="s">
        <v>91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J24" s="138"/>
      <c r="K24" s="138"/>
    </row>
    <row r="25" spans="1:11" s="146" customFormat="1" ht="14.25" x14ac:dyDescent="0.25">
      <c r="A25" s="149" t="s">
        <v>104</v>
      </c>
      <c r="B25" s="223">
        <v>0</v>
      </c>
      <c r="C25" s="223">
        <v>0</v>
      </c>
      <c r="D25" s="223">
        <v>0</v>
      </c>
      <c r="E25" s="223">
        <f>SUM(E23:E24)</f>
        <v>840465</v>
      </c>
      <c r="F25" s="223">
        <f>SUM(F20:F24)</f>
        <v>18072823</v>
      </c>
      <c r="G25" s="223">
        <f>SUM(B25:F25)</f>
        <v>18913288</v>
      </c>
    </row>
    <row r="26" spans="1:11" s="146" customFormat="1" ht="25.5" x14ac:dyDescent="0.25">
      <c r="A26" s="220" t="s">
        <v>112</v>
      </c>
      <c r="B26" s="219">
        <v>0</v>
      </c>
      <c r="C26" s="219">
        <v>0</v>
      </c>
      <c r="D26" s="219">
        <v>0</v>
      </c>
      <c r="E26" s="219">
        <v>-69406</v>
      </c>
      <c r="F26" s="219">
        <v>0</v>
      </c>
      <c r="G26" s="219">
        <f>SUM(B26:F26)</f>
        <v>-69406</v>
      </c>
      <c r="J26" s="138"/>
      <c r="K26" s="138"/>
    </row>
    <row r="27" spans="1:11" s="146" customFormat="1" x14ac:dyDescent="0.25">
      <c r="A27" s="220" t="s">
        <v>79</v>
      </c>
      <c r="B27" s="219">
        <v>35000000</v>
      </c>
      <c r="C27" s="219">
        <v>0</v>
      </c>
      <c r="D27" s="219">
        <v>0</v>
      </c>
      <c r="E27" s="219">
        <v>0</v>
      </c>
      <c r="F27" s="219">
        <v>0</v>
      </c>
      <c r="G27" s="219">
        <v>35000000</v>
      </c>
      <c r="H27" s="148"/>
      <c r="J27" s="138"/>
      <c r="K27" s="138"/>
    </row>
    <row r="28" spans="1:11" s="146" customFormat="1" x14ac:dyDescent="0.25">
      <c r="A28" s="149" t="s">
        <v>132</v>
      </c>
      <c r="B28" s="223">
        <f>B27+B19</f>
        <v>222554069</v>
      </c>
      <c r="C28" s="223">
        <v>162306</v>
      </c>
      <c r="D28" s="223">
        <f>D19</f>
        <v>6280313</v>
      </c>
      <c r="E28" s="223">
        <f>SUM(E19:E23)+E26</f>
        <v>236943</v>
      </c>
      <c r="F28" s="223">
        <f>SUM(F19:F20)</f>
        <v>-144772201</v>
      </c>
      <c r="G28" s="223">
        <f>SUM(B28:F28)</f>
        <v>84461430</v>
      </c>
      <c r="H28" s="148"/>
      <c r="J28" s="138"/>
      <c r="K28" s="138"/>
    </row>
    <row r="29" spans="1:11" s="146" customFormat="1" x14ac:dyDescent="0.25">
      <c r="A29" s="149"/>
      <c r="B29" s="150"/>
      <c r="C29" s="150"/>
      <c r="D29" s="150"/>
      <c r="E29" s="150"/>
      <c r="F29" s="150"/>
      <c r="G29" s="150"/>
      <c r="H29" s="148"/>
      <c r="J29" s="138"/>
      <c r="K29" s="138"/>
    </row>
    <row r="30" spans="1:11" x14ac:dyDescent="0.25">
      <c r="A30" s="129" t="s">
        <v>29</v>
      </c>
      <c r="B30" s="130" t="s">
        <v>29</v>
      </c>
      <c r="C30" s="130"/>
    </row>
    <row r="31" spans="1:11" x14ac:dyDescent="0.2">
      <c r="A31" s="230" t="s">
        <v>131</v>
      </c>
      <c r="B31" s="200" t="s">
        <v>120</v>
      </c>
      <c r="C31" s="53"/>
      <c r="D31" s="53"/>
    </row>
    <row r="32" spans="1:11" x14ac:dyDescent="0.2">
      <c r="A32" s="230" t="s">
        <v>122</v>
      </c>
      <c r="B32" s="200" t="s">
        <v>121</v>
      </c>
      <c r="C32" s="53"/>
      <c r="D32" s="53"/>
    </row>
    <row r="33" spans="1:7" x14ac:dyDescent="0.25">
      <c r="B33" s="132"/>
      <c r="C33" s="132"/>
      <c r="D33" s="133"/>
    </row>
    <row r="38" spans="1:7" x14ac:dyDescent="0.25">
      <c r="A38" s="151"/>
    </row>
    <row r="39" spans="1:7" s="146" customFormat="1" x14ac:dyDescent="0.25">
      <c r="A39" s="138"/>
      <c r="B39" s="137"/>
      <c r="C39" s="137"/>
      <c r="D39" s="130"/>
      <c r="E39" s="130"/>
      <c r="F39" s="130"/>
      <c r="G39" s="130"/>
    </row>
    <row r="40" spans="1:7" s="146" customFormat="1" x14ac:dyDescent="0.25">
      <c r="A40" s="138"/>
      <c r="B40" s="137"/>
      <c r="C40" s="137"/>
      <c r="D40" s="130"/>
      <c r="E40" s="130"/>
      <c r="F40" s="130"/>
      <c r="G40" s="130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B12:D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Ф2_</vt:lpstr>
      <vt:lpstr>ф3</vt:lpstr>
      <vt:lpstr>ф4</vt:lpstr>
      <vt:lpstr>Ф1!Область_печати</vt:lpstr>
      <vt:lpstr>Ф2_!Область_печати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Арай Игликова</dc:creator>
  <cp:lastModifiedBy>Алина Абаева</cp:lastModifiedBy>
  <cp:lastPrinted>2019-07-15T06:22:35Z</cp:lastPrinted>
  <dcterms:created xsi:type="dcterms:W3CDTF">2018-12-19T09:55:35Z</dcterms:created>
  <dcterms:modified xsi:type="dcterms:W3CDTF">2019-08-09T06:41:26Z</dcterms:modified>
</cp:coreProperties>
</file>