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Фондовое управление\Максат 2015\БИРЖА\2016\is2in\отчеты\фин.отчеты\"/>
    </mc:Choice>
  </mc:AlternateContent>
  <bookViews>
    <workbookView xWindow="0" yWindow="0" windowWidth="24000" windowHeight="9735" activeTab="1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3" l="1"/>
  <c r="B62" i="3"/>
  <c r="B61" i="3"/>
  <c r="B60" i="3"/>
  <c r="B59" i="3"/>
  <c r="C55" i="3"/>
  <c r="B52" i="3"/>
  <c r="B51" i="3"/>
  <c r="B50" i="3"/>
  <c r="B49" i="3"/>
  <c r="B55" i="3" s="1"/>
  <c r="B44" i="3"/>
  <c r="B38" i="3"/>
  <c r="B37" i="3"/>
  <c r="B36" i="3"/>
  <c r="B35" i="3"/>
  <c r="B34" i="3"/>
  <c r="B32" i="3"/>
  <c r="B31" i="3"/>
  <c r="B30" i="3"/>
  <c r="B29" i="3"/>
  <c r="C25" i="3"/>
  <c r="C41" i="3" s="1"/>
  <c r="C45" i="3" s="1"/>
  <c r="C71" i="3" s="1"/>
  <c r="C75" i="3" s="1"/>
  <c r="B22" i="3"/>
  <c r="B21" i="3"/>
  <c r="B20" i="3"/>
  <c r="B19" i="3"/>
  <c r="B18" i="3"/>
  <c r="B17" i="3"/>
  <c r="B16" i="3"/>
  <c r="B15" i="3"/>
  <c r="B14" i="3"/>
  <c r="B25" i="3" s="1"/>
  <c r="B41" i="3" s="1"/>
  <c r="B45" i="3" s="1"/>
  <c r="B74" i="2"/>
  <c r="B75" i="2" s="1"/>
  <c r="B73" i="2"/>
  <c r="C69" i="2"/>
  <c r="C70" i="2" s="1"/>
  <c r="B55" i="2" s="1"/>
  <c r="B52" i="2" s="1"/>
  <c r="B69" i="2"/>
  <c r="B70" i="2" s="1"/>
  <c r="C52" i="2"/>
  <c r="C47" i="2"/>
  <c r="B47" i="2"/>
  <c r="C16" i="2"/>
  <c r="C20" i="2" s="1"/>
  <c r="C27" i="2" s="1"/>
  <c r="C30" i="2" s="1"/>
  <c r="C33" i="2" s="1"/>
  <c r="C50" i="2" s="1"/>
  <c r="B16" i="2"/>
  <c r="B20" i="2" s="1"/>
  <c r="B27" i="2" s="1"/>
  <c r="B30" i="2" s="1"/>
  <c r="B33" i="2" s="1"/>
  <c r="B50" i="2" s="1"/>
  <c r="C48" i="1"/>
  <c r="B48" i="1"/>
  <c r="C39" i="1"/>
  <c r="B39" i="1"/>
  <c r="B51" i="1" s="1"/>
  <c r="C24" i="1"/>
  <c r="B24" i="1"/>
  <c r="B71" i="3" l="1"/>
  <c r="B75" i="3" s="1"/>
  <c r="B65" i="3"/>
  <c r="B76" i="2"/>
  <c r="C51" i="1"/>
</calcChain>
</file>

<file path=xl/sharedStrings.xml><?xml version="1.0" encoding="utf-8"?>
<sst xmlns="http://schemas.openxmlformats.org/spreadsheetml/2006/main" count="198" uniqueCount="139">
  <si>
    <t>Промежуточный сокращенный отчет о финансовом положении по состоянию</t>
  </si>
  <si>
    <t>за период, закончившийся 30.09.2016</t>
  </si>
  <si>
    <t xml:space="preserve">(в тысячах тенге) </t>
  </si>
  <si>
    <t>30 сентября 2016 г.</t>
  </si>
  <si>
    <t>31 декабря 2015 г.</t>
  </si>
  <si>
    <t>неаудированные данные</t>
  </si>
  <si>
    <t>аудированные данные</t>
  </si>
  <si>
    <t>Активы</t>
  </si>
  <si>
    <t>Денежные средства и их эквиваленты</t>
  </si>
  <si>
    <t>Аффинированные драгоценные металлы</t>
  </si>
  <si>
    <t>Финансовые активы, учитываемые по справедливой стоимости через прибыль или убыток</t>
  </si>
  <si>
    <t>Средства в других банках и финансовых институтах</t>
  </si>
  <si>
    <t>Займы, предоставленные другим банками и прочим финансовым институтам</t>
  </si>
  <si>
    <t>Дебиторская задолженность по сделкам обратного РЕПО</t>
  </si>
  <si>
    <t>Кредиты и авансы клиентам</t>
  </si>
  <si>
    <t>Финансовые активы, имеющиеся в наличии для продажи</t>
  </si>
  <si>
    <t>Финансовые активы, удерживаемые до погашения</t>
  </si>
  <si>
    <t>Основные средства и нематериальные активы</t>
  </si>
  <si>
    <t>Финансовые инструменты, оцениваемые по справедливой стоимости изменения которой отражаются  в составе прибыли или убытка за период</t>
  </si>
  <si>
    <t>Прочие активы</t>
  </si>
  <si>
    <t>Итого активов</t>
  </si>
  <si>
    <t>Обязательства</t>
  </si>
  <si>
    <t>Средства клиентов</t>
  </si>
  <si>
    <t>Средства банков</t>
  </si>
  <si>
    <t>Займы банков и финансовых институтов</t>
  </si>
  <si>
    <t>Кредиторская задолженность по сделкам  "РЕПО"</t>
  </si>
  <si>
    <t>Долговые ценные бумаги выпущенные</t>
  </si>
  <si>
    <t>Субординированные долги</t>
  </si>
  <si>
    <t>Текущий подоходный налог к уплате</t>
  </si>
  <si>
    <t>Отложенное налоговое обязательство</t>
  </si>
  <si>
    <t>Прочие обязательства</t>
  </si>
  <si>
    <t>Итого обязательств</t>
  </si>
  <si>
    <t>Капитал</t>
  </si>
  <si>
    <t>Уставный капитал</t>
  </si>
  <si>
    <t>Прочие резервы/фонды</t>
  </si>
  <si>
    <t>Нераспределенная прибыль</t>
  </si>
  <si>
    <t>Итого капитала</t>
  </si>
  <si>
    <t>Итого обязательств и капитала</t>
  </si>
  <si>
    <t xml:space="preserve">Балансовая стоимость одной простой акции </t>
  </si>
  <si>
    <t xml:space="preserve">Балансовая стоимость одной привилегированной акции </t>
  </si>
  <si>
    <t>_________________________</t>
  </si>
  <si>
    <t>Жакубаева М.К.</t>
  </si>
  <si>
    <t>Даулетбекова А.А.</t>
  </si>
  <si>
    <t>Председатель Правления</t>
  </si>
  <si>
    <t>Главный бухгалтер</t>
  </si>
  <si>
    <t>Промежуточный сокращенный  отчет о прибыли и убытке и прочей совокупной прибыли</t>
  </si>
  <si>
    <t>30 сентября 2015 г.</t>
  </si>
  <si>
    <t>Процентные доходы</t>
  </si>
  <si>
    <t>Процентные расходы</t>
  </si>
  <si>
    <t>Чистые процентные доходы</t>
  </si>
  <si>
    <t>Расходы по созданию резервов под обесценение кредитного портфеля</t>
  </si>
  <si>
    <t>Чистые процентные доходы после создания резерва под обесценение активов, по которым начисляются проценты</t>
  </si>
  <si>
    <t>Комиссионные доходы</t>
  </si>
  <si>
    <t>Комиссионные расходы</t>
  </si>
  <si>
    <t>Чистый убыток/доход от операций с иностранной валютой</t>
  </si>
  <si>
    <t>Чистый доход/убыток от операций с  финансовыми инструментами, оцениваемыми по справедливой стоимости, изменения которой отражаются  в составе прибыли или убытка за период</t>
  </si>
  <si>
    <t>Чистый доход от операций с финансовыми активами, имеющимися в наличии для продажи</t>
  </si>
  <si>
    <t>Прочий операционный доход/(расход)</t>
  </si>
  <si>
    <t>Операционный доход</t>
  </si>
  <si>
    <t>Общие административные  расходы</t>
  </si>
  <si>
    <t>Расходы по созданию резервов под обесценение прочих активов</t>
  </si>
  <si>
    <t>Прибыль до налогообложения</t>
  </si>
  <si>
    <t>Расходы по налогу на прибыль</t>
  </si>
  <si>
    <t>Прибыль за период</t>
  </si>
  <si>
    <t>Прочий совокупный доход</t>
  </si>
  <si>
    <t>Статьи, которые впоследствии не будут реклассифицированы в состав прибыли или убытка:</t>
  </si>
  <si>
    <t>Резерв по переоценке основных средств:</t>
  </si>
  <si>
    <r>
      <rPr>
        <sz val="10"/>
        <color indexed="9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>- Чистое изменение справедливой стоимости от переоценки основных средств</t>
    </r>
  </si>
  <si>
    <t>Подоходный налог, относящийся к компонентам прочего совокупного дохода</t>
  </si>
  <si>
    <t>Статьи, которые впоследствии могут быть реклассифицированы в состав прибыли или убытка:</t>
  </si>
  <si>
    <t>Резерв по переоценки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</si>
  <si>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</si>
  <si>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</si>
  <si>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Прочий совокупный доход/(расход) за период</t>
  </si>
  <si>
    <t>Итого совокупный доход за период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</si>
  <si>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</si>
  <si>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</si>
  <si>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на 01.01.2012</t>
  </si>
  <si>
    <t>01.02.</t>
  </si>
  <si>
    <t>01.03.</t>
  </si>
  <si>
    <t>на 01.04.2012</t>
  </si>
  <si>
    <t>На 01.01.2011</t>
  </si>
  <si>
    <t>На 01.04.2011</t>
  </si>
  <si>
    <t>АО "Вank RBK"</t>
  </si>
  <si>
    <t xml:space="preserve">Отчет о движении денежных средств за период, закончившийся  30 сентября 2016 года </t>
  </si>
  <si>
    <t>(в тыс. тенге)</t>
  </si>
  <si>
    <t>Денежные средства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</si>
  <si>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</si>
  <si>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</si>
  <si>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</si>
  <si>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</si>
  <si>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Чистые доходы, полученные по операциям с иностранной валютой</t>
  </si>
  <si>
    <t>Чистое изменение справедливой стоимости перенесенное в состав прибыли или убытка</t>
  </si>
  <si>
    <t>Чистые доходы, полученные по операций с финансовми активами, имеющимися в наличии для продажи</t>
  </si>
  <si>
    <t>Прочие операционные доходы/(расходы)</t>
  </si>
  <si>
    <t xml:space="preserve">Уплаченные административные и прочие операционные расходы </t>
  </si>
  <si>
    <t>Денежные потоки от операционной деятельности до изменений в операционных активах и обязательствах</t>
  </si>
  <si>
    <t>(Увеличение)/уменьшение  операционных активов</t>
  </si>
  <si>
    <t>Средства в других банках</t>
  </si>
  <si>
    <t>Дебиторская задолженность по сделкам обратное РЕПО</t>
  </si>
  <si>
    <t>(Увеличение)/уменьшение  операционных обязательств</t>
  </si>
  <si>
    <t>Средства банков и финансовых организаций</t>
  </si>
  <si>
    <t>Займы банков и  финансовых организаций</t>
  </si>
  <si>
    <t>Кредиторская задолженность по сделкам РЕПО</t>
  </si>
  <si>
    <t>Чистые поступление / (расходование) денежных средств от/(в) операционной деятельности до уплаты подоходного налога</t>
  </si>
  <si>
    <t>Подоходный налог уплаченный</t>
  </si>
  <si>
    <t xml:space="preserve">Чистые поступление/(расходование) денежных средств от/(в) операционной деятельности </t>
  </si>
  <si>
    <t>Денежные потоки от инвестиционной деятельности</t>
  </si>
  <si>
    <t>Приобретение инвестиционных ценных бумаг, имеющихся в наличии для продажи</t>
  </si>
  <si>
    <t>Выручка от реализации и погашения инвестиционных ценных бумаг, имеющихся в наличии для продажи</t>
  </si>
  <si>
    <t>Приобретение основных средств и нематериальных активов</t>
  </si>
  <si>
    <t>Поступления от реализации основных средств</t>
  </si>
  <si>
    <t>Чистое расходование/поступление денежных средств от инвестиционной деятельности</t>
  </si>
  <si>
    <t>Денежные потоки от финансовой деятельности</t>
  </si>
  <si>
    <t>Выпуск акций</t>
  </si>
  <si>
    <t>Выплата дивидендов</t>
  </si>
  <si>
    <t>Выпущенные в обращение долговые ценные бумаги</t>
  </si>
  <si>
    <t>Субординированный долг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</si>
  <si>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</si>
  <si>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</si>
  <si>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>Чистый прирост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</si>
  <si>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</si>
  <si>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</si>
  <si>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И.о.Председателя Правления</t>
  </si>
  <si>
    <t>Промежуточный сокращенный отчет об изменениях в составе собственных средств за период, закончивщийся 30 сентября 2016 года</t>
  </si>
  <si>
    <t>в тысячах тенге</t>
  </si>
  <si>
    <t>Обязательный резервный фонд</t>
  </si>
  <si>
    <t>Резерв переоценки ОС</t>
  </si>
  <si>
    <t>Резерв переоценки ценных бумаг</t>
  </si>
  <si>
    <t>Остаток на 31 декабря 2014 года (аудированные данные)</t>
  </si>
  <si>
    <t>Активы, имеющиеся в наличии для продажи:</t>
  </si>
  <si>
    <t>Чистое изменение справедливой стоимости от переоценки</t>
  </si>
  <si>
    <t>Чистое изменение справедливой стоимости, перенесенное в состав прибыли или убытка</t>
  </si>
  <si>
    <t>Итого совокупный доход</t>
  </si>
  <si>
    <t>Формирование обязательного резервного фонда</t>
  </si>
  <si>
    <t>Реализованный резерв по переоценке</t>
  </si>
  <si>
    <t>Остаток на 30 сентября 2015 года (неаудированные данные)</t>
  </si>
  <si>
    <t>Остаток на 31 декабря 2015 года (аудированные данные)</t>
  </si>
  <si>
    <t>Остаток на 30 сентября 2016 года (неаудированные данные)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</si>
</sst>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_);_(* \(#,##0\);_(* &quot;-&quot;??_);_(@_)"/>
    <numFmt numFmtId="166" formatCode="_-* #,##0_р_._-;\-* #,##0_р_._-;_-* &quot;-&quot;??_р_._-;_-@_-"/>
    <numFmt numFmtId="167" formatCode="#,##0_ ;\-#,##0\ 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i/>
      <sz val="9"/>
      <color rgb="FFFF0000"/>
      <name val="Arial"/>
      <family val="2"/>
      <charset val="204"/>
    </font>
    <font>
      <i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 Cyr"/>
      <charset val="204"/>
    </font>
    <font>
      <sz val="10"/>
      <color indexed="9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0" fontId="16" fillId="0" borderId="0"/>
    <xf numFmtId="0" fontId="16" fillId="0" borderId="0" applyFont="0" applyFill="0" applyBorder="0" applyAlignment="0" applyProtection="0"/>
    <xf numFmtId="0" fontId="6" fillId="0" borderId="0"/>
  </cellStyleXfs>
  <cellXfs count="206">
    <xf numFmtId="0" fontId="0" fillId="0" borderId="0" xfId="0"/>
    <xf numFmtId="0" fontId="2" fillId="0" borderId="0" xfId="2" applyFont="1"/>
    <xf numFmtId="0" fontId="3" fillId="0" borderId="0" xfId="2" applyFont="1" applyAlignment="1">
      <alignment wrapText="1"/>
    </xf>
    <xf numFmtId="0" fontId="3" fillId="0" borderId="0" xfId="2" applyFont="1"/>
    <xf numFmtId="0" fontId="3" fillId="0" borderId="0" xfId="2" applyFont="1" applyFill="1"/>
    <xf numFmtId="0" fontId="4" fillId="0" borderId="0" xfId="2" applyFont="1"/>
    <xf numFmtId="0" fontId="5" fillId="0" borderId="0" xfId="2" applyFont="1" applyBorder="1" applyAlignment="1">
      <alignment wrapText="1"/>
    </xf>
    <xf numFmtId="0" fontId="4" fillId="0" borderId="0" xfId="2" applyFont="1" applyBorder="1"/>
    <xf numFmtId="0" fontId="4" fillId="0" borderId="0" xfId="2" applyFont="1" applyAlignment="1">
      <alignment vertical="top"/>
    </xf>
    <xf numFmtId="0" fontId="7" fillId="0" borderId="0" xfId="3" applyFont="1" applyFill="1" applyBorder="1" applyAlignment="1">
      <alignment vertical="top" wrapText="1"/>
    </xf>
    <xf numFmtId="0" fontId="5" fillId="0" borderId="0" xfId="2" applyFont="1" applyBorder="1" applyAlignment="1">
      <alignment horizontal="right" vertical="top"/>
    </xf>
    <xf numFmtId="0" fontId="5" fillId="0" borderId="0" xfId="2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 wrapText="1"/>
    </xf>
    <xf numFmtId="0" fontId="7" fillId="0" borderId="1" xfId="3" applyFont="1" applyFill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8" fillId="0" borderId="0" xfId="2" applyFont="1" applyAlignment="1">
      <alignment vertical="top"/>
    </xf>
    <xf numFmtId="0" fontId="9" fillId="0" borderId="0" xfId="3" applyFont="1" applyFill="1" applyAlignment="1">
      <alignment vertical="top" wrapText="1"/>
    </xf>
    <xf numFmtId="0" fontId="5" fillId="0" borderId="0" xfId="0" applyFont="1" applyBorder="1" applyAlignment="1">
      <alignment horizontal="right" vertical="top"/>
    </xf>
    <xf numFmtId="0" fontId="10" fillId="0" borderId="0" xfId="3" applyFont="1" applyFill="1" applyAlignment="1">
      <alignment vertical="top" wrapText="1"/>
    </xf>
    <xf numFmtId="165" fontId="10" fillId="0" borderId="0" xfId="4" applyNumberFormat="1" applyFont="1" applyFill="1" applyBorder="1" applyAlignment="1">
      <alignment vertical="top"/>
    </xf>
    <xf numFmtId="0" fontId="8" fillId="0" borderId="0" xfId="2" applyFont="1" applyFill="1" applyAlignment="1">
      <alignment vertical="top"/>
    </xf>
    <xf numFmtId="0" fontId="8" fillId="0" borderId="0" xfId="2" applyFont="1" applyAlignment="1">
      <alignment vertical="top" wrapText="1"/>
    </xf>
    <xf numFmtId="165" fontId="10" fillId="0" borderId="0" xfId="5" applyNumberFormat="1" applyFont="1" applyFill="1" applyBorder="1" applyAlignment="1">
      <alignment vertical="top"/>
    </xf>
    <xf numFmtId="0" fontId="10" fillId="0" borderId="0" xfId="3" applyFont="1" applyFill="1" applyBorder="1" applyAlignment="1">
      <alignment vertical="top" wrapText="1"/>
    </xf>
    <xf numFmtId="0" fontId="10" fillId="0" borderId="2" xfId="3" applyFont="1" applyFill="1" applyBorder="1" applyAlignment="1">
      <alignment vertical="top" wrapText="1"/>
    </xf>
    <xf numFmtId="0" fontId="8" fillId="0" borderId="2" xfId="2" applyFont="1" applyFill="1" applyBorder="1" applyAlignment="1">
      <alignment vertical="top"/>
    </xf>
    <xf numFmtId="0" fontId="9" fillId="0" borderId="0" xfId="3" applyFont="1" applyFill="1" applyBorder="1" applyAlignment="1">
      <alignment vertical="top" wrapText="1"/>
    </xf>
    <xf numFmtId="165" fontId="11" fillId="0" borderId="0" xfId="2" applyNumberFormat="1" applyFont="1" applyFill="1" applyBorder="1" applyAlignment="1">
      <alignment vertical="top"/>
    </xf>
    <xf numFmtId="0" fontId="9" fillId="0" borderId="3" xfId="3" applyFont="1" applyFill="1" applyBorder="1" applyAlignment="1">
      <alignment vertical="top" wrapText="1"/>
    </xf>
    <xf numFmtId="0" fontId="8" fillId="0" borderId="3" xfId="2" applyFont="1" applyFill="1" applyBorder="1" applyAlignment="1">
      <alignment vertical="top"/>
    </xf>
    <xf numFmtId="0" fontId="7" fillId="0" borderId="0" xfId="3" applyFont="1" applyFill="1" applyAlignment="1">
      <alignment vertical="top" wrapText="1"/>
    </xf>
    <xf numFmtId="0" fontId="11" fillId="0" borderId="0" xfId="2" applyFont="1" applyAlignment="1">
      <alignment vertical="top"/>
    </xf>
    <xf numFmtId="0" fontId="9" fillId="0" borderId="2" xfId="3" applyFont="1" applyFill="1" applyBorder="1" applyAlignment="1">
      <alignment vertical="top" wrapText="1"/>
    </xf>
    <xf numFmtId="0" fontId="7" fillId="0" borderId="4" xfId="3" applyFont="1" applyFill="1" applyBorder="1" applyAlignment="1">
      <alignment vertical="top" wrapText="1"/>
    </xf>
    <xf numFmtId="0" fontId="8" fillId="0" borderId="4" xfId="2" applyFont="1" applyFill="1" applyBorder="1" applyAlignment="1">
      <alignment vertical="top"/>
    </xf>
    <xf numFmtId="0" fontId="14" fillId="0" borderId="0" xfId="3" applyFont="1" applyFill="1" applyAlignment="1">
      <alignment wrapText="1"/>
    </xf>
    <xf numFmtId="0" fontId="8" fillId="0" borderId="0" xfId="3" applyFont="1" applyFill="1" applyAlignment="1">
      <alignment wrapText="1"/>
    </xf>
    <xf numFmtId="166" fontId="8" fillId="0" borderId="0" xfId="7" applyNumberFormat="1" applyFont="1" applyFill="1"/>
    <xf numFmtId="0" fontId="8" fillId="0" borderId="0" xfId="2" applyFont="1"/>
    <xf numFmtId="0" fontId="15" fillId="0" borderId="0" xfId="3" applyFont="1" applyFill="1" applyAlignment="1">
      <alignment wrapText="1"/>
    </xf>
    <xf numFmtId="0" fontId="8" fillId="0" borderId="0" xfId="2" applyFont="1" applyFill="1"/>
    <xf numFmtId="0" fontId="10" fillId="0" borderId="0" xfId="2" applyFont="1" applyBorder="1" applyAlignment="1">
      <alignment horizontal="justify" wrapText="1"/>
    </xf>
    <xf numFmtId="0" fontId="9" fillId="0" borderId="0" xfId="8" applyFont="1" applyFill="1" applyBorder="1"/>
    <xf numFmtId="0" fontId="10" fillId="0" borderId="0" xfId="2" applyFont="1" applyFill="1" applyBorder="1"/>
    <xf numFmtId="0" fontId="17" fillId="0" borderId="0" xfId="2" applyFont="1" applyBorder="1"/>
    <xf numFmtId="0" fontId="9" fillId="0" borderId="0" xfId="2" applyFont="1" applyBorder="1" applyAlignment="1">
      <alignment wrapText="1"/>
    </xf>
    <xf numFmtId="0" fontId="18" fillId="0" borderId="0" xfId="2" applyFont="1" applyBorder="1"/>
    <xf numFmtId="0" fontId="18" fillId="0" borderId="0" xfId="2" applyFont="1" applyBorder="1" applyAlignment="1">
      <alignment horizontal="justify" wrapText="1"/>
    </xf>
    <xf numFmtId="0" fontId="18" fillId="0" borderId="0" xfId="2" applyFont="1" applyFill="1" applyBorder="1"/>
    <xf numFmtId="0" fontId="10" fillId="0" borderId="0" xfId="6" applyFont="1" applyAlignment="1">
      <alignment vertical="top"/>
    </xf>
    <xf numFmtId="0" fontId="18" fillId="0" borderId="0" xfId="3" applyFont="1" applyFill="1" applyBorder="1" applyAlignment="1">
      <alignment vertical="top" wrapText="1"/>
    </xf>
    <xf numFmtId="0" fontId="11" fillId="0" borderId="0" xfId="2" applyFont="1" applyFill="1" applyBorder="1" applyAlignment="1">
      <alignment horizontal="right" vertical="top"/>
    </xf>
    <xf numFmtId="0" fontId="7" fillId="0" borderId="1" xfId="3" applyFont="1" applyFill="1" applyBorder="1" applyAlignment="1">
      <alignment wrapText="1"/>
    </xf>
    <xf numFmtId="0" fontId="9" fillId="0" borderId="0" xfId="3" applyFont="1" applyAlignment="1">
      <alignment vertical="top"/>
    </xf>
    <xf numFmtId="0" fontId="10" fillId="0" borderId="0" xfId="3" applyFont="1" applyFill="1" applyAlignment="1">
      <alignment vertical="top"/>
    </xf>
    <xf numFmtId="0" fontId="10" fillId="0" borderId="0" xfId="3" applyFont="1" applyAlignment="1">
      <alignment vertical="top"/>
    </xf>
    <xf numFmtId="165" fontId="10" fillId="0" borderId="0" xfId="9" applyNumberFormat="1" applyFont="1" applyFill="1" applyAlignment="1">
      <alignment vertical="top"/>
    </xf>
    <xf numFmtId="0" fontId="10" fillId="0" borderId="0" xfId="3" applyFont="1" applyBorder="1" applyAlignment="1">
      <alignment vertical="top"/>
    </xf>
    <xf numFmtId="165" fontId="10" fillId="0" borderId="0" xfId="6" applyNumberFormat="1" applyFont="1" applyFill="1" applyBorder="1" applyAlignment="1">
      <alignment vertical="top"/>
    </xf>
    <xf numFmtId="0" fontId="10" fillId="0" borderId="1" xfId="3" applyFont="1" applyBorder="1" applyAlignment="1">
      <alignment vertical="top"/>
    </xf>
    <xf numFmtId="0" fontId="10" fillId="0" borderId="1" xfId="3" applyFont="1" applyFill="1" applyBorder="1" applyAlignment="1">
      <alignment vertical="top"/>
    </xf>
    <xf numFmtId="0" fontId="10" fillId="0" borderId="0" xfId="3" applyFont="1" applyFill="1" applyBorder="1" applyAlignment="1">
      <alignment vertical="top"/>
    </xf>
    <xf numFmtId="0" fontId="10" fillId="0" borderId="0" xfId="6" applyFont="1" applyFill="1" applyBorder="1" applyAlignment="1">
      <alignment vertical="top"/>
    </xf>
    <xf numFmtId="165" fontId="9" fillId="0" borderId="0" xfId="9" applyNumberFormat="1" applyFont="1" applyFill="1" applyAlignment="1">
      <alignment vertical="top"/>
    </xf>
    <xf numFmtId="165" fontId="9" fillId="0" borderId="0" xfId="9" applyNumberFormat="1" applyFont="1" applyFill="1" applyBorder="1" applyAlignment="1">
      <alignment vertical="top"/>
    </xf>
    <xf numFmtId="0" fontId="10" fillId="0" borderId="0" xfId="3" applyFont="1" applyAlignment="1">
      <alignment vertical="top" wrapText="1"/>
    </xf>
    <xf numFmtId="166" fontId="10" fillId="0" borderId="0" xfId="4" applyNumberFormat="1" applyFont="1" applyFill="1" applyBorder="1" applyAlignment="1">
      <alignment vertical="top"/>
    </xf>
    <xf numFmtId="0" fontId="9" fillId="0" borderId="0" xfId="3" applyFont="1" applyAlignment="1">
      <alignment vertical="top" wrapText="1"/>
    </xf>
    <xf numFmtId="0" fontId="9" fillId="0" borderId="0" xfId="6" applyFont="1" applyAlignment="1">
      <alignment vertical="top"/>
    </xf>
    <xf numFmtId="166" fontId="9" fillId="0" borderId="0" xfId="4" applyNumberFormat="1" applyFont="1" applyFill="1" applyBorder="1" applyAlignment="1">
      <alignment vertical="top"/>
    </xf>
    <xf numFmtId="0" fontId="9" fillId="0" borderId="0" xfId="6" applyFont="1" applyFill="1" applyBorder="1" applyAlignment="1">
      <alignment vertical="top"/>
    </xf>
    <xf numFmtId="165" fontId="10" fillId="0" borderId="0" xfId="9" applyNumberFormat="1" applyFont="1" applyFill="1" applyBorder="1" applyAlignment="1">
      <alignment vertical="top"/>
    </xf>
    <xf numFmtId="166" fontId="10" fillId="0" borderId="0" xfId="4" applyNumberFormat="1" applyFont="1" applyAlignment="1">
      <alignment vertical="top"/>
    </xf>
    <xf numFmtId="166" fontId="9" fillId="0" borderId="0" xfId="4" applyNumberFormat="1" applyFont="1" applyAlignment="1">
      <alignment vertical="top"/>
    </xf>
    <xf numFmtId="0" fontId="9" fillId="0" borderId="2" xfId="3" applyFont="1" applyBorder="1" applyAlignment="1">
      <alignment vertical="top" wrapText="1"/>
    </xf>
    <xf numFmtId="165" fontId="9" fillId="0" borderId="2" xfId="9" applyNumberFormat="1" applyFont="1" applyFill="1" applyBorder="1" applyAlignment="1">
      <alignment vertical="top"/>
    </xf>
    <xf numFmtId="165" fontId="9" fillId="0" borderId="5" xfId="9" applyNumberFormat="1" applyFont="1" applyFill="1" applyBorder="1" applyAlignment="1">
      <alignment vertical="top"/>
    </xf>
    <xf numFmtId="3" fontId="19" fillId="0" borderId="0" xfId="6" applyNumberFormat="1" applyFont="1" applyBorder="1" applyAlignment="1">
      <alignment horizontal="right"/>
    </xf>
    <xf numFmtId="0" fontId="10" fillId="0" borderId="0" xfId="6" applyFont="1" applyFill="1" applyAlignment="1">
      <alignment vertical="top"/>
    </xf>
    <xf numFmtId="0" fontId="9" fillId="0" borderId="0" xfId="3" applyFont="1" applyFill="1" applyAlignment="1">
      <alignment vertical="top"/>
    </xf>
    <xf numFmtId="10" fontId="10" fillId="0" borderId="0" xfId="6" applyNumberFormat="1" applyFont="1" applyFill="1" applyAlignment="1">
      <alignment vertical="top"/>
    </xf>
    <xf numFmtId="0" fontId="10" fillId="0" borderId="2" xfId="3" applyFont="1" applyFill="1" applyBorder="1" applyAlignment="1">
      <alignment vertical="top"/>
    </xf>
    <xf numFmtId="165" fontId="9" fillId="0" borderId="0" xfId="3" applyNumberFormat="1" applyFont="1" applyFill="1" applyBorder="1" applyAlignment="1">
      <alignment vertical="top"/>
    </xf>
    <xf numFmtId="165" fontId="9" fillId="0" borderId="0" xfId="3" applyNumberFormat="1" applyFont="1" applyFill="1" applyAlignment="1">
      <alignment vertical="top"/>
    </xf>
    <xf numFmtId="0" fontId="10" fillId="0" borderId="3" xfId="3" applyFont="1" applyFill="1" applyBorder="1" applyAlignment="1">
      <alignment vertical="top"/>
    </xf>
    <xf numFmtId="166" fontId="21" fillId="0" borderId="0" xfId="4" applyNumberFormat="1" applyFont="1" applyFill="1"/>
    <xf numFmtId="0" fontId="10" fillId="0" borderId="0" xfId="6" applyFont="1"/>
    <xf numFmtId="0" fontId="10" fillId="0" borderId="0" xfId="3" applyFont="1"/>
    <xf numFmtId="0" fontId="10" fillId="0" borderId="1" xfId="3" applyFont="1" applyBorder="1" applyAlignment="1">
      <alignment vertical="top" wrapText="1"/>
    </xf>
    <xf numFmtId="0" fontId="22" fillId="0" borderId="1" xfId="3" applyFont="1" applyFill="1" applyBorder="1"/>
    <xf numFmtId="0" fontId="10" fillId="0" borderId="1" xfId="3" applyFont="1" applyFill="1" applyBorder="1"/>
    <xf numFmtId="0" fontId="10" fillId="0" borderId="0" xfId="3" applyFont="1" applyFill="1" applyBorder="1"/>
    <xf numFmtId="0" fontId="22" fillId="0" borderId="0" xfId="3" applyFont="1" applyFill="1"/>
    <xf numFmtId="0" fontId="10" fillId="0" borderId="0" xfId="3" applyFont="1" applyFill="1"/>
    <xf numFmtId="165" fontId="22" fillId="0" borderId="0" xfId="9" applyNumberFormat="1" applyFont="1" applyFill="1"/>
    <xf numFmtId="166" fontId="10" fillId="0" borderId="0" xfId="3" applyNumberFormat="1" applyFont="1" applyFill="1"/>
    <xf numFmtId="165" fontId="10" fillId="0" borderId="0" xfId="9" applyNumberFormat="1" applyFont="1" applyFill="1"/>
    <xf numFmtId="0" fontId="10" fillId="0" borderId="3" xfId="3" applyFont="1" applyBorder="1" applyAlignment="1">
      <alignment vertical="top" wrapText="1"/>
    </xf>
    <xf numFmtId="0" fontId="10" fillId="0" borderId="3" xfId="3" applyFont="1" applyFill="1" applyBorder="1"/>
    <xf numFmtId="0" fontId="10" fillId="0" borderId="0" xfId="3" applyFont="1" applyBorder="1"/>
    <xf numFmtId="0" fontId="16" fillId="0" borderId="0" xfId="3" applyFont="1"/>
    <xf numFmtId="0" fontId="16" fillId="0" borderId="0" xfId="3" applyFont="1" applyFill="1" applyAlignment="1">
      <alignment wrapText="1"/>
    </xf>
    <xf numFmtId="0" fontId="16" fillId="0" borderId="0" xfId="3" applyFont="1" applyFill="1"/>
    <xf numFmtId="0" fontId="16" fillId="0" borderId="0" xfId="6" applyFont="1"/>
    <xf numFmtId="0" fontId="10" fillId="0" borderId="0" xfId="2" applyFont="1" applyBorder="1" applyAlignment="1">
      <alignment horizontal="justify"/>
    </xf>
    <xf numFmtId="0" fontId="9" fillId="0" borderId="0" xfId="2" applyFont="1" applyBorder="1" applyAlignment="1"/>
    <xf numFmtId="0" fontId="18" fillId="0" borderId="0" xfId="2" applyFont="1" applyBorder="1" applyAlignment="1">
      <alignment horizontal="justify"/>
    </xf>
    <xf numFmtId="14" fontId="23" fillId="0" borderId="0" xfId="3" applyNumberFormat="1" applyFont="1" applyAlignment="1">
      <alignment horizontal="left" wrapText="1"/>
    </xf>
    <xf numFmtId="166" fontId="23" fillId="0" borderId="0" xfId="4" applyNumberFormat="1" applyFont="1" applyFill="1"/>
    <xf numFmtId="0" fontId="23" fillId="0" borderId="0" xfId="6" applyFont="1"/>
    <xf numFmtId="0" fontId="23" fillId="0" borderId="0" xfId="3" applyFont="1" applyAlignment="1">
      <alignment wrapText="1"/>
    </xf>
    <xf numFmtId="166" fontId="23" fillId="0" borderId="0" xfId="3" applyNumberFormat="1" applyFont="1" applyFill="1"/>
    <xf numFmtId="14" fontId="23" fillId="0" borderId="0" xfId="3" applyNumberFormat="1" applyFont="1" applyAlignment="1">
      <alignment wrapText="1"/>
    </xf>
    <xf numFmtId="0" fontId="23" fillId="0" borderId="0" xfId="6" applyFont="1" applyFill="1"/>
    <xf numFmtId="0" fontId="23" fillId="0" borderId="0" xfId="3" applyFont="1" applyFill="1"/>
    <xf numFmtId="0" fontId="23" fillId="0" borderId="0" xfId="3" applyFont="1"/>
    <xf numFmtId="0" fontId="16" fillId="0" borderId="0" xfId="3" applyFont="1" applyAlignment="1">
      <alignment wrapText="1"/>
    </xf>
    <xf numFmtId="0" fontId="9" fillId="0" borderId="0" xfId="3" applyFont="1"/>
    <xf numFmtId="0" fontId="8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/>
    <xf numFmtId="0" fontId="10" fillId="0" borderId="0" xfId="0" applyFont="1" applyBorder="1"/>
    <xf numFmtId="0" fontId="7" fillId="0" borderId="1" xfId="0" applyFont="1" applyBorder="1" applyAlignment="1">
      <alignment horizontal="left"/>
    </xf>
    <xf numFmtId="0" fontId="9" fillId="0" borderId="0" xfId="10" applyFont="1" applyAlignment="1">
      <alignment vertical="top" wrapText="1"/>
    </xf>
    <xf numFmtId="0" fontId="8" fillId="0" borderId="0" xfId="0" applyFont="1" applyAlignment="1">
      <alignment vertical="top"/>
    </xf>
    <xf numFmtId="0" fontId="10" fillId="0" borderId="0" xfId="10" applyFont="1" applyAlignment="1">
      <alignment vertical="top" wrapText="1"/>
    </xf>
    <xf numFmtId="165" fontId="10" fillId="0" borderId="0" xfId="9" applyNumberFormat="1" applyFont="1" applyFill="1" applyAlignment="1">
      <alignment horizontal="center" vertical="top"/>
    </xf>
    <xf numFmtId="165" fontId="8" fillId="0" borderId="0" xfId="0" applyNumberFormat="1" applyFont="1"/>
    <xf numFmtId="0" fontId="10" fillId="0" borderId="1" xfId="1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Border="1"/>
    <xf numFmtId="0" fontId="8" fillId="0" borderId="0" xfId="0" applyFont="1" applyFill="1" applyAlignment="1">
      <alignment horizontal="center" vertical="top"/>
    </xf>
    <xf numFmtId="165" fontId="9" fillId="0" borderId="0" xfId="9" applyNumberFormat="1" applyFont="1" applyFill="1" applyAlignment="1">
      <alignment horizontal="center" vertical="top"/>
    </xf>
    <xf numFmtId="0" fontId="9" fillId="0" borderId="1" xfId="10" applyFont="1" applyBorder="1" applyAlignment="1">
      <alignment vertical="top" wrapText="1"/>
    </xf>
    <xf numFmtId="0" fontId="7" fillId="0" borderId="0" xfId="10" applyFont="1" applyAlignment="1">
      <alignment vertical="top" wrapText="1"/>
    </xf>
    <xf numFmtId="0" fontId="10" fillId="0" borderId="0" xfId="10" applyFont="1" applyFill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165" fontId="9" fillId="0" borderId="0" xfId="9" applyNumberFormat="1" applyFont="1" applyAlignment="1">
      <alignment horizontal="center" vertical="top"/>
    </xf>
    <xf numFmtId="0" fontId="9" fillId="0" borderId="3" xfId="10" applyFont="1" applyBorder="1" applyAlignment="1">
      <alignment vertical="top" wrapText="1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/>
    <xf numFmtId="165" fontId="11" fillId="0" borderId="0" xfId="0" applyNumberFormat="1" applyFont="1" applyAlignment="1">
      <alignment horizontal="center" vertical="top"/>
    </xf>
    <xf numFmtId="165" fontId="10" fillId="0" borderId="0" xfId="9" applyNumberFormat="1" applyFont="1" applyAlignment="1">
      <alignment horizontal="center" vertical="top"/>
    </xf>
    <xf numFmtId="0" fontId="8" fillId="0" borderId="0" xfId="10" applyFont="1" applyAlignment="1">
      <alignment vertical="top" wrapText="1"/>
    </xf>
    <xf numFmtId="0" fontId="9" fillId="0" borderId="0" xfId="10" applyFont="1" applyBorder="1" applyAlignment="1">
      <alignment vertical="top" wrapText="1"/>
    </xf>
    <xf numFmtId="165" fontId="11" fillId="0" borderId="0" xfId="0" applyNumberFormat="1" applyFont="1" applyBorder="1" applyAlignment="1">
      <alignment horizontal="center" vertical="top"/>
    </xf>
    <xf numFmtId="0" fontId="10" fillId="0" borderId="0" xfId="10" applyFont="1" applyBorder="1" applyAlignment="1">
      <alignment vertical="top" wrapText="1"/>
    </xf>
    <xf numFmtId="165" fontId="10" fillId="0" borderId="0" xfId="9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166" fontId="8" fillId="0" borderId="0" xfId="1" applyNumberFormat="1" applyFont="1" applyAlignment="1">
      <alignment vertical="top"/>
    </xf>
    <xf numFmtId="165" fontId="8" fillId="0" borderId="0" xfId="0" applyNumberFormat="1" applyFont="1" applyAlignment="1">
      <alignment vertical="top"/>
    </xf>
    <xf numFmtId="0" fontId="10" fillId="0" borderId="0" xfId="8" applyFont="1" applyFill="1" applyBorder="1"/>
    <xf numFmtId="0" fontId="9" fillId="0" borderId="0" xfId="8" applyFont="1" applyFill="1" applyBorder="1" applyAlignment="1">
      <alignment horizontal="left"/>
    </xf>
    <xf numFmtId="0" fontId="9" fillId="0" borderId="0" xfId="8" applyFont="1" applyFill="1" applyAlignment="1"/>
    <xf numFmtId="0" fontId="10" fillId="0" borderId="0" xfId="8" applyFont="1" applyFill="1"/>
    <xf numFmtId="0" fontId="9" fillId="0" borderId="0" xfId="8" applyNumberFormat="1" applyFont="1" applyFill="1" applyAlignment="1"/>
    <xf numFmtId="0" fontId="7" fillId="0" borderId="6" xfId="3" applyFont="1" applyFill="1" applyBorder="1" applyAlignment="1">
      <alignment horizontal="left" wrapText="1"/>
    </xf>
    <xf numFmtId="49" fontId="9" fillId="0" borderId="6" xfId="3" applyNumberFormat="1" applyFont="1" applyFill="1" applyBorder="1" applyAlignment="1">
      <alignment horizontal="center" vertical="top" wrapText="1"/>
    </xf>
    <xf numFmtId="0" fontId="9" fillId="0" borderId="6" xfId="8" applyFont="1" applyFill="1" applyBorder="1" applyAlignment="1" applyProtection="1">
      <alignment vertical="top" wrapText="1"/>
      <protection locked="0"/>
    </xf>
    <xf numFmtId="167" fontId="9" fillId="0" borderId="6" xfId="4" applyNumberFormat="1" applyFont="1" applyFill="1" applyBorder="1" applyAlignment="1" applyProtection="1">
      <alignment horizontal="center" vertical="top"/>
      <protection locked="0"/>
    </xf>
    <xf numFmtId="165" fontId="9" fillId="0" borderId="3" xfId="4" applyNumberFormat="1" applyFont="1" applyFill="1" applyBorder="1" applyAlignment="1">
      <alignment horizontal="left" vertical="top"/>
    </xf>
    <xf numFmtId="167" fontId="9" fillId="0" borderId="6" xfId="4" applyNumberFormat="1" applyFont="1" applyFill="1" applyBorder="1" applyAlignment="1" applyProtection="1">
      <alignment horizontal="right" vertical="top"/>
      <protection locked="0"/>
    </xf>
    <xf numFmtId="167" fontId="9" fillId="0" borderId="6" xfId="4" applyNumberFormat="1" applyFont="1" applyFill="1" applyBorder="1" applyAlignment="1">
      <alignment horizontal="right" vertical="top"/>
    </xf>
    <xf numFmtId="0" fontId="10" fillId="0" borderId="0" xfId="8" applyFont="1" applyFill="1" applyBorder="1" applyAlignment="1">
      <alignment vertical="top"/>
    </xf>
    <xf numFmtId="0" fontId="10" fillId="0" borderId="0" xfId="8" applyFont="1" applyFill="1" applyBorder="1" applyAlignment="1" applyProtection="1">
      <alignment vertical="top" wrapText="1"/>
      <protection locked="0"/>
    </xf>
    <xf numFmtId="166" fontId="10" fillId="0" borderId="0" xfId="4" applyNumberFormat="1" applyFont="1" applyFill="1" applyBorder="1" applyAlignment="1" applyProtection="1">
      <alignment horizontal="center" vertical="top"/>
      <protection locked="0"/>
    </xf>
    <xf numFmtId="167" fontId="10" fillId="0" borderId="0" xfId="4" applyNumberFormat="1" applyFont="1" applyFill="1" applyBorder="1" applyAlignment="1" applyProtection="1">
      <alignment vertical="top"/>
      <protection locked="0"/>
    </xf>
    <xf numFmtId="167" fontId="10" fillId="0" borderId="0" xfId="4" applyNumberFormat="1" applyFont="1" applyFill="1" applyBorder="1" applyAlignment="1">
      <alignment horizontal="right" vertical="top"/>
    </xf>
    <xf numFmtId="0" fontId="9" fillId="0" borderId="0" xfId="8" applyFont="1" applyFill="1" applyBorder="1" applyAlignment="1" applyProtection="1">
      <alignment vertical="top" wrapText="1"/>
      <protection locked="0"/>
    </xf>
    <xf numFmtId="166" fontId="9" fillId="0" borderId="0" xfId="4" applyNumberFormat="1" applyFont="1" applyFill="1" applyBorder="1" applyAlignment="1" applyProtection="1">
      <alignment horizontal="center" vertical="top"/>
      <protection locked="0"/>
    </xf>
    <xf numFmtId="166" fontId="9" fillId="0" borderId="0" xfId="4" applyNumberFormat="1" applyFont="1" applyFill="1" applyBorder="1" applyAlignment="1">
      <alignment horizontal="center" vertical="top"/>
    </xf>
    <xf numFmtId="167" fontId="9" fillId="0" borderId="0" xfId="4" applyNumberFormat="1" applyFont="1" applyFill="1" applyBorder="1" applyAlignment="1">
      <alignment horizontal="right" vertical="top"/>
    </xf>
    <xf numFmtId="0" fontId="9" fillId="0" borderId="0" xfId="8" applyFont="1" applyFill="1" applyBorder="1" applyAlignment="1">
      <alignment vertical="top"/>
    </xf>
    <xf numFmtId="166" fontId="10" fillId="0" borderId="0" xfId="4" applyNumberFormat="1" applyFont="1" applyFill="1" applyBorder="1" applyAlignment="1">
      <alignment horizontal="center" vertical="top"/>
    </xf>
    <xf numFmtId="165" fontId="10" fillId="0" borderId="0" xfId="4" applyNumberFormat="1" applyFont="1" applyAlignment="1">
      <alignment horizontal="center" vertical="top"/>
    </xf>
    <xf numFmtId="165" fontId="10" fillId="0" borderId="0" xfId="4" applyNumberFormat="1" applyFont="1" applyFill="1" applyBorder="1" applyAlignment="1">
      <alignment horizontal="left" vertical="top"/>
    </xf>
    <xf numFmtId="0" fontId="9" fillId="0" borderId="3" xfId="8" applyFont="1" applyFill="1" applyBorder="1" applyAlignment="1" applyProtection="1">
      <alignment vertical="top" wrapText="1"/>
      <protection locked="0"/>
    </xf>
    <xf numFmtId="166" fontId="10" fillId="0" borderId="3" xfId="4" applyNumberFormat="1" applyFont="1" applyFill="1" applyBorder="1" applyAlignment="1" applyProtection="1">
      <alignment horizontal="center" vertical="top"/>
      <protection locked="0"/>
    </xf>
    <xf numFmtId="165" fontId="10" fillId="0" borderId="3" xfId="4" applyNumberFormat="1" applyFont="1" applyFill="1" applyBorder="1" applyAlignment="1">
      <alignment horizontal="left" vertical="top"/>
    </xf>
    <xf numFmtId="167" fontId="9" fillId="0" borderId="3" xfId="4" applyNumberFormat="1" applyFont="1" applyFill="1" applyBorder="1" applyAlignment="1">
      <alignment horizontal="right" vertical="top"/>
    </xf>
    <xf numFmtId="166" fontId="9" fillId="0" borderId="0" xfId="4" applyNumberFormat="1" applyFont="1" applyFill="1" applyBorder="1" applyAlignment="1">
      <alignment horizontal="right" vertical="top"/>
    </xf>
    <xf numFmtId="0" fontId="10" fillId="0" borderId="3" xfId="8" applyFont="1" applyFill="1" applyBorder="1" applyAlignment="1" applyProtection="1">
      <alignment vertical="top" wrapText="1"/>
      <protection locked="0"/>
    </xf>
    <xf numFmtId="165" fontId="10" fillId="0" borderId="3" xfId="4" applyNumberFormat="1" applyFont="1" applyBorder="1" applyAlignment="1">
      <alignment horizontal="center" vertical="top"/>
    </xf>
    <xf numFmtId="167" fontId="9" fillId="0" borderId="0" xfId="4" applyNumberFormat="1" applyFont="1" applyFill="1" applyBorder="1" applyAlignment="1" applyProtection="1">
      <alignment horizontal="right" vertical="top"/>
      <protection locked="0"/>
    </xf>
    <xf numFmtId="165" fontId="9" fillId="0" borderId="0" xfId="4" applyNumberFormat="1" applyFont="1" applyFill="1" applyBorder="1" applyAlignment="1">
      <alignment horizontal="left" vertical="top"/>
    </xf>
    <xf numFmtId="0" fontId="7" fillId="0" borderId="6" xfId="3" applyFont="1" applyFill="1" applyBorder="1" applyAlignment="1">
      <alignment horizontal="left" vertical="top" wrapText="1"/>
    </xf>
    <xf numFmtId="165" fontId="9" fillId="0" borderId="6" xfId="5" applyNumberFormat="1" applyFont="1" applyBorder="1" applyAlignment="1">
      <alignment horizontal="center" vertical="top"/>
    </xf>
    <xf numFmtId="165" fontId="10" fillId="0" borderId="3" xfId="5" applyNumberFormat="1" applyFont="1" applyBorder="1" applyAlignment="1">
      <alignment horizontal="center" vertical="top"/>
    </xf>
    <xf numFmtId="165" fontId="9" fillId="0" borderId="0" xfId="8" applyNumberFormat="1" applyFont="1" applyFill="1" applyBorder="1" applyAlignment="1">
      <alignment vertical="top"/>
    </xf>
    <xf numFmtId="3" fontId="13" fillId="0" borderId="0" xfId="6" applyNumberFormat="1" applyFont="1" applyBorder="1" applyAlignment="1">
      <alignment horizontal="right"/>
    </xf>
    <xf numFmtId="166" fontId="10" fillId="0" borderId="0" xfId="4" applyNumberFormat="1" applyFont="1" applyFill="1" applyBorder="1"/>
    <xf numFmtId="3" fontId="9" fillId="0" borderId="0" xfId="8" applyNumberFormat="1" applyFont="1" applyFill="1" applyBorder="1"/>
    <xf numFmtId="0" fontId="10" fillId="0" borderId="0" xfId="8" applyFont="1" applyFill="1" applyBorder="1" applyAlignment="1">
      <alignment horizontal="left"/>
    </xf>
    <xf numFmtId="0" fontId="9" fillId="0" borderId="0" xfId="8" applyFont="1" applyFill="1" applyBorder="1" applyAlignment="1">
      <alignment horizontal="justify"/>
    </xf>
    <xf numFmtId="0" fontId="10" fillId="0" borderId="0" xfId="8" applyFont="1" applyFill="1" applyBorder="1" applyAlignment="1" applyProtection="1">
      <alignment wrapText="1"/>
      <protection locked="0"/>
    </xf>
    <xf numFmtId="166" fontId="10" fillId="0" borderId="0" xfId="4" applyNumberFormat="1" applyFont="1" applyFill="1" applyBorder="1" applyAlignment="1" applyProtection="1">
      <alignment horizontal="center"/>
      <protection locked="0"/>
    </xf>
    <xf numFmtId="0" fontId="10" fillId="0" borderId="0" xfId="6" applyFont="1" applyFill="1" applyAlignment="1">
      <alignment wrapText="1"/>
    </xf>
    <xf numFmtId="0" fontId="5" fillId="0" borderId="0" xfId="2" applyFont="1" applyAlignment="1">
      <alignment wrapText="1"/>
    </xf>
    <xf numFmtId="0" fontId="1" fillId="0" borderId="0" xfId="2" applyAlignment="1">
      <alignment wrapText="1"/>
    </xf>
    <xf numFmtId="0" fontId="9" fillId="0" borderId="0" xfId="2" applyFont="1" applyFill="1" applyBorder="1" applyAlignment="1">
      <alignment horizontal="left"/>
    </xf>
    <xf numFmtId="0" fontId="5" fillId="0" borderId="0" xfId="2" applyFont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0" borderId="0" xfId="8" applyFont="1" applyFill="1" applyBorder="1" applyAlignment="1">
      <alignment horizontal="left"/>
    </xf>
  </cellXfs>
  <cellStyles count="11">
    <cellStyle name="Обычный" xfId="0" builtinId="0"/>
    <cellStyle name="Обычный 2" xfId="6"/>
    <cellStyle name="Обычный 21" xfId="2"/>
    <cellStyle name="Обычный 3" xfId="8"/>
    <cellStyle name="Обычный_Alfa Bank_ FS_2008_rus_1" xfId="3"/>
    <cellStyle name="Стиль 1" xfId="10"/>
    <cellStyle name="Финансовый" xfId="1" builtinId="3"/>
    <cellStyle name="Финансовый 2 4" xfId="4"/>
    <cellStyle name="Финансовый 2 4 2 2" xfId="5"/>
    <cellStyle name="Финансовый 20" xfId="7"/>
    <cellStyle name="Финансовый_Alfa Bank_ FS_2008_rus_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0</xdr:col>
      <xdr:colOff>3943350</xdr:colOff>
      <xdr:row>1</xdr:row>
      <xdr:rowOff>438151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1"/>
          <a:ext cx="39433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50800</xdr:colOff>
      <xdr:row>4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61925"/>
          <a:ext cx="38703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228600</xdr:colOff>
      <xdr:row>3</xdr:row>
      <xdr:rowOff>114300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389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114300</xdr:rowOff>
    </xdr:from>
    <xdr:to>
      <xdr:col>0</xdr:col>
      <xdr:colOff>3086101</xdr:colOff>
      <xdr:row>3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14300"/>
          <a:ext cx="3009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58;&#1063;&#1045;&#1058;&#1067;%20&#1050;&#1059;&#1056;&#1040;&#1051;&#1040;&#1049;\&#1060;&#1080;&#1085;.&#1086;&#1090;&#1095;&#1077;&#1090;&#1085;&#1086;&#1089;&#1090;&#1100;\01.10.16\&#1060;&#1086;&#1088;&#1084;&#1099;_1_2_3_4%20&#1079;&#1072;%2030.09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FS1"/>
      <sheetName val="FS1_700H"/>
      <sheetName val="FS2"/>
      <sheetName val="FS2_700H"/>
      <sheetName val="Движение для FS3"/>
      <sheetName val="FS3"/>
      <sheetName val="FS4"/>
      <sheetName val="700H"/>
    </sheetNames>
    <sheetDataSet>
      <sheetData sheetId="0">
        <row r="1">
          <cell r="B1" t="str">
            <v>АКЦИОНЕРНОЕ ОБЩЕСТВО "БАНК "BANK RBK"</v>
          </cell>
        </row>
      </sheetData>
      <sheetData sheetId="1"/>
      <sheetData sheetId="2"/>
      <sheetData sheetId="3"/>
      <sheetData sheetId="4"/>
      <sheetData sheetId="5">
        <row r="8">
          <cell r="C8">
            <v>47755345</v>
          </cell>
        </row>
        <row r="9">
          <cell r="C9">
            <v>-38408619</v>
          </cell>
        </row>
        <row r="10">
          <cell r="C10">
            <v>2837840</v>
          </cell>
        </row>
        <row r="11">
          <cell r="C11">
            <v>-264631</v>
          </cell>
        </row>
        <row r="12">
          <cell r="C12">
            <v>2390429</v>
          </cell>
        </row>
        <row r="13">
          <cell r="C13">
            <v>-5458885</v>
          </cell>
        </row>
        <row r="14">
          <cell r="C14">
            <v>0</v>
          </cell>
        </row>
        <row r="15">
          <cell r="C15">
            <v>371072</v>
          </cell>
        </row>
        <row r="16">
          <cell r="C16">
            <v>-10705003</v>
          </cell>
        </row>
        <row r="17">
          <cell r="C17">
            <v>-99548</v>
          </cell>
        </row>
        <row r="21">
          <cell r="C21">
            <v>-1751364</v>
          </cell>
        </row>
        <row r="22">
          <cell r="C22">
            <v>-71691199</v>
          </cell>
        </row>
        <row r="23">
          <cell r="C23">
            <v>-12000001</v>
          </cell>
        </row>
        <row r="24">
          <cell r="C24">
            <v>-183939</v>
          </cell>
        </row>
        <row r="25">
          <cell r="C25">
            <v>-16049</v>
          </cell>
        </row>
        <row r="26">
          <cell r="C26">
            <v>-22873697</v>
          </cell>
        </row>
        <row r="27">
          <cell r="C27">
            <v>181702779</v>
          </cell>
        </row>
        <row r="28">
          <cell r="C28">
            <v>11410487</v>
          </cell>
        </row>
        <row r="29">
          <cell r="C29">
            <v>-32779022</v>
          </cell>
        </row>
        <row r="30">
          <cell r="C30">
            <v>389806</v>
          </cell>
        </row>
        <row r="31">
          <cell r="C31">
            <v>-67756973</v>
          </cell>
        </row>
        <row r="32">
          <cell r="C32">
            <v>-20565110</v>
          </cell>
        </row>
        <row r="33">
          <cell r="C33">
            <v>-256776</v>
          </cell>
        </row>
        <row r="34">
          <cell r="C34">
            <v>7000</v>
          </cell>
        </row>
        <row r="35">
          <cell r="C35">
            <v>66554015</v>
          </cell>
        </row>
        <row r="36">
          <cell r="C36">
            <v>-290224</v>
          </cell>
        </row>
        <row r="37">
          <cell r="C37">
            <v>13265000</v>
          </cell>
        </row>
        <row r="38">
          <cell r="C38">
            <v>297951</v>
          </cell>
        </row>
        <row r="39">
          <cell r="C39">
            <v>0</v>
          </cell>
        </row>
        <row r="40">
          <cell r="C40">
            <v>-6970000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1"/>
  <sheetViews>
    <sheetView topLeftCell="A31" workbookViewId="0">
      <selection activeCell="A18" sqref="A18"/>
    </sheetView>
  </sheetViews>
  <sheetFormatPr defaultRowHeight="12" x14ac:dyDescent="0.2"/>
  <cols>
    <col min="1" max="1" width="63" style="2" customWidth="1"/>
    <col min="2" max="2" width="20.28515625" style="3" customWidth="1"/>
    <col min="3" max="3" width="19" style="4" customWidth="1"/>
    <col min="4" max="4" width="10.7109375" style="1" bestFit="1" customWidth="1"/>
    <col min="5" max="16384" width="9.140625" style="1"/>
  </cols>
  <sheetData>
    <row r="2" spans="1:7" ht="39" customHeight="1" x14ac:dyDescent="0.2"/>
    <row r="4" spans="1:7" s="5" customFormat="1" ht="15" x14ac:dyDescent="0.25">
      <c r="A4" s="200" t="s">
        <v>0</v>
      </c>
      <c r="B4" s="201"/>
      <c r="C4" s="201"/>
    </row>
    <row r="5" spans="1:7" s="5" customFormat="1" ht="15" customHeight="1" x14ac:dyDescent="0.25">
      <c r="A5" s="6" t="s">
        <v>1</v>
      </c>
      <c r="B5" s="7"/>
      <c r="C5" s="7"/>
    </row>
    <row r="6" spans="1:7" s="8" customFormat="1" ht="13.5" customHeight="1" x14ac:dyDescent="0.25">
      <c r="B6" s="10"/>
      <c r="C6" s="11"/>
    </row>
    <row r="7" spans="1:7" s="8" customFormat="1" ht="13.5" customHeight="1" x14ac:dyDescent="0.25">
      <c r="A7" s="9"/>
      <c r="B7" s="12" t="s">
        <v>3</v>
      </c>
      <c r="C7" s="12" t="s">
        <v>4</v>
      </c>
    </row>
    <row r="8" spans="1:7" s="8" customFormat="1" ht="28.5" x14ac:dyDescent="0.25">
      <c r="A8" s="13" t="s">
        <v>2</v>
      </c>
      <c r="B8" s="14" t="s">
        <v>5</v>
      </c>
      <c r="C8" s="14" t="s">
        <v>6</v>
      </c>
    </row>
    <row r="9" spans="1:7" s="15" customFormat="1" ht="14.25" x14ac:dyDescent="0.25">
      <c r="A9" s="16" t="s">
        <v>7</v>
      </c>
      <c r="B9" s="17"/>
      <c r="C9" s="17"/>
    </row>
    <row r="10" spans="1:7" s="15" customFormat="1" ht="12.75" x14ac:dyDescent="0.25">
      <c r="A10" s="18" t="s">
        <v>8</v>
      </c>
      <c r="B10" s="19">
        <v>86832072</v>
      </c>
      <c r="C10" s="19">
        <v>58465256</v>
      </c>
      <c r="D10" s="20"/>
      <c r="E10" s="20"/>
      <c r="F10" s="20"/>
      <c r="G10" s="20"/>
    </row>
    <row r="11" spans="1:7" s="15" customFormat="1" ht="12.75" hidden="1" x14ac:dyDescent="0.25">
      <c r="A11" s="18" t="s">
        <v>9</v>
      </c>
      <c r="B11" s="19">
        <v>0</v>
      </c>
      <c r="C11" s="19">
        <v>0</v>
      </c>
      <c r="D11" s="20"/>
      <c r="E11" s="20"/>
      <c r="F11" s="20"/>
      <c r="G11" s="20"/>
    </row>
    <row r="12" spans="1:7" s="15" customFormat="1" ht="25.5" hidden="1" x14ac:dyDescent="0.25">
      <c r="A12" s="18" t="s">
        <v>10</v>
      </c>
      <c r="B12" s="19">
        <v>0</v>
      </c>
      <c r="C12" s="19">
        <v>0</v>
      </c>
      <c r="D12" s="20"/>
      <c r="E12" s="20"/>
      <c r="F12" s="20"/>
      <c r="G12" s="20"/>
    </row>
    <row r="13" spans="1:7" s="15" customFormat="1" ht="12.75" x14ac:dyDescent="0.25">
      <c r="A13" s="18" t="s">
        <v>11</v>
      </c>
      <c r="B13" s="19">
        <v>15135908</v>
      </c>
      <c r="C13" s="19">
        <v>13819802</v>
      </c>
    </row>
    <row r="14" spans="1:7" s="15" customFormat="1" ht="16.5" customHeight="1" x14ac:dyDescent="0.25">
      <c r="A14" s="18" t="s">
        <v>12</v>
      </c>
      <c r="B14" s="19">
        <v>0</v>
      </c>
      <c r="C14" s="19">
        <v>0</v>
      </c>
    </row>
    <row r="15" spans="1:7" s="15" customFormat="1" ht="12.75" x14ac:dyDescent="0.25">
      <c r="A15" s="18" t="s">
        <v>13</v>
      </c>
      <c r="B15" s="19">
        <v>12000001</v>
      </c>
      <c r="C15" s="19">
        <v>0</v>
      </c>
    </row>
    <row r="16" spans="1:7" s="15" customFormat="1" ht="12.75" x14ac:dyDescent="0.25">
      <c r="A16" s="18" t="s">
        <v>14</v>
      </c>
      <c r="B16" s="19">
        <v>772094684</v>
      </c>
      <c r="C16" s="19">
        <v>691757745</v>
      </c>
    </row>
    <row r="17" spans="1:9" s="15" customFormat="1" ht="12.75" x14ac:dyDescent="0.25">
      <c r="A17" s="18" t="s">
        <v>15</v>
      </c>
      <c r="B17" s="19">
        <v>78461732</v>
      </c>
      <c r="C17" s="19">
        <v>73665198</v>
      </c>
      <c r="D17" s="21"/>
      <c r="E17" s="21"/>
      <c r="F17" s="21"/>
      <c r="G17" s="21"/>
      <c r="H17" s="21"/>
      <c r="I17" s="21"/>
    </row>
    <row r="18" spans="1:9" s="15" customFormat="1" ht="12.75" x14ac:dyDescent="0.25">
      <c r="A18" s="18" t="s">
        <v>16</v>
      </c>
      <c r="B18" s="19">
        <v>0</v>
      </c>
      <c r="C18" s="19">
        <v>0</v>
      </c>
      <c r="D18" s="21"/>
      <c r="E18" s="21"/>
      <c r="F18" s="21"/>
      <c r="G18" s="21"/>
      <c r="H18" s="21"/>
      <c r="I18" s="21"/>
    </row>
    <row r="19" spans="1:9" s="15" customFormat="1" ht="12.75" x14ac:dyDescent="0.25">
      <c r="A19" s="18" t="s">
        <v>17</v>
      </c>
      <c r="B19" s="19">
        <v>48327414</v>
      </c>
      <c r="C19" s="19">
        <v>33782368</v>
      </c>
    </row>
    <row r="20" spans="1:9" s="15" customFormat="1" ht="25.5" x14ac:dyDescent="0.25">
      <c r="A20" s="18" t="s">
        <v>18</v>
      </c>
      <c r="B20" s="19">
        <v>0</v>
      </c>
      <c r="C20" s="19">
        <v>3000000</v>
      </c>
    </row>
    <row r="21" spans="1:9" s="15" customFormat="1" ht="12.95" customHeight="1" x14ac:dyDescent="0.25">
      <c r="A21" s="18" t="s">
        <v>19</v>
      </c>
      <c r="B21" s="19">
        <v>8045444</v>
      </c>
      <c r="C21" s="22">
        <v>2032870</v>
      </c>
    </row>
    <row r="22" spans="1:9" s="15" customFormat="1" ht="12.75" x14ac:dyDescent="0.25">
      <c r="A22" s="23"/>
      <c r="B22" s="20"/>
      <c r="C22" s="20"/>
    </row>
    <row r="23" spans="1:9" s="15" customFormat="1" ht="12.75" x14ac:dyDescent="0.25">
      <c r="A23" s="24"/>
      <c r="B23" s="25"/>
      <c r="C23" s="25"/>
    </row>
    <row r="24" spans="1:9" s="15" customFormat="1" ht="12.75" x14ac:dyDescent="0.25">
      <c r="A24" s="26" t="s">
        <v>20</v>
      </c>
      <c r="B24" s="27">
        <f>SUM(B10:B21)</f>
        <v>1020897255</v>
      </c>
      <c r="C24" s="27">
        <f>SUM(C10:C21)</f>
        <v>876523239</v>
      </c>
    </row>
    <row r="25" spans="1:9" s="15" customFormat="1" ht="13.5" thickBot="1" x14ac:dyDescent="0.3">
      <c r="A25" s="28"/>
      <c r="B25" s="29"/>
      <c r="C25" s="29"/>
    </row>
    <row r="26" spans="1:9" s="15" customFormat="1" ht="12.75" x14ac:dyDescent="0.25">
      <c r="A26" s="30"/>
      <c r="B26" s="20"/>
      <c r="C26" s="20"/>
    </row>
    <row r="27" spans="1:9" s="15" customFormat="1" ht="12.75" x14ac:dyDescent="0.25">
      <c r="A27" s="16" t="s">
        <v>21</v>
      </c>
      <c r="B27" s="19"/>
      <c r="C27" s="19"/>
    </row>
    <row r="28" spans="1:9" s="15" customFormat="1" ht="12.75" x14ac:dyDescent="0.25">
      <c r="A28" s="18" t="s">
        <v>22</v>
      </c>
      <c r="B28" s="19">
        <v>796443399</v>
      </c>
      <c r="C28" s="22">
        <v>626946628</v>
      </c>
      <c r="D28" s="22"/>
    </row>
    <row r="29" spans="1:9" s="15" customFormat="1" ht="12.75" x14ac:dyDescent="0.25">
      <c r="A29" s="18" t="s">
        <v>23</v>
      </c>
      <c r="B29" s="19">
        <v>33666448</v>
      </c>
      <c r="C29" s="22">
        <v>56362946</v>
      </c>
      <c r="D29" s="22"/>
    </row>
    <row r="30" spans="1:9" s="15" customFormat="1" ht="12.75" x14ac:dyDescent="0.25">
      <c r="A30" s="18" t="s">
        <v>24</v>
      </c>
      <c r="B30" s="19">
        <v>37840632</v>
      </c>
      <c r="C30" s="22">
        <v>26260327</v>
      </c>
      <c r="D30" s="22"/>
    </row>
    <row r="31" spans="1:9" s="15" customFormat="1" ht="12.75" x14ac:dyDescent="0.25">
      <c r="A31" s="18" t="s">
        <v>25</v>
      </c>
      <c r="B31" s="19">
        <v>0</v>
      </c>
      <c r="C31" s="22">
        <v>32924866</v>
      </c>
      <c r="D31" s="22"/>
    </row>
    <row r="32" spans="1:9" s="15" customFormat="1" ht="12.75" x14ac:dyDescent="0.25">
      <c r="A32" s="18" t="s">
        <v>26</v>
      </c>
      <c r="B32" s="19">
        <v>51580058</v>
      </c>
      <c r="C32" s="22">
        <v>55092849</v>
      </c>
      <c r="D32" s="22"/>
    </row>
    <row r="33" spans="1:4" s="15" customFormat="1" ht="12.75" x14ac:dyDescent="0.25">
      <c r="A33" s="18" t="s">
        <v>27</v>
      </c>
      <c r="B33" s="19">
        <v>11488917</v>
      </c>
      <c r="C33" s="22">
        <v>11196802</v>
      </c>
      <c r="D33" s="22"/>
    </row>
    <row r="34" spans="1:4" s="15" customFormat="1" ht="12.75" x14ac:dyDescent="0.25">
      <c r="A34" s="18" t="s">
        <v>28</v>
      </c>
      <c r="B34" s="19">
        <v>0</v>
      </c>
      <c r="C34" s="19">
        <v>0</v>
      </c>
      <c r="D34" s="22"/>
    </row>
    <row r="35" spans="1:4" s="15" customFormat="1" ht="12.75" x14ac:dyDescent="0.25">
      <c r="A35" s="18" t="s">
        <v>29</v>
      </c>
      <c r="B35" s="19">
        <v>5082920</v>
      </c>
      <c r="C35" s="22">
        <v>5082920</v>
      </c>
      <c r="D35" s="22"/>
    </row>
    <row r="36" spans="1:4" s="15" customFormat="1" ht="12.75" x14ac:dyDescent="0.25">
      <c r="A36" s="18" t="s">
        <v>30</v>
      </c>
      <c r="B36" s="19">
        <v>2327458</v>
      </c>
      <c r="C36" s="22">
        <v>1016605</v>
      </c>
    </row>
    <row r="37" spans="1:4" s="15" customFormat="1" ht="12.75" x14ac:dyDescent="0.25">
      <c r="A37" s="23"/>
      <c r="B37" s="20"/>
      <c r="C37" s="20"/>
    </row>
    <row r="38" spans="1:4" s="15" customFormat="1" ht="12.75" x14ac:dyDescent="0.25">
      <c r="A38" s="24"/>
      <c r="B38" s="25"/>
      <c r="C38" s="25"/>
    </row>
    <row r="39" spans="1:4" s="31" customFormat="1" ht="12.75" x14ac:dyDescent="0.25">
      <c r="A39" s="26" t="s">
        <v>31</v>
      </c>
      <c r="B39" s="27">
        <f>SUM(B28:B36)</f>
        <v>938429832</v>
      </c>
      <c r="C39" s="27">
        <f>SUM(C28:C36)</f>
        <v>814883943</v>
      </c>
    </row>
    <row r="40" spans="1:4" s="15" customFormat="1" ht="13.5" thickBot="1" x14ac:dyDescent="0.3">
      <c r="A40" s="28"/>
      <c r="B40" s="29"/>
      <c r="C40" s="29"/>
    </row>
    <row r="41" spans="1:4" s="15" customFormat="1" ht="12.75" x14ac:dyDescent="0.25">
      <c r="A41" s="30"/>
      <c r="B41" s="20"/>
      <c r="C41" s="20"/>
    </row>
    <row r="42" spans="1:4" s="15" customFormat="1" ht="12.75" x14ac:dyDescent="0.25">
      <c r="A42" s="16" t="s">
        <v>32</v>
      </c>
      <c r="B42" s="20"/>
      <c r="C42" s="20"/>
    </row>
    <row r="43" spans="1:4" s="15" customFormat="1" ht="12.75" x14ac:dyDescent="0.25">
      <c r="A43" s="18" t="s">
        <v>33</v>
      </c>
      <c r="B43" s="19">
        <v>54500000</v>
      </c>
      <c r="C43" s="22">
        <v>41235000</v>
      </c>
    </row>
    <row r="44" spans="1:4" s="15" customFormat="1" ht="12.75" x14ac:dyDescent="0.25">
      <c r="A44" s="18" t="s">
        <v>34</v>
      </c>
      <c r="B44" s="19">
        <v>20183643</v>
      </c>
      <c r="C44" s="22">
        <v>16258694</v>
      </c>
    </row>
    <row r="45" spans="1:4" s="15" customFormat="1" ht="12.75" x14ac:dyDescent="0.25">
      <c r="A45" s="23" t="s">
        <v>35</v>
      </c>
      <c r="B45" s="19">
        <v>7783780</v>
      </c>
      <c r="C45" s="22">
        <v>4145602</v>
      </c>
    </row>
    <row r="46" spans="1:4" s="15" customFormat="1" ht="12.75" x14ac:dyDescent="0.25">
      <c r="A46" s="23"/>
      <c r="B46" s="20"/>
      <c r="C46" s="20"/>
    </row>
    <row r="47" spans="1:4" s="15" customFormat="1" ht="12.75" x14ac:dyDescent="0.25">
      <c r="A47" s="32"/>
      <c r="B47" s="25"/>
      <c r="C47" s="25"/>
    </row>
    <row r="48" spans="1:4" s="31" customFormat="1" ht="12.75" x14ac:dyDescent="0.25">
      <c r="A48" s="26" t="s">
        <v>36</v>
      </c>
      <c r="B48" s="27">
        <f>SUM(B43:B45)</f>
        <v>82467423</v>
      </c>
      <c r="C48" s="27">
        <f>SUM(C43:C45)</f>
        <v>61639296</v>
      </c>
    </row>
    <row r="49" spans="1:3" s="15" customFormat="1" ht="13.5" thickBot="1" x14ac:dyDescent="0.3">
      <c r="A49" s="28"/>
      <c r="B49" s="29"/>
      <c r="C49" s="29"/>
    </row>
    <row r="50" spans="1:3" s="15" customFormat="1" ht="12.75" x14ac:dyDescent="0.25">
      <c r="A50" s="33"/>
      <c r="B50" s="34"/>
      <c r="C50" s="34"/>
    </row>
    <row r="51" spans="1:3" s="31" customFormat="1" ht="12.75" x14ac:dyDescent="0.25">
      <c r="A51" s="26" t="s">
        <v>37</v>
      </c>
      <c r="B51" s="27">
        <f>B48+B39</f>
        <v>1020897255</v>
      </c>
      <c r="C51" s="27">
        <f>C48+C39</f>
        <v>876523239</v>
      </c>
    </row>
    <row r="52" spans="1:3" s="15" customFormat="1" ht="13.5" thickBot="1" x14ac:dyDescent="0.3">
      <c r="A52" s="28"/>
      <c r="B52" s="29"/>
      <c r="C52" s="29"/>
    </row>
    <row r="53" spans="1:3" ht="4.5" hidden="1" customHeight="1" x14ac:dyDescent="0.2">
      <c r="A53" s="35"/>
      <c r="B53" s="4"/>
    </row>
    <row r="54" spans="1:3" s="38" customFormat="1" ht="12.75" hidden="1" x14ac:dyDescent="0.2">
      <c r="A54" s="36" t="s">
        <v>38</v>
      </c>
      <c r="B54" s="37">
        <v>10872</v>
      </c>
      <c r="C54" s="37">
        <v>10844</v>
      </c>
    </row>
    <row r="55" spans="1:3" s="38" customFormat="1" ht="12.75" hidden="1" x14ac:dyDescent="0.2">
      <c r="A55" s="36" t="s">
        <v>39</v>
      </c>
      <c r="B55" s="37">
        <v>10000</v>
      </c>
      <c r="C55" s="37">
        <v>0</v>
      </c>
    </row>
    <row r="56" spans="1:3" s="38" customFormat="1" ht="4.5" hidden="1" customHeight="1" x14ac:dyDescent="0.2">
      <c r="A56" s="28"/>
      <c r="B56" s="29"/>
      <c r="C56" s="29"/>
    </row>
    <row r="57" spans="1:3" s="38" customFormat="1" ht="12.75" x14ac:dyDescent="0.2">
      <c r="A57" s="39"/>
      <c r="B57" s="40"/>
      <c r="C57" s="40"/>
    </row>
    <row r="58" spans="1:3" s="44" customFormat="1" ht="33.75" customHeight="1" x14ac:dyDescent="0.25">
      <c r="A58" s="41" t="s">
        <v>40</v>
      </c>
      <c r="B58" s="42" t="s">
        <v>40</v>
      </c>
      <c r="C58" s="42"/>
    </row>
    <row r="59" spans="1:3" s="44" customFormat="1" ht="15" x14ac:dyDescent="0.25">
      <c r="A59" s="45" t="s">
        <v>41</v>
      </c>
      <c r="B59" s="202" t="s">
        <v>42</v>
      </c>
      <c r="C59" s="202"/>
    </row>
    <row r="60" spans="1:3" s="46" customFormat="1" ht="14.25" x14ac:dyDescent="0.2">
      <c r="A60" s="45" t="s">
        <v>43</v>
      </c>
      <c r="B60" s="202" t="s">
        <v>44</v>
      </c>
      <c r="C60" s="202"/>
    </row>
    <row r="61" spans="1:3" s="46" customFormat="1" ht="14.25" x14ac:dyDescent="0.2">
      <c r="A61" s="47"/>
      <c r="C61" s="48"/>
    </row>
  </sheetData>
  <mergeCells count="3">
    <mergeCell ref="A4:C4"/>
    <mergeCell ref="B59:C59"/>
    <mergeCell ref="B60:C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76"/>
  <sheetViews>
    <sheetView tabSelected="1" topLeftCell="A22" workbookViewId="0">
      <selection activeCell="C41" sqref="C41"/>
    </sheetView>
  </sheetViews>
  <sheetFormatPr defaultRowHeight="12.75" x14ac:dyDescent="0.2"/>
  <cols>
    <col min="1" max="1" width="57.28515625" style="116" customWidth="1"/>
    <col min="2" max="2" width="20.140625" style="102" customWidth="1"/>
    <col min="3" max="3" width="20" style="102" customWidth="1"/>
    <col min="4" max="4" width="14.5703125" style="103" bestFit="1" customWidth="1"/>
    <col min="5" max="5" width="10" style="103" bestFit="1" customWidth="1"/>
    <col min="6" max="16384" width="9.140625" style="103"/>
  </cols>
  <sheetData>
    <row r="6" spans="1:5" s="49" customFormat="1" ht="16.5" customHeight="1" x14ac:dyDescent="0.25">
      <c r="A6" s="203" t="s">
        <v>45</v>
      </c>
      <c r="B6" s="203"/>
      <c r="C6" s="203"/>
    </row>
    <row r="7" spans="1:5" s="49" customFormat="1" ht="14.25" x14ac:dyDescent="0.25">
      <c r="A7" s="50" t="s">
        <v>1</v>
      </c>
      <c r="B7" s="51"/>
      <c r="C7" s="51"/>
    </row>
    <row r="8" spans="1:5" s="49" customFormat="1" ht="14.25" x14ac:dyDescent="0.25">
      <c r="A8" s="50"/>
      <c r="B8" s="51"/>
      <c r="C8" s="51"/>
    </row>
    <row r="9" spans="1:5" s="49" customFormat="1" ht="16.5" customHeight="1" x14ac:dyDescent="0.25">
      <c r="A9" s="50"/>
      <c r="B9" s="12" t="s">
        <v>3</v>
      </c>
      <c r="C9" s="12" t="s">
        <v>46</v>
      </c>
    </row>
    <row r="10" spans="1:5" s="49" customFormat="1" ht="28.5" x14ac:dyDescent="0.2">
      <c r="A10" s="52" t="s">
        <v>2</v>
      </c>
      <c r="B10" s="14" t="s">
        <v>5</v>
      </c>
      <c r="C10" s="14" t="s">
        <v>5</v>
      </c>
    </row>
    <row r="11" spans="1:5" s="49" customFormat="1" x14ac:dyDescent="0.25">
      <c r="A11" s="53"/>
      <c r="B11" s="54"/>
      <c r="C11" s="54"/>
    </row>
    <row r="12" spans="1:5" s="49" customFormat="1" x14ac:dyDescent="0.25">
      <c r="A12" s="55" t="s">
        <v>47</v>
      </c>
      <c r="B12" s="56">
        <v>68081356</v>
      </c>
      <c r="C12" s="56">
        <v>44084487</v>
      </c>
      <c r="D12" s="56"/>
    </row>
    <row r="13" spans="1:5" s="49" customFormat="1" x14ac:dyDescent="0.25">
      <c r="A13" s="57" t="s">
        <v>48</v>
      </c>
      <c r="B13" s="56">
        <v>-42979215</v>
      </c>
      <c r="C13" s="56">
        <v>-24223243</v>
      </c>
      <c r="D13" s="56"/>
      <c r="E13" s="58"/>
    </row>
    <row r="14" spans="1:5" s="49" customFormat="1" x14ac:dyDescent="0.25">
      <c r="A14" s="59"/>
      <c r="B14" s="60"/>
      <c r="C14" s="60"/>
      <c r="D14" s="61"/>
      <c r="E14" s="62"/>
    </row>
    <row r="15" spans="1:5" s="49" customFormat="1" x14ac:dyDescent="0.25">
      <c r="A15" s="55"/>
      <c r="B15" s="54"/>
      <c r="C15" s="54"/>
      <c r="D15" s="61"/>
      <c r="E15" s="62"/>
    </row>
    <row r="16" spans="1:5" s="49" customFormat="1" x14ac:dyDescent="0.25">
      <c r="A16" s="53" t="s">
        <v>49</v>
      </c>
      <c r="B16" s="63">
        <f>SUM(B12:B13)</f>
        <v>25102141</v>
      </c>
      <c r="C16" s="63">
        <f>SUM(C12:C13)</f>
        <v>19861244</v>
      </c>
      <c r="D16" s="64"/>
      <c r="E16" s="62"/>
    </row>
    <row r="17" spans="1:5" s="49" customFormat="1" ht="25.5" x14ac:dyDescent="0.25">
      <c r="A17" s="65" t="s">
        <v>50</v>
      </c>
      <c r="B17" s="56">
        <v>-7921595</v>
      </c>
      <c r="C17" s="56">
        <v>-6618767</v>
      </c>
      <c r="D17" s="66"/>
      <c r="E17" s="62"/>
    </row>
    <row r="18" spans="1:5" s="49" customFormat="1" x14ac:dyDescent="0.25">
      <c r="A18" s="59"/>
      <c r="B18" s="60"/>
      <c r="C18" s="60"/>
      <c r="D18" s="66"/>
      <c r="E18" s="62"/>
    </row>
    <row r="19" spans="1:5" s="49" customFormat="1" x14ac:dyDescent="0.25">
      <c r="A19" s="55"/>
      <c r="B19" s="54"/>
      <c r="C19" s="54"/>
      <c r="D19" s="66"/>
      <c r="E19" s="62"/>
    </row>
    <row r="20" spans="1:5" s="49" customFormat="1" ht="27" customHeight="1" x14ac:dyDescent="0.25">
      <c r="A20" s="67" t="s">
        <v>51</v>
      </c>
      <c r="B20" s="63">
        <f>SUM(B16:B17)</f>
        <v>17180546</v>
      </c>
      <c r="C20" s="63">
        <f>SUM(C16:C17)</f>
        <v>13242477</v>
      </c>
      <c r="D20" s="66"/>
      <c r="E20" s="62"/>
    </row>
    <row r="21" spans="1:5" s="49" customFormat="1" x14ac:dyDescent="0.25">
      <c r="A21" s="65" t="s">
        <v>52</v>
      </c>
      <c r="B21" s="56">
        <v>3251810</v>
      </c>
      <c r="C21" s="56">
        <v>2210612</v>
      </c>
      <c r="D21" s="66"/>
      <c r="E21" s="62"/>
    </row>
    <row r="22" spans="1:5" s="49" customFormat="1" x14ac:dyDescent="0.25">
      <c r="A22" s="65" t="s">
        <v>53</v>
      </c>
      <c r="B22" s="56">
        <v>-269936</v>
      </c>
      <c r="C22" s="56">
        <v>-173783</v>
      </c>
      <c r="D22" s="66"/>
      <c r="E22" s="62"/>
    </row>
    <row r="23" spans="1:5" s="49" customFormat="1" x14ac:dyDescent="0.25">
      <c r="A23" s="65" t="s">
        <v>54</v>
      </c>
      <c r="B23" s="56">
        <v>4907928</v>
      </c>
      <c r="C23" s="56">
        <v>-16896606</v>
      </c>
      <c r="D23" s="66"/>
      <c r="E23" s="62"/>
    </row>
    <row r="24" spans="1:5" s="49" customFormat="1" ht="38.25" x14ac:dyDescent="0.25">
      <c r="A24" s="65" t="s">
        <v>55</v>
      </c>
      <c r="B24" s="56">
        <v>-8458885</v>
      </c>
      <c r="C24" s="56">
        <v>15587226</v>
      </c>
      <c r="D24" s="66"/>
      <c r="E24" s="62"/>
    </row>
    <row r="25" spans="1:5" s="49" customFormat="1" ht="25.5" x14ac:dyDescent="0.25">
      <c r="A25" s="65" t="s">
        <v>56</v>
      </c>
      <c r="B25" s="56">
        <v>196766</v>
      </c>
      <c r="C25" s="56">
        <v>10320</v>
      </c>
      <c r="D25" s="66"/>
      <c r="E25" s="62"/>
    </row>
    <row r="26" spans="1:5" s="49" customFormat="1" x14ac:dyDescent="0.25">
      <c r="A26" s="65" t="s">
        <v>57</v>
      </c>
      <c r="B26" s="56">
        <v>363987</v>
      </c>
      <c r="C26" s="56">
        <v>-424942</v>
      </c>
      <c r="D26" s="66"/>
      <c r="E26" s="58"/>
    </row>
    <row r="27" spans="1:5" s="68" customFormat="1" x14ac:dyDescent="0.25">
      <c r="A27" s="67" t="s">
        <v>58</v>
      </c>
      <c r="B27" s="63">
        <f>SUM(B20:B26)</f>
        <v>17172216</v>
      </c>
      <c r="C27" s="63">
        <f>SUM(C20:C26)</f>
        <v>13555304</v>
      </c>
      <c r="D27" s="69"/>
      <c r="E27" s="70"/>
    </row>
    <row r="28" spans="1:5" s="49" customFormat="1" x14ac:dyDescent="0.25">
      <c r="A28" s="65" t="s">
        <v>59</v>
      </c>
      <c r="B28" s="56">
        <v>-12251067</v>
      </c>
      <c r="C28" s="56">
        <v>-9041633</v>
      </c>
      <c r="D28" s="71"/>
      <c r="E28" s="58"/>
    </row>
    <row r="29" spans="1:5" s="49" customFormat="1" x14ac:dyDescent="0.25">
      <c r="A29" s="65" t="s">
        <v>60</v>
      </c>
      <c r="B29" s="56">
        <v>-318132</v>
      </c>
      <c r="C29" s="56">
        <v>-23596</v>
      </c>
      <c r="D29" s="72"/>
    </row>
    <row r="30" spans="1:5" s="68" customFormat="1" ht="14.25" customHeight="1" x14ac:dyDescent="0.25">
      <c r="A30" s="67" t="s">
        <v>61</v>
      </c>
      <c r="B30" s="63">
        <f>SUM(B27,B28,B29)</f>
        <v>4603017</v>
      </c>
      <c r="C30" s="63">
        <f>SUM(C27,C28,C29)</f>
        <v>4490075</v>
      </c>
      <c r="D30" s="73"/>
    </row>
    <row r="31" spans="1:5" s="49" customFormat="1" x14ac:dyDescent="0.25">
      <c r="A31" s="65" t="s">
        <v>62</v>
      </c>
      <c r="B31" s="56">
        <v>-674620</v>
      </c>
      <c r="C31" s="56">
        <v>-706829</v>
      </c>
      <c r="D31" s="72"/>
    </row>
    <row r="32" spans="1:5" s="49" customFormat="1" x14ac:dyDescent="0.25">
      <c r="A32" s="65"/>
      <c r="B32" s="56"/>
      <c r="C32" s="56"/>
      <c r="D32" s="72"/>
    </row>
    <row r="33" spans="1:5" s="68" customFormat="1" x14ac:dyDescent="0.25">
      <c r="A33" s="74" t="s">
        <v>63</v>
      </c>
      <c r="B33" s="75">
        <f>SUM(B30,B31)</f>
        <v>3928397</v>
      </c>
      <c r="C33" s="75">
        <f>SUM(C30,C31)</f>
        <v>3783246</v>
      </c>
      <c r="D33" s="73"/>
      <c r="E33" s="76"/>
    </row>
    <row r="34" spans="1:5" s="49" customFormat="1" x14ac:dyDescent="0.25">
      <c r="A34" s="59"/>
      <c r="B34" s="60"/>
      <c r="C34" s="60"/>
      <c r="D34" s="72"/>
    </row>
    <row r="35" spans="1:5" s="49" customFormat="1" ht="15.75" x14ac:dyDescent="0.25">
      <c r="A35" s="55"/>
      <c r="B35" s="77"/>
      <c r="C35" s="54"/>
      <c r="D35" s="72"/>
    </row>
    <row r="36" spans="1:5" s="78" customFormat="1" x14ac:dyDescent="0.25">
      <c r="A36" s="79" t="s">
        <v>64</v>
      </c>
      <c r="B36" s="80"/>
      <c r="C36" s="80"/>
    </row>
    <row r="37" spans="1:5" s="78" customFormat="1" ht="25.5" hidden="1" x14ac:dyDescent="0.25">
      <c r="A37" s="16" t="s">
        <v>65</v>
      </c>
      <c r="B37" s="80"/>
      <c r="C37" s="80"/>
    </row>
    <row r="38" spans="1:5" s="78" customFormat="1" hidden="1" x14ac:dyDescent="0.25">
      <c r="A38" s="18" t="s">
        <v>66</v>
      </c>
      <c r="B38" s="80"/>
      <c r="C38" s="80"/>
    </row>
    <row r="39" spans="1:5" s="78" customFormat="1" ht="25.5" hidden="1" x14ac:dyDescent="0.25">
      <c r="A39" s="18" t="s">
        <v>67</v>
      </c>
      <c r="B39" s="80"/>
      <c r="C39" s="80"/>
    </row>
    <row r="40" spans="1:5" s="78" customFormat="1" ht="25.5" x14ac:dyDescent="0.25">
      <c r="A40" s="18" t="s">
        <v>68</v>
      </c>
      <c r="B40" s="56">
        <v>0</v>
      </c>
      <c r="C40" s="56">
        <v>0</v>
      </c>
    </row>
    <row r="41" spans="1:5" s="78" customFormat="1" ht="25.5" x14ac:dyDescent="0.25">
      <c r="A41" s="16" t="s">
        <v>69</v>
      </c>
      <c r="B41" s="80"/>
      <c r="C41" s="80"/>
    </row>
    <row r="42" spans="1:5" s="78" customFormat="1" x14ac:dyDescent="0.25">
      <c r="A42" s="18" t="s">
        <v>70</v>
      </c>
      <c r="B42" s="80"/>
      <c r="C42" s="80"/>
    </row>
    <row r="43" spans="1:5" s="78" customFormat="1" ht="16.5" customHeight="1" x14ac:dyDescent="0.25">
      <c r="A43" s="18" t="s">
        <v>71</v>
      </c>
      <c r="B43" s="56">
        <v>4114181</v>
      </c>
      <c r="C43" s="56">
        <v>-137099</v>
      </c>
    </row>
    <row r="44" spans="1:5" s="78" customFormat="1" ht="25.5" x14ac:dyDescent="0.25">
      <c r="A44" s="18" t="s">
        <v>72</v>
      </c>
      <c r="B44" s="56">
        <v>-189232</v>
      </c>
      <c r="C44" s="56">
        <v>-8939</v>
      </c>
    </row>
    <row r="45" spans="1:5" s="78" customFormat="1" x14ac:dyDescent="0.25">
      <c r="A45" s="61"/>
      <c r="B45" s="61"/>
      <c r="C45" s="61"/>
    </row>
    <row r="46" spans="1:5" s="78" customFormat="1" ht="8.25" customHeight="1" x14ac:dyDescent="0.25">
      <c r="A46" s="81"/>
      <c r="B46" s="81"/>
      <c r="C46" s="81"/>
    </row>
    <row r="47" spans="1:5" s="78" customFormat="1" x14ac:dyDescent="0.25">
      <c r="A47" s="61" t="s">
        <v>73</v>
      </c>
      <c r="B47" s="82">
        <f>SUM(B39:B44)</f>
        <v>3924949</v>
      </c>
      <c r="C47" s="82">
        <f>SUM(C39:C44)</f>
        <v>-146038</v>
      </c>
    </row>
    <row r="48" spans="1:5" s="78" customFormat="1" ht="7.5" customHeight="1" x14ac:dyDescent="0.25">
      <c r="A48" s="60"/>
      <c r="B48" s="60"/>
      <c r="C48" s="60"/>
    </row>
    <row r="49" spans="1:6" s="78" customFormat="1" ht="9.75" customHeight="1" x14ac:dyDescent="0.25">
      <c r="A49" s="54"/>
      <c r="B49" s="54"/>
      <c r="C49" s="54"/>
    </row>
    <row r="50" spans="1:6" s="78" customFormat="1" x14ac:dyDescent="0.25">
      <c r="A50" s="79" t="s">
        <v>74</v>
      </c>
      <c r="B50" s="83">
        <f>SUM(B33,B47)</f>
        <v>7853346</v>
      </c>
      <c r="C50" s="83">
        <f>SUM(C33,C47)</f>
        <v>3637208</v>
      </c>
    </row>
    <row r="51" spans="1:6" s="78" customFormat="1" ht="5.25" customHeight="1" thickBot="1" x14ac:dyDescent="0.3">
      <c r="A51" s="84"/>
      <c r="B51" s="84"/>
      <c r="C51" s="84"/>
    </row>
    <row r="52" spans="1:6" s="87" customFormat="1" ht="27" hidden="1" customHeight="1" x14ac:dyDescent="0.2">
      <c r="A52" s="67" t="s">
        <v>75</v>
      </c>
      <c r="B52" s="85" t="e">
        <f>#REF!/B55*1000</f>
        <v>#REF!</v>
      </c>
      <c r="C52" s="85" t="e">
        <f>#REF!/C55*1000</f>
        <v>#REF!</v>
      </c>
      <c r="D52" s="85"/>
      <c r="E52" s="86"/>
      <c r="F52" s="86"/>
    </row>
    <row r="53" spans="1:6" s="87" customFormat="1" ht="6" hidden="1" customHeight="1" x14ac:dyDescent="0.2">
      <c r="A53" s="88"/>
      <c r="B53" s="89"/>
      <c r="C53" s="90"/>
      <c r="D53" s="91"/>
      <c r="E53" s="86"/>
      <c r="F53" s="86"/>
    </row>
    <row r="54" spans="1:6" s="87" customFormat="1" ht="8.25" hidden="1" customHeight="1" x14ac:dyDescent="0.2">
      <c r="A54" s="55"/>
      <c r="B54" s="92"/>
      <c r="C54" s="93"/>
      <c r="D54" s="93"/>
      <c r="E54" s="86"/>
      <c r="F54" s="86"/>
    </row>
    <row r="55" spans="1:6" s="87" customFormat="1" hidden="1" x14ac:dyDescent="0.2">
      <c r="A55" s="67" t="s">
        <v>76</v>
      </c>
      <c r="B55" s="94">
        <f>C70</f>
        <v>500000</v>
      </c>
      <c r="C55" s="95">
        <v>332290</v>
      </c>
      <c r="D55" s="96"/>
      <c r="E55" s="86"/>
      <c r="F55" s="86"/>
    </row>
    <row r="56" spans="1:6" s="87" customFormat="1" ht="4.5" hidden="1" customHeight="1" x14ac:dyDescent="0.2">
      <c r="A56" s="97"/>
      <c r="B56" s="98"/>
      <c r="C56" s="98"/>
      <c r="D56" s="99"/>
      <c r="E56" s="86"/>
      <c r="F56" s="86"/>
    </row>
    <row r="57" spans="1:6" s="100" customFormat="1" x14ac:dyDescent="0.2">
      <c r="B57" s="101"/>
      <c r="C57" s="102"/>
      <c r="E57" s="103"/>
      <c r="F57" s="103"/>
    </row>
    <row r="58" spans="1:6" s="100" customFormat="1" x14ac:dyDescent="0.2">
      <c r="B58" s="101"/>
      <c r="C58" s="102"/>
      <c r="E58" s="103"/>
      <c r="F58" s="103"/>
    </row>
    <row r="59" spans="1:6" s="44" customFormat="1" ht="15" x14ac:dyDescent="0.25">
      <c r="A59" s="104" t="s">
        <v>40</v>
      </c>
      <c r="B59" s="42" t="s">
        <v>40</v>
      </c>
      <c r="C59" s="42"/>
      <c r="D59" s="43"/>
    </row>
    <row r="60" spans="1:6" s="44" customFormat="1" ht="15" x14ac:dyDescent="0.25">
      <c r="A60" s="105" t="s">
        <v>41</v>
      </c>
      <c r="B60" s="202" t="s">
        <v>42</v>
      </c>
      <c r="C60" s="202"/>
      <c r="D60" s="202"/>
    </row>
    <row r="61" spans="1:6" s="46" customFormat="1" ht="14.25" x14ac:dyDescent="0.2">
      <c r="A61" s="105" t="s">
        <v>43</v>
      </c>
      <c r="B61" s="202" t="s">
        <v>44</v>
      </c>
      <c r="C61" s="202"/>
      <c r="D61" s="202"/>
    </row>
    <row r="62" spans="1:6" s="46" customFormat="1" ht="14.25" x14ac:dyDescent="0.2">
      <c r="A62" s="106"/>
      <c r="B62" s="48"/>
      <c r="C62" s="48"/>
    </row>
    <row r="63" spans="1:6" s="1" customFormat="1" ht="12" x14ac:dyDescent="0.2">
      <c r="A63" s="3"/>
      <c r="B63" s="4"/>
      <c r="C63" s="4"/>
    </row>
    <row r="66" spans="1:6" s="109" customFormat="1" x14ac:dyDescent="0.2">
      <c r="A66" s="107" t="s">
        <v>77</v>
      </c>
      <c r="B66" s="108">
        <v>500000</v>
      </c>
      <c r="C66" s="108">
        <v>500000</v>
      </c>
    </row>
    <row r="67" spans="1:6" s="109" customFormat="1" x14ac:dyDescent="0.2">
      <c r="A67" s="110" t="s">
        <v>78</v>
      </c>
      <c r="B67" s="111">
        <v>950000</v>
      </c>
      <c r="C67" s="111">
        <v>500000</v>
      </c>
    </row>
    <row r="68" spans="1:6" s="109" customFormat="1" x14ac:dyDescent="0.2">
      <c r="A68" s="110" t="s">
        <v>79</v>
      </c>
      <c r="B68" s="111">
        <v>950000</v>
      </c>
      <c r="C68" s="111">
        <v>500000</v>
      </c>
    </row>
    <row r="69" spans="1:6" s="109" customFormat="1" x14ac:dyDescent="0.2">
      <c r="A69" s="110" t="s">
        <v>80</v>
      </c>
      <c r="B69" s="111">
        <f>B68</f>
        <v>950000</v>
      </c>
      <c r="C69" s="111">
        <f>C68</f>
        <v>500000</v>
      </c>
    </row>
    <row r="70" spans="1:6" s="109" customFormat="1" x14ac:dyDescent="0.2">
      <c r="A70" s="112"/>
      <c r="B70" s="111">
        <f>AVERAGE(B66,B68,B67,B69)</f>
        <v>837500</v>
      </c>
      <c r="C70" s="111">
        <f>AVERAGE(C66,C68,C67,C69)</f>
        <v>500000</v>
      </c>
    </row>
    <row r="71" spans="1:6" s="109" customFormat="1" x14ac:dyDescent="0.2">
      <c r="A71" s="110"/>
      <c r="B71" s="113"/>
      <c r="C71" s="114"/>
    </row>
    <row r="72" spans="1:6" s="115" customFormat="1" x14ac:dyDescent="0.2">
      <c r="A72" s="110" t="s">
        <v>81</v>
      </c>
      <c r="B72" s="108">
        <v>332290</v>
      </c>
      <c r="C72" s="114"/>
      <c r="E72" s="109"/>
      <c r="F72" s="109"/>
    </row>
    <row r="73" spans="1:6" s="115" customFormat="1" x14ac:dyDescent="0.2">
      <c r="A73" s="110" t="s">
        <v>78</v>
      </c>
      <c r="B73" s="111">
        <f>B72</f>
        <v>332290</v>
      </c>
      <c r="C73" s="114"/>
      <c r="E73" s="109"/>
      <c r="F73" s="109"/>
    </row>
    <row r="74" spans="1:6" s="115" customFormat="1" x14ac:dyDescent="0.2">
      <c r="A74" s="110" t="s">
        <v>79</v>
      </c>
      <c r="B74" s="111">
        <f>B73</f>
        <v>332290</v>
      </c>
      <c r="C74" s="114"/>
      <c r="E74" s="109"/>
      <c r="F74" s="109"/>
    </row>
    <row r="75" spans="1:6" s="115" customFormat="1" x14ac:dyDescent="0.2">
      <c r="A75" s="110" t="s">
        <v>82</v>
      </c>
      <c r="B75" s="111">
        <f>B74</f>
        <v>332290</v>
      </c>
      <c r="C75" s="114"/>
      <c r="E75" s="109"/>
      <c r="F75" s="109"/>
    </row>
    <row r="76" spans="1:6" s="109" customFormat="1" x14ac:dyDescent="0.2">
      <c r="A76" s="110"/>
      <c r="B76" s="111">
        <f>AVERAGE(B72,B74,B73,B75)</f>
        <v>332290</v>
      </c>
      <c r="C76" s="114"/>
    </row>
  </sheetData>
  <mergeCells count="3">
    <mergeCell ref="A6:C6"/>
    <mergeCell ref="B60:D60"/>
    <mergeCell ref="B61:D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84"/>
  <sheetViews>
    <sheetView workbookViewId="0">
      <selection sqref="A1:XFD1048576"/>
    </sheetView>
  </sheetViews>
  <sheetFormatPr defaultRowHeight="12.75" x14ac:dyDescent="0.2"/>
  <cols>
    <col min="1" max="1" width="55" style="118" customWidth="1"/>
    <col min="2" max="2" width="18.7109375" style="118" customWidth="1"/>
    <col min="3" max="3" width="19.28515625" style="118" customWidth="1"/>
    <col min="4" max="4" width="12.5703125" style="118" customWidth="1"/>
    <col min="5" max="16384" width="9.140625" style="118"/>
  </cols>
  <sheetData>
    <row r="6" spans="1:5" x14ac:dyDescent="0.2">
      <c r="A6" s="117" t="s">
        <v>83</v>
      </c>
      <c r="B6" s="117"/>
    </row>
    <row r="7" spans="1:5" x14ac:dyDescent="0.2">
      <c r="A7" s="204" t="s">
        <v>84</v>
      </c>
      <c r="B7" s="204"/>
      <c r="C7" s="204"/>
      <c r="D7" s="204"/>
    </row>
    <row r="8" spans="1:5" x14ac:dyDescent="0.2">
      <c r="A8" s="119"/>
      <c r="B8" s="119"/>
      <c r="C8" s="120"/>
      <c r="D8" s="120"/>
    </row>
    <row r="9" spans="1:5" x14ac:dyDescent="0.2">
      <c r="A9" s="121"/>
      <c r="D9" s="122"/>
    </row>
    <row r="10" spans="1:5" ht="17.25" customHeight="1" x14ac:dyDescent="0.2">
      <c r="A10" s="121"/>
      <c r="B10" s="12" t="s">
        <v>3</v>
      </c>
      <c r="C10" s="12" t="s">
        <v>46</v>
      </c>
    </row>
    <row r="11" spans="1:5" ht="28.5" x14ac:dyDescent="0.2">
      <c r="A11" s="123" t="s">
        <v>85</v>
      </c>
      <c r="B11" s="14" t="s">
        <v>5</v>
      </c>
      <c r="C11" s="14" t="s">
        <v>5</v>
      </c>
    </row>
    <row r="12" spans="1:5" x14ac:dyDescent="0.2">
      <c r="A12" s="124"/>
    </row>
    <row r="13" spans="1:5" x14ac:dyDescent="0.2">
      <c r="A13" s="124" t="s">
        <v>86</v>
      </c>
      <c r="B13" s="125"/>
    </row>
    <row r="14" spans="1:5" x14ac:dyDescent="0.2">
      <c r="A14" s="126" t="s">
        <v>87</v>
      </c>
      <c r="B14" s="127">
        <f>'[1]Движение для FS3'!C8</f>
        <v>47755345</v>
      </c>
      <c r="C14" s="127">
        <v>23020687</v>
      </c>
      <c r="E14" s="128"/>
    </row>
    <row r="15" spans="1:5" x14ac:dyDescent="0.2">
      <c r="A15" s="126" t="s">
        <v>88</v>
      </c>
      <c r="B15" s="127">
        <f>'[1]Движение для FS3'!C9</f>
        <v>-38408619</v>
      </c>
      <c r="C15" s="127">
        <v>-18421304</v>
      </c>
      <c r="E15" s="128"/>
    </row>
    <row r="16" spans="1:5" x14ac:dyDescent="0.2">
      <c r="A16" s="126" t="s">
        <v>89</v>
      </c>
      <c r="B16" s="127">
        <f>'[1]Движение для FS3'!C10</f>
        <v>2837840</v>
      </c>
      <c r="C16" s="127">
        <v>2186975</v>
      </c>
      <c r="E16" s="128"/>
    </row>
    <row r="17" spans="1:5" x14ac:dyDescent="0.2">
      <c r="A17" s="126" t="s">
        <v>90</v>
      </c>
      <c r="B17" s="127">
        <f>'[1]Движение для FS3'!C11</f>
        <v>-264631</v>
      </c>
      <c r="C17" s="127">
        <v>-170807</v>
      </c>
      <c r="E17" s="128"/>
    </row>
    <row r="18" spans="1:5" ht="13.5" customHeight="1" x14ac:dyDescent="0.2">
      <c r="A18" s="126" t="s">
        <v>91</v>
      </c>
      <c r="B18" s="127">
        <f>'[1]Движение для FS3'!C12</f>
        <v>2390429</v>
      </c>
      <c r="C18" s="127">
        <v>1304892</v>
      </c>
      <c r="E18" s="128"/>
    </row>
    <row r="19" spans="1:5" ht="25.5" x14ac:dyDescent="0.2">
      <c r="A19" s="126" t="s">
        <v>92</v>
      </c>
      <c r="B19" s="127">
        <f>'[1]Движение для FS3'!C13</f>
        <v>-5458885</v>
      </c>
      <c r="C19" s="127">
        <v>7335035</v>
      </c>
      <c r="E19" s="128"/>
    </row>
    <row r="20" spans="1:5" ht="25.5" x14ac:dyDescent="0.2">
      <c r="A20" s="126" t="s">
        <v>93</v>
      </c>
      <c r="B20" s="127">
        <f>'[1]Движение для FS3'!C14</f>
        <v>0</v>
      </c>
      <c r="C20" s="127">
        <v>10320</v>
      </c>
      <c r="E20" s="128"/>
    </row>
    <row r="21" spans="1:5" x14ac:dyDescent="0.2">
      <c r="A21" s="126" t="s">
        <v>94</v>
      </c>
      <c r="B21" s="127">
        <f>'[1]Движение для FS3'!C15</f>
        <v>371072</v>
      </c>
      <c r="C21" s="127">
        <v>-424942</v>
      </c>
      <c r="E21" s="128"/>
    </row>
    <row r="22" spans="1:5" ht="15" customHeight="1" x14ac:dyDescent="0.2">
      <c r="A22" s="126" t="s">
        <v>95</v>
      </c>
      <c r="B22" s="127">
        <f>'[1]Движение для FS3'!C16</f>
        <v>-10705003</v>
      </c>
      <c r="C22" s="127">
        <v>-8152723</v>
      </c>
      <c r="E22" s="128"/>
    </row>
    <row r="23" spans="1:5" x14ac:dyDescent="0.2">
      <c r="A23" s="129"/>
      <c r="B23" s="130"/>
      <c r="C23" s="131"/>
    </row>
    <row r="24" spans="1:5" x14ac:dyDescent="0.2">
      <c r="A24" s="126"/>
      <c r="B24" s="132"/>
    </row>
    <row r="25" spans="1:5" ht="25.5" x14ac:dyDescent="0.2">
      <c r="A25" s="124" t="s">
        <v>96</v>
      </c>
      <c r="B25" s="133">
        <f>SUM(B14:B22)</f>
        <v>-1482452</v>
      </c>
      <c r="C25" s="133">
        <f>SUM(C14:C22)</f>
        <v>6688133</v>
      </c>
    </row>
    <row r="26" spans="1:5" x14ac:dyDescent="0.2">
      <c r="A26" s="134"/>
      <c r="B26" s="130"/>
      <c r="C26" s="131"/>
    </row>
    <row r="27" spans="1:5" x14ac:dyDescent="0.2">
      <c r="A27" s="124"/>
      <c r="B27" s="132"/>
    </row>
    <row r="28" spans="1:5" x14ac:dyDescent="0.2">
      <c r="A28" s="135" t="s">
        <v>97</v>
      </c>
      <c r="B28" s="132"/>
    </row>
    <row r="29" spans="1:5" x14ac:dyDescent="0.2">
      <c r="A29" s="126" t="s">
        <v>98</v>
      </c>
      <c r="B29" s="127">
        <f>'[1]Движение для FS3'!C21</f>
        <v>-1751364</v>
      </c>
      <c r="C29" s="127">
        <v>5179663</v>
      </c>
      <c r="D29" s="128"/>
    </row>
    <row r="30" spans="1:5" x14ac:dyDescent="0.2">
      <c r="A30" s="126" t="s">
        <v>14</v>
      </c>
      <c r="B30" s="127">
        <f>'[1]Движение для FS3'!C22</f>
        <v>-71691199</v>
      </c>
      <c r="C30" s="127">
        <v>-131690070</v>
      </c>
    </row>
    <row r="31" spans="1:5" x14ac:dyDescent="0.2">
      <c r="A31" s="126" t="s">
        <v>99</v>
      </c>
      <c r="B31" s="127">
        <f>'[1]Движение для FS3'!C23</f>
        <v>-12000001</v>
      </c>
      <c r="C31" s="127">
        <v>0</v>
      </c>
    </row>
    <row r="32" spans="1:5" x14ac:dyDescent="0.2">
      <c r="A32" s="126" t="s">
        <v>19</v>
      </c>
      <c r="B32" s="127">
        <f>'[1]Движение для FS3'!C24+'[1]Движение для FS3'!C25</f>
        <v>-199988</v>
      </c>
      <c r="C32" s="127">
        <v>511646</v>
      </c>
    </row>
    <row r="33" spans="1:3" x14ac:dyDescent="0.2">
      <c r="A33" s="135" t="s">
        <v>100</v>
      </c>
      <c r="B33" s="127"/>
      <c r="C33" s="127"/>
    </row>
    <row r="34" spans="1:3" x14ac:dyDescent="0.2">
      <c r="A34" s="136" t="s">
        <v>101</v>
      </c>
      <c r="B34" s="127">
        <f>'[1]Движение для FS3'!C26</f>
        <v>-22873697</v>
      </c>
      <c r="C34" s="127">
        <v>25546084</v>
      </c>
    </row>
    <row r="35" spans="1:3" x14ac:dyDescent="0.2">
      <c r="A35" s="126" t="s">
        <v>22</v>
      </c>
      <c r="B35" s="127">
        <f>'[1]Движение для FS3'!C27</f>
        <v>181702779</v>
      </c>
      <c r="C35" s="127">
        <v>64650344</v>
      </c>
    </row>
    <row r="36" spans="1:3" x14ac:dyDescent="0.2">
      <c r="A36" s="126" t="s">
        <v>102</v>
      </c>
      <c r="B36" s="127">
        <f>'[1]Движение для FS3'!C28</f>
        <v>11410487</v>
      </c>
      <c r="C36" s="127">
        <v>12500000</v>
      </c>
    </row>
    <row r="37" spans="1:3" x14ac:dyDescent="0.2">
      <c r="A37" s="126" t="s">
        <v>103</v>
      </c>
      <c r="B37" s="127">
        <f>'[1]Движение для FS3'!C29</f>
        <v>-32779022</v>
      </c>
      <c r="C37" s="127">
        <v>4500001</v>
      </c>
    </row>
    <row r="38" spans="1:3" x14ac:dyDescent="0.2">
      <c r="A38" s="126" t="s">
        <v>30</v>
      </c>
      <c r="B38" s="127">
        <f>'[1]Движение для FS3'!C30</f>
        <v>389806</v>
      </c>
      <c r="C38" s="127">
        <v>-185990</v>
      </c>
    </row>
    <row r="39" spans="1:3" x14ac:dyDescent="0.2">
      <c r="A39" s="129"/>
      <c r="B39" s="137"/>
      <c r="C39" s="131"/>
    </row>
    <row r="40" spans="1:3" x14ac:dyDescent="0.2">
      <c r="A40" s="126"/>
      <c r="B40" s="138"/>
    </row>
    <row r="41" spans="1:3" ht="25.5" x14ac:dyDescent="0.2">
      <c r="A41" s="124" t="s">
        <v>104</v>
      </c>
      <c r="B41" s="139">
        <f>SUM(B25:B38)</f>
        <v>50725349</v>
      </c>
      <c r="C41" s="139">
        <f>SUM(C25:C38)</f>
        <v>-12300189</v>
      </c>
    </row>
    <row r="42" spans="1:3" ht="13.5" thickBot="1" x14ac:dyDescent="0.25">
      <c r="A42" s="140"/>
      <c r="B42" s="141"/>
      <c r="C42" s="142"/>
    </row>
    <row r="43" spans="1:3" x14ac:dyDescent="0.2">
      <c r="A43" s="126"/>
      <c r="B43" s="138"/>
    </row>
    <row r="44" spans="1:3" x14ac:dyDescent="0.2">
      <c r="A44" s="126" t="s">
        <v>105</v>
      </c>
      <c r="B44" s="127">
        <f>'[1]Движение для FS3'!C17</f>
        <v>-99548</v>
      </c>
      <c r="C44" s="127">
        <v>-361035</v>
      </c>
    </row>
    <row r="45" spans="1:3" ht="25.5" x14ac:dyDescent="0.2">
      <c r="A45" s="124" t="s">
        <v>106</v>
      </c>
      <c r="B45" s="143">
        <f>SUM(B41,B44)</f>
        <v>50625801</v>
      </c>
      <c r="C45" s="143">
        <f>SUM(C41,C44)</f>
        <v>-12661224</v>
      </c>
    </row>
    <row r="46" spans="1:3" ht="13.5" thickBot="1" x14ac:dyDescent="0.25">
      <c r="A46" s="140"/>
      <c r="B46" s="141"/>
      <c r="C46" s="142"/>
    </row>
    <row r="47" spans="1:3" x14ac:dyDescent="0.2">
      <c r="A47" s="126"/>
      <c r="B47" s="138"/>
    </row>
    <row r="48" spans="1:3" x14ac:dyDescent="0.2">
      <c r="A48" s="124" t="s">
        <v>107</v>
      </c>
      <c r="B48" s="138"/>
    </row>
    <row r="49" spans="1:3" ht="25.5" x14ac:dyDescent="0.2">
      <c r="A49" s="126" t="s">
        <v>108</v>
      </c>
      <c r="B49" s="144">
        <f>'[1]Движение для FS3'!C31</f>
        <v>-67756973</v>
      </c>
      <c r="C49" s="144">
        <v>0</v>
      </c>
    </row>
    <row r="50" spans="1:3" ht="25.5" x14ac:dyDescent="0.2">
      <c r="A50" s="145" t="s">
        <v>109</v>
      </c>
      <c r="B50" s="144">
        <f>'[1]Движение для FS3'!C35</f>
        <v>66554015</v>
      </c>
      <c r="C50" s="144">
        <v>4406846</v>
      </c>
    </row>
    <row r="51" spans="1:3" x14ac:dyDescent="0.2">
      <c r="A51" s="126" t="s">
        <v>110</v>
      </c>
      <c r="B51" s="144">
        <f>'[1]Движение для FS3'!C32+'[1]Движение для FS3'!C33</f>
        <v>-20821886</v>
      </c>
      <c r="C51" s="144">
        <v>-2562886</v>
      </c>
    </row>
    <row r="52" spans="1:3" x14ac:dyDescent="0.2">
      <c r="A52" s="126" t="s">
        <v>111</v>
      </c>
      <c r="B52" s="144">
        <f>'[1]Движение для FS3'!C34</f>
        <v>7000</v>
      </c>
      <c r="C52" s="144">
        <v>0</v>
      </c>
    </row>
    <row r="53" spans="1:3" x14ac:dyDescent="0.2">
      <c r="A53" s="129"/>
      <c r="B53" s="137"/>
      <c r="C53" s="131"/>
    </row>
    <row r="54" spans="1:3" x14ac:dyDescent="0.2">
      <c r="A54" s="126"/>
      <c r="B54" s="138"/>
    </row>
    <row r="55" spans="1:3" ht="25.5" x14ac:dyDescent="0.2">
      <c r="A55" s="146" t="s">
        <v>112</v>
      </c>
      <c r="B55" s="147">
        <f>SUM(B49:B52)</f>
        <v>-22017844</v>
      </c>
      <c r="C55" s="147">
        <f>SUM(C49:C52)</f>
        <v>1843960</v>
      </c>
    </row>
    <row r="56" spans="1:3" ht="13.5" thickBot="1" x14ac:dyDescent="0.25">
      <c r="A56" s="140"/>
      <c r="B56" s="141"/>
      <c r="C56" s="142"/>
    </row>
    <row r="57" spans="1:3" x14ac:dyDescent="0.2">
      <c r="A57" s="126"/>
      <c r="B57" s="138"/>
    </row>
    <row r="58" spans="1:3" x14ac:dyDescent="0.2">
      <c r="A58" s="124" t="s">
        <v>113</v>
      </c>
      <c r="B58" s="138"/>
    </row>
    <row r="59" spans="1:3" x14ac:dyDescent="0.2">
      <c r="A59" s="126" t="s">
        <v>114</v>
      </c>
      <c r="B59" s="144">
        <f>'[1]Движение для FS3'!C37</f>
        <v>13265000</v>
      </c>
      <c r="C59" s="144">
        <v>3735000</v>
      </c>
    </row>
    <row r="60" spans="1:3" x14ac:dyDescent="0.2">
      <c r="A60" s="136" t="s">
        <v>115</v>
      </c>
      <c r="B60" s="144">
        <f>'[1]Движение для FS3'!C36</f>
        <v>-290224</v>
      </c>
      <c r="C60" s="144">
        <v>-423000</v>
      </c>
    </row>
    <row r="61" spans="1:3" x14ac:dyDescent="0.2">
      <c r="A61" s="136" t="s">
        <v>116</v>
      </c>
      <c r="B61" s="144">
        <f>'[1]Движение для FS3'!C40</f>
        <v>-6970000</v>
      </c>
      <c r="C61" s="144">
        <v>0</v>
      </c>
    </row>
    <row r="62" spans="1:3" x14ac:dyDescent="0.2">
      <c r="A62" s="148" t="s">
        <v>117</v>
      </c>
      <c r="B62" s="149">
        <f>'[1]Движение для FS3'!C39+'[1]Движение для FS3'!C38</f>
        <v>297951</v>
      </c>
      <c r="C62" s="149">
        <v>786988</v>
      </c>
    </row>
    <row r="63" spans="1:3" x14ac:dyDescent="0.2">
      <c r="A63" s="150"/>
      <c r="B63" s="137"/>
      <c r="C63" s="131"/>
    </row>
    <row r="64" spans="1:3" x14ac:dyDescent="0.2">
      <c r="A64" s="126"/>
      <c r="B64" s="138"/>
    </row>
    <row r="65" spans="1:4" ht="25.5" x14ac:dyDescent="0.2">
      <c r="A65" s="146" t="s">
        <v>118</v>
      </c>
      <c r="B65" s="147">
        <f>SUM(B59:B62)</f>
        <v>6302727</v>
      </c>
      <c r="C65" s="147">
        <f>SUM(C59:C62)</f>
        <v>4098988</v>
      </c>
    </row>
    <row r="66" spans="1:4" ht="13.5" thickBot="1" x14ac:dyDescent="0.25">
      <c r="A66" s="140"/>
      <c r="B66" s="141"/>
      <c r="C66" s="142"/>
    </row>
    <row r="67" spans="1:4" x14ac:dyDescent="0.2">
      <c r="A67" s="126"/>
      <c r="B67" s="138"/>
    </row>
    <row r="68" spans="1:4" ht="25.5" x14ac:dyDescent="0.2">
      <c r="A68" s="146" t="s">
        <v>119</v>
      </c>
      <c r="B68" s="133">
        <v>-6543868</v>
      </c>
      <c r="C68" s="133">
        <v>27193515</v>
      </c>
    </row>
    <row r="69" spans="1:4" ht="13.5" thickBot="1" x14ac:dyDescent="0.25">
      <c r="A69" s="140"/>
      <c r="B69" s="141"/>
      <c r="C69" s="142"/>
    </row>
    <row r="70" spans="1:4" x14ac:dyDescent="0.2">
      <c r="A70" s="124"/>
      <c r="B70" s="138"/>
    </row>
    <row r="71" spans="1:4" x14ac:dyDescent="0.2">
      <c r="A71" s="124" t="s">
        <v>120</v>
      </c>
      <c r="B71" s="143">
        <f>SUM(B45,B55,B65,B68)</f>
        <v>28366816</v>
      </c>
      <c r="C71" s="143">
        <f>SUM(C45,C55,C65,C68)</f>
        <v>20475239</v>
      </c>
      <c r="D71" s="128"/>
    </row>
    <row r="72" spans="1:4" x14ac:dyDescent="0.2">
      <c r="A72" s="126" t="s">
        <v>121</v>
      </c>
      <c r="B72" s="19">
        <v>58465256</v>
      </c>
      <c r="C72" s="19">
        <v>61996186</v>
      </c>
    </row>
    <row r="73" spans="1:4" ht="13.5" thickBot="1" x14ac:dyDescent="0.25">
      <c r="A73" s="140"/>
      <c r="B73" s="141"/>
      <c r="C73" s="142"/>
    </row>
    <row r="74" spans="1:4" x14ac:dyDescent="0.2">
      <c r="A74" s="124"/>
      <c r="B74" s="138"/>
    </row>
    <row r="75" spans="1:4" x14ac:dyDescent="0.2">
      <c r="A75" s="146" t="s">
        <v>122</v>
      </c>
      <c r="B75" s="147">
        <f>SUM(B71:B72)</f>
        <v>86832072</v>
      </c>
      <c r="C75" s="147">
        <f>SUM(C71:C72)</f>
        <v>82471425</v>
      </c>
      <c r="D75" s="128"/>
    </row>
    <row r="76" spans="1:4" ht="13.5" thickBot="1" x14ac:dyDescent="0.25">
      <c r="A76" s="140"/>
      <c r="B76" s="151"/>
      <c r="C76" s="142"/>
    </row>
    <row r="77" spans="1:4" x14ac:dyDescent="0.2">
      <c r="A77" s="125"/>
      <c r="B77" s="19"/>
    </row>
    <row r="78" spans="1:4" x14ac:dyDescent="0.2">
      <c r="A78" s="125"/>
      <c r="B78" s="152"/>
      <c r="C78" s="153"/>
    </row>
    <row r="79" spans="1:4" x14ac:dyDescent="0.2">
      <c r="A79" s="104" t="s">
        <v>40</v>
      </c>
      <c r="B79" s="42" t="s">
        <v>40</v>
      </c>
      <c r="C79" s="42"/>
      <c r="D79" s="43"/>
    </row>
    <row r="80" spans="1:4" x14ac:dyDescent="0.2">
      <c r="A80" s="105" t="s">
        <v>41</v>
      </c>
      <c r="B80" s="202" t="s">
        <v>42</v>
      </c>
      <c r="C80" s="202"/>
      <c r="D80" s="202"/>
    </row>
    <row r="81" spans="1:4" x14ac:dyDescent="0.2">
      <c r="A81" s="105" t="s">
        <v>123</v>
      </c>
      <c r="B81" s="202" t="s">
        <v>44</v>
      </c>
      <c r="C81" s="202"/>
      <c r="D81" s="202"/>
    </row>
    <row r="82" spans="1:4" x14ac:dyDescent="0.2">
      <c r="D82" s="122"/>
    </row>
    <row r="83" spans="1:4" x14ac:dyDescent="0.2">
      <c r="D83" s="119"/>
    </row>
    <row r="84" spans="1:4" x14ac:dyDescent="0.2">
      <c r="D84" s="119"/>
    </row>
  </sheetData>
  <mergeCells count="3">
    <mergeCell ref="A7:D7"/>
    <mergeCell ref="B80:D80"/>
    <mergeCell ref="B81:D8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7"/>
  <sheetViews>
    <sheetView workbookViewId="0">
      <selection sqref="A1:XFD1048576"/>
    </sheetView>
  </sheetViews>
  <sheetFormatPr defaultColWidth="19.5703125" defaultRowHeight="12.75" x14ac:dyDescent="0.2"/>
  <cols>
    <col min="1" max="1" width="56.85546875" style="154" customWidth="1"/>
    <col min="2" max="2" width="13.42578125" style="154" customWidth="1"/>
    <col min="3" max="3" width="14.85546875" style="154" customWidth="1"/>
    <col min="4" max="4" width="13.42578125" style="154" customWidth="1"/>
    <col min="5" max="5" width="15.85546875" style="154" customWidth="1"/>
    <col min="6" max="6" width="14.85546875" style="154" customWidth="1"/>
    <col min="7" max="7" width="11.85546875" style="154" customWidth="1"/>
    <col min="8" max="251" width="11.42578125" style="154" customWidth="1"/>
    <col min="252" max="252" width="3.7109375" style="154" customWidth="1"/>
    <col min="253" max="253" width="92.140625" style="154" customWidth="1"/>
    <col min="254" max="16384" width="19.5703125" style="154"/>
  </cols>
  <sheetData>
    <row r="2" spans="1:7" x14ac:dyDescent="0.2">
      <c r="A2" s="205"/>
      <c r="B2" s="205"/>
      <c r="C2" s="205"/>
    </row>
    <row r="3" spans="1:7" x14ac:dyDescent="0.2">
      <c r="A3" s="155"/>
      <c r="B3" s="155"/>
      <c r="C3" s="155"/>
    </row>
    <row r="4" spans="1:7" x14ac:dyDescent="0.2">
      <c r="A4" s="42"/>
    </row>
    <row r="5" spans="1:7" x14ac:dyDescent="0.2">
      <c r="A5" s="42"/>
    </row>
    <row r="6" spans="1:7" s="157" customFormat="1" x14ac:dyDescent="0.2">
      <c r="A6" s="156" t="s">
        <v>124</v>
      </c>
      <c r="B6" s="156"/>
      <c r="C6" s="156"/>
      <c r="D6" s="156"/>
      <c r="E6" s="156"/>
      <c r="F6" s="156"/>
      <c r="G6" s="156"/>
    </row>
    <row r="7" spans="1:7" s="157" customFormat="1" x14ac:dyDescent="0.2">
      <c r="A7" s="158"/>
      <c r="B7" s="156"/>
      <c r="C7" s="156"/>
      <c r="D7" s="156"/>
      <c r="E7" s="156"/>
      <c r="F7" s="156"/>
      <c r="G7" s="156"/>
    </row>
    <row r="8" spans="1:7" s="157" customFormat="1" ht="13.5" thickBot="1" x14ac:dyDescent="0.25">
      <c r="A8" s="156"/>
      <c r="B8" s="156"/>
      <c r="C8" s="156"/>
      <c r="D8" s="156"/>
      <c r="E8" s="156"/>
      <c r="F8" s="156"/>
      <c r="G8" s="156"/>
    </row>
    <row r="9" spans="1:7" ht="40.5" customHeight="1" thickBot="1" x14ac:dyDescent="0.25">
      <c r="A9" s="159" t="s">
        <v>125</v>
      </c>
      <c r="B9" s="160" t="s">
        <v>33</v>
      </c>
      <c r="C9" s="160" t="s">
        <v>126</v>
      </c>
      <c r="D9" s="160" t="s">
        <v>127</v>
      </c>
      <c r="E9" s="160" t="s">
        <v>128</v>
      </c>
      <c r="F9" s="160" t="s">
        <v>35</v>
      </c>
      <c r="G9" s="160" t="s">
        <v>36</v>
      </c>
    </row>
    <row r="10" spans="1:7" s="166" customFormat="1" ht="12.75" customHeight="1" thickBot="1" x14ac:dyDescent="0.3">
      <c r="A10" s="161" t="s">
        <v>129</v>
      </c>
      <c r="B10" s="162">
        <v>34500000</v>
      </c>
      <c r="C10" s="162">
        <v>162306</v>
      </c>
      <c r="D10" s="162">
        <v>18489634</v>
      </c>
      <c r="E10" s="163">
        <v>-676140</v>
      </c>
      <c r="F10" s="164">
        <v>3814837</v>
      </c>
      <c r="G10" s="165">
        <v>56290637</v>
      </c>
    </row>
    <row r="11" spans="1:7" s="166" customFormat="1" ht="12.75" customHeight="1" x14ac:dyDescent="0.25">
      <c r="A11" s="167" t="s">
        <v>63</v>
      </c>
      <c r="B11" s="168">
        <v>0</v>
      </c>
      <c r="C11" s="168">
        <v>0</v>
      </c>
      <c r="D11" s="168">
        <v>0</v>
      </c>
      <c r="E11" s="168">
        <v>0</v>
      </c>
      <c r="F11" s="169">
        <v>3783246</v>
      </c>
      <c r="G11" s="170">
        <v>3783246</v>
      </c>
    </row>
    <row r="12" spans="1:7" s="175" customFormat="1" ht="12.75" customHeight="1" x14ac:dyDescent="0.25">
      <c r="A12" s="171" t="s">
        <v>64</v>
      </c>
      <c r="B12" s="172"/>
      <c r="C12" s="172"/>
      <c r="D12" s="173"/>
      <c r="E12" s="174"/>
      <c r="F12" s="174"/>
      <c r="G12" s="170"/>
    </row>
    <row r="13" spans="1:7" s="166" customFormat="1" ht="12.75" customHeight="1" x14ac:dyDescent="0.25">
      <c r="A13" s="167" t="s">
        <v>130</v>
      </c>
      <c r="B13" s="168"/>
      <c r="C13" s="168"/>
      <c r="D13" s="176"/>
      <c r="E13" s="170"/>
      <c r="F13" s="170"/>
      <c r="G13" s="170"/>
    </row>
    <row r="14" spans="1:7" s="166" customFormat="1" ht="12.75" customHeight="1" x14ac:dyDescent="0.25">
      <c r="A14" s="167" t="s">
        <v>131</v>
      </c>
      <c r="B14" s="168">
        <v>0</v>
      </c>
      <c r="C14" s="168">
        <v>0</v>
      </c>
      <c r="D14" s="168">
        <v>0</v>
      </c>
      <c r="E14" s="177">
        <v>-137099</v>
      </c>
      <c r="F14" s="168">
        <v>0</v>
      </c>
      <c r="G14" s="178">
        <v>-137099</v>
      </c>
    </row>
    <row r="15" spans="1:7" s="166" customFormat="1" ht="25.5" x14ac:dyDescent="0.25">
      <c r="A15" s="167" t="s">
        <v>132</v>
      </c>
      <c r="B15" s="168">
        <v>0</v>
      </c>
      <c r="C15" s="168">
        <v>0</v>
      </c>
      <c r="D15" s="168">
        <v>0</v>
      </c>
      <c r="E15" s="177">
        <v>-8939</v>
      </c>
      <c r="F15" s="168">
        <v>0</v>
      </c>
      <c r="G15" s="177">
        <v>-8939</v>
      </c>
    </row>
    <row r="16" spans="1:7" s="166" customFormat="1" ht="25.5" hidden="1" x14ac:dyDescent="0.25">
      <c r="A16" s="167" t="s">
        <v>68</v>
      </c>
      <c r="B16" s="168">
        <v>0</v>
      </c>
      <c r="C16" s="168">
        <v>0</v>
      </c>
      <c r="D16" s="168">
        <v>0</v>
      </c>
      <c r="E16" s="177">
        <v>0</v>
      </c>
      <c r="F16" s="168">
        <v>0</v>
      </c>
      <c r="G16" s="177">
        <v>0</v>
      </c>
    </row>
    <row r="17" spans="1:7" s="175" customFormat="1" ht="12.75" customHeight="1" thickBot="1" x14ac:dyDescent="0.3">
      <c r="A17" s="179" t="s">
        <v>133</v>
      </c>
      <c r="B17" s="180">
        <v>0</v>
      </c>
      <c r="C17" s="180">
        <v>0</v>
      </c>
      <c r="D17" s="180">
        <v>0</v>
      </c>
      <c r="E17" s="181">
        <v>-146038</v>
      </c>
      <c r="F17" s="181">
        <v>3783246</v>
      </c>
      <c r="G17" s="182">
        <v>3637208</v>
      </c>
    </row>
    <row r="18" spans="1:7" s="166" customFormat="1" ht="12.75" hidden="1" customHeight="1" x14ac:dyDescent="0.25">
      <c r="A18" s="167"/>
      <c r="B18" s="168"/>
      <c r="C18" s="168"/>
      <c r="D18" s="176"/>
      <c r="E18" s="176"/>
      <c r="F18" s="168"/>
      <c r="G18" s="176"/>
    </row>
    <row r="19" spans="1:7" s="175" customFormat="1" ht="12.75" customHeight="1" x14ac:dyDescent="0.25">
      <c r="A19" s="167" t="s">
        <v>114</v>
      </c>
      <c r="B19" s="169">
        <v>3735000</v>
      </c>
      <c r="C19" s="168">
        <v>0</v>
      </c>
      <c r="D19" s="168">
        <v>0</v>
      </c>
      <c r="E19" s="168">
        <v>0</v>
      </c>
      <c r="F19" s="168">
        <v>0</v>
      </c>
      <c r="G19" s="174">
        <v>3735000</v>
      </c>
    </row>
    <row r="20" spans="1:7" s="175" customFormat="1" ht="12.75" hidden="1" customHeight="1" x14ac:dyDescent="0.25">
      <c r="A20" s="167" t="s">
        <v>134</v>
      </c>
      <c r="B20" s="168">
        <v>0</v>
      </c>
      <c r="C20" s="168">
        <v>0</v>
      </c>
      <c r="D20" s="168">
        <v>0</v>
      </c>
      <c r="E20" s="168">
        <v>0</v>
      </c>
      <c r="F20" s="168">
        <v>0</v>
      </c>
      <c r="G20" s="183">
        <v>0</v>
      </c>
    </row>
    <row r="21" spans="1:7" s="175" customFormat="1" ht="12.75" hidden="1" customHeight="1" x14ac:dyDescent="0.25">
      <c r="A21" s="167" t="s">
        <v>135</v>
      </c>
      <c r="B21" s="168">
        <v>0</v>
      </c>
      <c r="C21" s="168">
        <v>0</v>
      </c>
      <c r="D21" s="168">
        <v>0</v>
      </c>
      <c r="E21" s="168">
        <v>0</v>
      </c>
      <c r="F21" s="168">
        <v>0</v>
      </c>
      <c r="G21" s="183">
        <v>0</v>
      </c>
    </row>
    <row r="22" spans="1:7" s="175" customFormat="1" ht="12.75" customHeight="1" thickBot="1" x14ac:dyDescent="0.3">
      <c r="A22" s="184" t="s">
        <v>115</v>
      </c>
      <c r="B22" s="180">
        <v>0</v>
      </c>
      <c r="C22" s="180">
        <v>0</v>
      </c>
      <c r="D22" s="180">
        <v>0</v>
      </c>
      <c r="E22" s="180">
        <v>0</v>
      </c>
      <c r="F22" s="185">
        <v>-422994</v>
      </c>
      <c r="G22" s="163">
        <v>-422994</v>
      </c>
    </row>
    <row r="23" spans="1:7" s="175" customFormat="1" ht="12.75" customHeight="1" x14ac:dyDescent="0.25">
      <c r="A23" s="171" t="s">
        <v>136</v>
      </c>
      <c r="B23" s="186">
        <v>38235000</v>
      </c>
      <c r="C23" s="186">
        <v>162306</v>
      </c>
      <c r="D23" s="174">
        <v>18489634</v>
      </c>
      <c r="E23" s="187">
        <v>-822178</v>
      </c>
      <c r="F23" s="174">
        <v>7175089</v>
      </c>
      <c r="G23" s="174">
        <v>63239851</v>
      </c>
    </row>
    <row r="24" spans="1:7" s="166" customFormat="1" x14ac:dyDescent="0.25">
      <c r="A24" s="167"/>
      <c r="B24" s="168"/>
      <c r="C24" s="168"/>
      <c r="D24" s="168"/>
      <c r="E24" s="168"/>
      <c r="F24" s="168"/>
      <c r="G24" s="176"/>
    </row>
    <row r="25" spans="1:7" s="166" customFormat="1" x14ac:dyDescent="0.25">
      <c r="A25" s="167"/>
      <c r="B25" s="168"/>
      <c r="C25" s="168"/>
      <c r="D25" s="168"/>
      <c r="E25" s="168"/>
      <c r="F25" s="168"/>
      <c r="G25" s="176"/>
    </row>
    <row r="26" spans="1:7" s="166" customFormat="1" ht="13.5" thickBot="1" x14ac:dyDescent="0.3">
      <c r="A26" s="167"/>
      <c r="B26" s="168"/>
      <c r="C26" s="168"/>
      <c r="D26" s="168"/>
      <c r="E26" s="168"/>
      <c r="F26" s="168"/>
      <c r="G26" s="176"/>
    </row>
    <row r="27" spans="1:7" ht="40.5" customHeight="1" thickBot="1" x14ac:dyDescent="0.25">
      <c r="A27" s="188" t="s">
        <v>125</v>
      </c>
      <c r="B27" s="160" t="s">
        <v>33</v>
      </c>
      <c r="C27" s="160" t="s">
        <v>126</v>
      </c>
      <c r="D27" s="160" t="s">
        <v>127</v>
      </c>
      <c r="E27" s="160" t="s">
        <v>128</v>
      </c>
      <c r="F27" s="160" t="s">
        <v>35</v>
      </c>
      <c r="G27" s="160" t="s">
        <v>36</v>
      </c>
    </row>
    <row r="28" spans="1:7" s="166" customFormat="1" ht="12.75" customHeight="1" thickBot="1" x14ac:dyDescent="0.3">
      <c r="A28" s="161" t="s">
        <v>137</v>
      </c>
      <c r="B28" s="162">
        <v>41235000</v>
      </c>
      <c r="C28" s="162">
        <v>162306</v>
      </c>
      <c r="D28" s="162">
        <v>18113206</v>
      </c>
      <c r="E28" s="189">
        <v>-2016818</v>
      </c>
      <c r="F28" s="162">
        <v>4145602</v>
      </c>
      <c r="G28" s="165">
        <v>61639296</v>
      </c>
    </row>
    <row r="29" spans="1:7" s="166" customFormat="1" ht="12.75" customHeight="1" x14ac:dyDescent="0.25">
      <c r="A29" s="167" t="s">
        <v>63</v>
      </c>
      <c r="B29" s="168">
        <v>0</v>
      </c>
      <c r="C29" s="168">
        <v>0</v>
      </c>
      <c r="D29" s="168">
        <v>0</v>
      </c>
      <c r="E29" s="168">
        <v>0</v>
      </c>
      <c r="F29" s="169">
        <v>3928397</v>
      </c>
      <c r="G29" s="170">
        <v>3928397</v>
      </c>
    </row>
    <row r="30" spans="1:7" s="175" customFormat="1" ht="12.75" customHeight="1" x14ac:dyDescent="0.25">
      <c r="A30" s="171" t="s">
        <v>64</v>
      </c>
      <c r="B30" s="172"/>
      <c r="C30" s="172"/>
      <c r="D30" s="173"/>
      <c r="E30" s="174"/>
      <c r="F30" s="174"/>
      <c r="G30" s="170"/>
    </row>
    <row r="31" spans="1:7" s="166" customFormat="1" ht="12.75" customHeight="1" x14ac:dyDescent="0.25">
      <c r="A31" s="167" t="s">
        <v>130</v>
      </c>
      <c r="B31" s="168"/>
      <c r="C31" s="168"/>
      <c r="D31" s="176"/>
      <c r="E31" s="170"/>
      <c r="F31" s="170"/>
      <c r="G31" s="170"/>
    </row>
    <row r="32" spans="1:7" s="166" customFormat="1" ht="12.75" customHeight="1" x14ac:dyDescent="0.25">
      <c r="A32" s="167" t="s">
        <v>131</v>
      </c>
      <c r="B32" s="168">
        <v>0</v>
      </c>
      <c r="C32" s="168">
        <v>0</v>
      </c>
      <c r="D32" s="168">
        <v>0</v>
      </c>
      <c r="E32" s="177">
        <v>4114181</v>
      </c>
      <c r="F32" s="168">
        <v>0</v>
      </c>
      <c r="G32" s="178">
        <v>4114181</v>
      </c>
    </row>
    <row r="33" spans="1:9" s="166" customFormat="1" ht="25.5" x14ac:dyDescent="0.25">
      <c r="A33" s="167" t="s">
        <v>132</v>
      </c>
      <c r="B33" s="168">
        <v>0</v>
      </c>
      <c r="C33" s="168">
        <v>0</v>
      </c>
      <c r="D33" s="168">
        <v>0</v>
      </c>
      <c r="E33" s="177">
        <v>-189232</v>
      </c>
      <c r="F33" s="168">
        <v>0</v>
      </c>
      <c r="G33" s="177">
        <v>-189232</v>
      </c>
    </row>
    <row r="34" spans="1:9" s="166" customFormat="1" ht="12.75" hidden="1" customHeight="1" x14ac:dyDescent="0.25">
      <c r="A34" s="167" t="s">
        <v>68</v>
      </c>
      <c r="B34" s="168">
        <v>0</v>
      </c>
      <c r="C34" s="168">
        <v>0</v>
      </c>
      <c r="D34" s="168">
        <v>0</v>
      </c>
      <c r="E34" s="177">
        <v>0</v>
      </c>
      <c r="F34" s="168">
        <v>0</v>
      </c>
      <c r="G34" s="177">
        <v>0</v>
      </c>
    </row>
    <row r="35" spans="1:9" s="175" customFormat="1" ht="12.75" customHeight="1" thickBot="1" x14ac:dyDescent="0.3">
      <c r="A35" s="179" t="s">
        <v>133</v>
      </c>
      <c r="B35" s="180">
        <v>0</v>
      </c>
      <c r="C35" s="180">
        <v>0</v>
      </c>
      <c r="D35" s="180">
        <v>0</v>
      </c>
      <c r="E35" s="181">
        <v>3924949</v>
      </c>
      <c r="F35" s="181">
        <v>3928397</v>
      </c>
      <c r="G35" s="182">
        <v>7853346</v>
      </c>
    </row>
    <row r="36" spans="1:9" s="166" customFormat="1" ht="12.75" hidden="1" customHeight="1" x14ac:dyDescent="0.25">
      <c r="A36" s="167"/>
      <c r="B36" s="168"/>
      <c r="C36" s="168"/>
      <c r="D36" s="176"/>
      <c r="E36" s="176"/>
      <c r="F36" s="168"/>
      <c r="G36" s="176"/>
    </row>
    <row r="37" spans="1:9" s="175" customFormat="1" ht="12.75" customHeight="1" x14ac:dyDescent="0.25">
      <c r="A37" s="167" t="s">
        <v>114</v>
      </c>
      <c r="B37" s="169">
        <v>13265000</v>
      </c>
      <c r="C37" s="168">
        <v>0</v>
      </c>
      <c r="D37" s="168">
        <v>0</v>
      </c>
      <c r="E37" s="168">
        <v>0</v>
      </c>
      <c r="F37" s="168">
        <v>0</v>
      </c>
      <c r="G37" s="170">
        <v>13265000</v>
      </c>
    </row>
    <row r="38" spans="1:9" s="175" customFormat="1" ht="12.75" hidden="1" customHeight="1" x14ac:dyDescent="0.25">
      <c r="A38" s="167" t="s">
        <v>134</v>
      </c>
      <c r="B38" s="168">
        <v>0</v>
      </c>
      <c r="C38" s="168">
        <v>0</v>
      </c>
      <c r="D38" s="168">
        <v>0</v>
      </c>
      <c r="E38" s="168">
        <v>0</v>
      </c>
      <c r="F38" s="168">
        <v>0</v>
      </c>
      <c r="G38" s="170">
        <v>0</v>
      </c>
    </row>
    <row r="39" spans="1:9" s="175" customFormat="1" ht="12.75" hidden="1" customHeight="1" x14ac:dyDescent="0.25">
      <c r="A39" s="167" t="s">
        <v>135</v>
      </c>
      <c r="B39" s="168">
        <v>0</v>
      </c>
      <c r="C39" s="168">
        <v>0</v>
      </c>
      <c r="D39" s="168">
        <v>0</v>
      </c>
      <c r="E39" s="168">
        <v>0</v>
      </c>
      <c r="F39" s="168">
        <v>0</v>
      </c>
      <c r="G39" s="170">
        <v>0</v>
      </c>
    </row>
    <row r="40" spans="1:9" s="175" customFormat="1" ht="12.75" customHeight="1" thickBot="1" x14ac:dyDescent="0.3">
      <c r="A40" s="184" t="s">
        <v>115</v>
      </c>
      <c r="B40" s="180">
        <v>0</v>
      </c>
      <c r="C40" s="180">
        <v>0</v>
      </c>
      <c r="D40" s="180">
        <v>0</v>
      </c>
      <c r="E40" s="180">
        <v>0</v>
      </c>
      <c r="F40" s="190">
        <v>-290219</v>
      </c>
      <c r="G40" s="190">
        <v>-290219</v>
      </c>
      <c r="I40" s="191"/>
    </row>
    <row r="41" spans="1:9" s="175" customFormat="1" ht="12.75" customHeight="1" x14ac:dyDescent="0.25">
      <c r="A41" s="171" t="s">
        <v>138</v>
      </c>
      <c r="B41" s="186">
        <v>54500000</v>
      </c>
      <c r="C41" s="186">
        <v>162306</v>
      </c>
      <c r="D41" s="174">
        <v>18113206</v>
      </c>
      <c r="E41" s="174">
        <v>1908131</v>
      </c>
      <c r="F41" s="174">
        <v>7783780</v>
      </c>
      <c r="G41" s="174">
        <v>82467423</v>
      </c>
    </row>
    <row r="42" spans="1:9" ht="15" x14ac:dyDescent="0.25">
      <c r="B42" s="192"/>
      <c r="C42" s="192"/>
      <c r="D42" s="192"/>
      <c r="E42" s="192"/>
      <c r="F42" s="192"/>
      <c r="G42" s="192"/>
    </row>
    <row r="43" spans="1:9" x14ac:dyDescent="0.2">
      <c r="F43" s="193"/>
      <c r="G43" s="193"/>
    </row>
    <row r="44" spans="1:9" s="42" customFormat="1" x14ac:dyDescent="0.2">
      <c r="A44" s="104" t="s">
        <v>40</v>
      </c>
      <c r="B44" s="42" t="s">
        <v>40</v>
      </c>
      <c r="D44" s="43"/>
      <c r="E44" s="43"/>
      <c r="F44" s="194"/>
    </row>
    <row r="45" spans="1:9" s="42" customFormat="1" x14ac:dyDescent="0.2">
      <c r="A45" s="105" t="s">
        <v>41</v>
      </c>
      <c r="B45" s="202" t="s">
        <v>42</v>
      </c>
      <c r="C45" s="202"/>
      <c r="D45" s="202"/>
    </row>
    <row r="46" spans="1:9" x14ac:dyDescent="0.2">
      <c r="A46" s="105" t="s">
        <v>123</v>
      </c>
      <c r="B46" s="202" t="s">
        <v>44</v>
      </c>
      <c r="C46" s="202"/>
      <c r="D46" s="202"/>
    </row>
    <row r="47" spans="1:9" x14ac:dyDescent="0.2">
      <c r="A47" s="42"/>
      <c r="E47" s="195"/>
      <c r="F47" s="195"/>
      <c r="G47" s="195"/>
    </row>
    <row r="48" spans="1:9" x14ac:dyDescent="0.2">
      <c r="A48" s="196"/>
    </row>
    <row r="49" spans="1:7" x14ac:dyDescent="0.2">
      <c r="A49" s="197"/>
      <c r="B49" s="198"/>
      <c r="C49" s="198"/>
      <c r="D49" s="193"/>
      <c r="E49" s="193"/>
      <c r="F49" s="193"/>
      <c r="G49" s="193"/>
    </row>
    <row r="52" spans="1:7" x14ac:dyDescent="0.2">
      <c r="A52" s="199"/>
    </row>
    <row r="53" spans="1:7" x14ac:dyDescent="0.2">
      <c r="A53" s="199"/>
    </row>
    <row r="54" spans="1:7" x14ac:dyDescent="0.2">
      <c r="A54" s="199"/>
    </row>
    <row r="55" spans="1:7" x14ac:dyDescent="0.2">
      <c r="A55" s="199"/>
    </row>
    <row r="56" spans="1:7" x14ac:dyDescent="0.2">
      <c r="A56" s="199"/>
    </row>
    <row r="57" spans="1:7" x14ac:dyDescent="0.2">
      <c r="A57" s="199"/>
    </row>
    <row r="58" spans="1:7" x14ac:dyDescent="0.2">
      <c r="A58" s="199"/>
    </row>
    <row r="59" spans="1:7" x14ac:dyDescent="0.2">
      <c r="A59" s="199"/>
    </row>
    <row r="60" spans="1:7" x14ac:dyDescent="0.2">
      <c r="A60" s="199"/>
    </row>
    <row r="61" spans="1:7" x14ac:dyDescent="0.2">
      <c r="A61" s="199"/>
    </row>
    <row r="62" spans="1:7" x14ac:dyDescent="0.2">
      <c r="A62" s="199"/>
    </row>
    <row r="76" spans="1:3" s="42" customFormat="1" x14ac:dyDescent="0.2">
      <c r="A76" s="154"/>
      <c r="B76" s="154"/>
      <c r="C76" s="154"/>
    </row>
    <row r="77" spans="1:3" s="42" customFormat="1" x14ac:dyDescent="0.2">
      <c r="A77" s="154"/>
      <c r="B77" s="154"/>
      <c r="C77" s="154"/>
    </row>
  </sheetData>
  <mergeCells count="3">
    <mergeCell ref="A2:C2"/>
    <mergeCell ref="B45:D45"/>
    <mergeCell ref="B46:D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Куралай Исагалиева</dc:creator>
  <cp:lastModifiedBy>Максат Есимханов</cp:lastModifiedBy>
  <dcterms:created xsi:type="dcterms:W3CDTF">2016-10-18T06:46:14Z</dcterms:created>
  <dcterms:modified xsi:type="dcterms:W3CDTF">2016-11-15T05:55:34Z</dcterms:modified>
</cp:coreProperties>
</file>