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7620" activeTab="0"/>
  </bookViews>
  <sheets>
    <sheet name="бб" sheetId="1" r:id="rId1"/>
    <sheet name="др" sheetId="2" r:id="rId2"/>
  </sheets>
  <definedNames/>
  <calcPr fullCalcOnLoad="1"/>
</workbook>
</file>

<file path=xl/sharedStrings.xml><?xml version="1.0" encoding="utf-8"?>
<sst xmlns="http://schemas.openxmlformats.org/spreadsheetml/2006/main" count="156" uniqueCount="131">
  <si>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</si>
  <si>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</si>
  <si>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</si>
  <si>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</si>
  <si>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</si>
  <si>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</si>
  <si>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</si>
  <si>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</si>
  <si>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</si>
  <si>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</si>
  <si>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</si>
  <si>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</si>
  <si>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</si>
  <si>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</si>
  <si>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</si>
  <si>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</si>
  <si>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</si>
  <si>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</si>
  <si>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</si>
  <si>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</si>
  <si>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</si>
  <si>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</si>
  <si>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</si>
  <si>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</si>
  <si>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</si>
  <si>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</si>
  <si>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</si>
  <si>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</si>
  <si>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</si>
  <si>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</si>
  <si>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</si>
  <si>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</si>
  <si>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</si>
  <si>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</si>
  <si>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</si>
  <si>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</si>
  <si>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</si>
  <si>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</si>
  <si>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</si>
  <si>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</si>
  <si>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</si>
  <si>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</si>
  <si>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</si>
  <si>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</si>
  <si>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</si>
  <si>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</si>
  <si>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</si>
  <si>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</si>
  <si>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</si>
  <si>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</si>
  <si>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</si>
  <si>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</si>
  <si>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</si>
  <si>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</si>
  <si>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</si>
  <si>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</si>
  <si>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</si>
  <si>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</si>
  <si>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</si>
  <si>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</si>
  <si>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</si>
  <si>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</si>
  <si>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Бухгалтерский баланс</t>
  </si>
  <si>
    <t>Наименование организации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</si>
  <si>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</si>
  <si>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</si>
  <si>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</si>
  <si>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</si>
  <si>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Субъект предпринимательства</t>
  </si>
  <si>
    <t>Юридический адрес (организации)</t>
  </si>
  <si>
    <t>ТОО "INNOVA INVESTMENT"</t>
  </si>
  <si>
    <t>неконсолидированная</t>
  </si>
  <si>
    <t xml:space="preserve">Среднегодовая численность работников                                                                             </t>
  </si>
  <si>
    <t>г. Алматы, ул. Кабдолова, 1/2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</si>
  <si>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</si>
  <si>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</si>
  <si>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</si>
  <si>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</si>
  <si>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</si>
  <si>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</si>
  <si>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</si>
  <si>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</si>
  <si>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</si>
  <si>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</si>
  <si>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</si>
  <si>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</si>
  <si>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</si>
  <si>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</si>
  <si>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</si>
  <si>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</si>
  <si>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</si>
  <si>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</si>
  <si>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</si>
  <si>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</si>
  <si>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</si>
  <si>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</si>
  <si>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</si>
  <si>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</si>
  <si>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</si>
  <si>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</si>
  <si>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</si>
  <si>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</si>
  <si>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</si>
  <si>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</si>
  <si>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</si>
  <si>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</si>
  <si>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</si>
  <si>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</si>
  <si>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</si>
  <si>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</si>
  <si>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</si>
  <si>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</si>
  <si>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</si>
  <si>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</si>
  <si>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</si>
  <si>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</si>
  <si>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</si>
  <si>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</si>
  <si>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прибылях и убытках</t>
  </si>
  <si>
    <t xml:space="preserve">Наименование организации </t>
  </si>
  <si>
    <t>Главный бухгалтер          Леготкина С.В.</t>
  </si>
  <si>
    <t>аренда и эксплуатация собственной и арендуемой недвижимости</t>
  </si>
  <si>
    <t>1 кв</t>
  </si>
  <si>
    <t>2 кв</t>
  </si>
  <si>
    <t>3 кв</t>
  </si>
  <si>
    <t>год</t>
  </si>
  <si>
    <t>8 человек</t>
  </si>
  <si>
    <t>средний</t>
  </si>
  <si>
    <t>по состоянию на «30»  июня  2014  года</t>
  </si>
  <si>
    <t>Руководитель                    Абдрахимов Д.Т</t>
  </si>
  <si>
    <t>за период, заканчивающийся 30 июня 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</si>
</sst>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Helv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 style="medium"/>
    </border>
    <border>
      <left/>
      <right>
        <color indexed="63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justify"/>
    </xf>
    <xf numFmtId="0" fontId="43" fillId="0" borderId="0" xfId="0" applyFont="1" applyAlignment="1">
      <alignment/>
    </xf>
    <xf numFmtId="0" fontId="3" fillId="0" borderId="0" xfId="53" applyFont="1">
      <alignment/>
      <protection/>
    </xf>
    <xf numFmtId="0" fontId="43" fillId="0" borderId="0" xfId="0" applyFont="1" applyAlignment="1">
      <alignment wrapText="1"/>
    </xf>
    <xf numFmtId="3" fontId="43" fillId="0" borderId="13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43" fillId="0" borderId="13" xfId="0" applyNumberFormat="1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3" fontId="43" fillId="0" borderId="15" xfId="0" applyNumberFormat="1" applyFont="1" applyFill="1" applyBorder="1" applyAlignment="1">
      <alignment horizontal="center" vertical="top" wrapText="1"/>
    </xf>
    <xf numFmtId="3" fontId="43" fillId="0" borderId="15" xfId="0" applyNumberFormat="1" applyFont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left" wrapText="1"/>
    </xf>
    <xf numFmtId="43" fontId="0" fillId="0" borderId="0" xfId="61" applyFont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4"/>
  <sheetViews>
    <sheetView tabSelected="1" zoomScalePageLayoutView="0" workbookViewId="0" topLeftCell="A49">
      <selection activeCell="E77" sqref="E77"/>
    </sheetView>
  </sheetViews>
  <sheetFormatPr defaultColWidth="9.140625" defaultRowHeight="15"/>
  <cols>
    <col min="1" max="1" width="0.85546875" style="0" customWidth="1"/>
    <col min="2" max="2" width="51.00390625" style="0" customWidth="1"/>
    <col min="3" max="3" width="10.28125" style="0" customWidth="1"/>
    <col min="4" max="4" width="12.57421875" style="0" customWidth="1"/>
    <col min="5" max="5" width="15.421875" style="0" customWidth="1"/>
    <col min="8" max="8" width="12.140625" style="0" bestFit="1" customWidth="1"/>
  </cols>
  <sheetData>
    <row r="1" spans="2:5" ht="15">
      <c r="B1" s="11" t="s">
        <v>63</v>
      </c>
      <c r="C1" s="12" t="s">
        <v>70</v>
      </c>
      <c r="D1" s="11"/>
      <c r="E1" s="11"/>
    </row>
    <row r="2" spans="2:5" ht="15">
      <c r="B2" s="11" t="s">
        <v>64</v>
      </c>
      <c r="C2" s="11"/>
      <c r="D2" s="11"/>
      <c r="E2" s="11"/>
    </row>
    <row r="3" spans="2:5" ht="30" customHeight="1">
      <c r="B3" s="11" t="s">
        <v>65</v>
      </c>
      <c r="C3" s="24" t="s">
        <v>121</v>
      </c>
      <c r="D3" s="24"/>
      <c r="E3" s="24"/>
    </row>
    <row r="4" spans="2:5" ht="15">
      <c r="B4" s="11" t="s">
        <v>66</v>
      </c>
      <c r="C4" s="11"/>
      <c r="D4" s="11"/>
      <c r="E4" s="11"/>
    </row>
    <row r="5" spans="2:5" ht="26.25">
      <c r="B5" s="13" t="s">
        <v>67</v>
      </c>
      <c r="C5" s="11" t="s">
        <v>71</v>
      </c>
      <c r="D5" s="11"/>
      <c r="E5" s="11"/>
    </row>
    <row r="6" spans="2:5" ht="15">
      <c r="B6" s="11" t="s">
        <v>72</v>
      </c>
      <c r="C6" s="11" t="s">
        <v>126</v>
      </c>
      <c r="D6" s="11"/>
      <c r="E6" s="11"/>
    </row>
    <row r="7" spans="2:5" ht="15">
      <c r="B7" s="11" t="s">
        <v>68</v>
      </c>
      <c r="C7" s="11" t="s">
        <v>127</v>
      </c>
      <c r="D7" s="11"/>
      <c r="E7" s="11"/>
    </row>
    <row r="8" spans="2:5" ht="15">
      <c r="B8" s="11" t="s">
        <v>69</v>
      </c>
      <c r="C8" s="11" t="s">
        <v>73</v>
      </c>
      <c r="D8" s="11"/>
      <c r="E8" s="11"/>
    </row>
    <row r="9" ht="15">
      <c r="B9" s="10"/>
    </row>
    <row r="10" spans="2:5" ht="15">
      <c r="B10" s="22" t="s">
        <v>62</v>
      </c>
      <c r="C10" s="22"/>
      <c r="D10" s="22"/>
      <c r="E10" s="22"/>
    </row>
    <row r="11" spans="2:5" ht="15">
      <c r="B11" s="23" t="s">
        <v>128</v>
      </c>
      <c r="C11" s="23"/>
      <c r="D11" s="23"/>
      <c r="E11" s="23"/>
    </row>
    <row r="12" spans="2:5" ht="15.75" thickBot="1">
      <c r="B12" s="3"/>
      <c r="E12" s="2" t="s">
        <v>0</v>
      </c>
    </row>
    <row r="13" spans="2:5" ht="38.25" customHeight="1" thickBot="1">
      <c r="B13" s="4" t="s">
        <v>1</v>
      </c>
      <c r="C13" s="5" t="s">
        <v>2</v>
      </c>
      <c r="D13" s="17" t="s">
        <v>3</v>
      </c>
      <c r="E13" s="17" t="s">
        <v>4</v>
      </c>
    </row>
    <row r="14" spans="2:5" ht="15.75" thickBot="1">
      <c r="B14" s="6" t="s">
        <v>5</v>
      </c>
      <c r="C14" s="7"/>
      <c r="D14" s="21"/>
      <c r="E14" s="21"/>
    </row>
    <row r="15" spans="2:5" ht="15.75" thickBot="1">
      <c r="B15" s="6" t="s">
        <v>6</v>
      </c>
      <c r="C15" s="7">
        <v>10</v>
      </c>
      <c r="D15" s="16">
        <v>2310.8671400000003</v>
      </c>
      <c r="E15" s="16">
        <v>8082</v>
      </c>
    </row>
    <row r="16" spans="2:5" ht="17.25" customHeight="1" thickBot="1">
      <c r="B16" s="6" t="s">
        <v>7</v>
      </c>
      <c r="C16" s="7">
        <v>11</v>
      </c>
      <c r="D16" s="16">
        <v>56396.907510000005</v>
      </c>
      <c r="E16" s="16">
        <v>742911</v>
      </c>
    </row>
    <row r="17" spans="2:5" ht="15.75" thickBot="1">
      <c r="B17" s="6" t="s">
        <v>8</v>
      </c>
      <c r="C17" s="7">
        <v>12</v>
      </c>
      <c r="D17" s="16"/>
      <c r="E17" s="16"/>
    </row>
    <row r="18" spans="2:5" ht="27.75" customHeight="1" thickBot="1">
      <c r="B18" s="6" t="s">
        <v>9</v>
      </c>
      <c r="C18" s="7">
        <v>13</v>
      </c>
      <c r="D18" s="16"/>
      <c r="E18" s="16"/>
    </row>
    <row r="19" spans="2:5" ht="17.25" customHeight="1" thickBot="1">
      <c r="B19" s="6" t="s">
        <v>10</v>
      </c>
      <c r="C19" s="7">
        <v>14</v>
      </c>
      <c r="D19" s="16"/>
      <c r="E19" s="16"/>
    </row>
    <row r="20" spans="2:5" ht="15.75" thickBot="1">
      <c r="B20" s="6" t="s">
        <v>11</v>
      </c>
      <c r="C20" s="7">
        <v>15</v>
      </c>
      <c r="D20" s="16"/>
      <c r="E20" s="16"/>
    </row>
    <row r="21" spans="2:5" ht="26.25" thickBot="1">
      <c r="B21" s="6" t="s">
        <v>12</v>
      </c>
      <c r="C21" s="7">
        <v>16</v>
      </c>
      <c r="D21" s="16">
        <v>2628184.07374</v>
      </c>
      <c r="E21" s="16">
        <f>3901227-962976-2</f>
        <v>2938249</v>
      </c>
    </row>
    <row r="22" spans="2:5" ht="15.75" thickBot="1">
      <c r="B22" s="6" t="s">
        <v>13</v>
      </c>
      <c r="C22" s="7">
        <v>17</v>
      </c>
      <c r="D22" s="16"/>
      <c r="E22" s="16"/>
    </row>
    <row r="23" spans="2:5" ht="15.75" thickBot="1">
      <c r="B23" s="6" t="s">
        <v>14</v>
      </c>
      <c r="C23" s="7">
        <v>18</v>
      </c>
      <c r="D23" s="16">
        <v>100.97143</v>
      </c>
      <c r="E23" s="16">
        <v>125</v>
      </c>
    </row>
    <row r="24" spans="2:8" ht="15.75" thickBot="1">
      <c r="B24" s="6" t="s">
        <v>15</v>
      </c>
      <c r="C24" s="7">
        <v>19</v>
      </c>
      <c r="D24" s="16">
        <v>47030.41046</v>
      </c>
      <c r="E24" s="16">
        <v>27509</v>
      </c>
      <c r="H24" s="25"/>
    </row>
    <row r="25" spans="2:7" ht="16.5" customHeight="1" thickBot="1">
      <c r="B25" s="6" t="s">
        <v>16</v>
      </c>
      <c r="C25" s="7">
        <v>100</v>
      </c>
      <c r="D25" s="16">
        <f>D15+D16+D21+D23+D24</f>
        <v>2734023.23028</v>
      </c>
      <c r="E25" s="16">
        <f>SUM(E15:E24)</f>
        <v>3716876</v>
      </c>
      <c r="G25" s="15"/>
    </row>
    <row r="26" spans="2:8" ht="26.25" thickBot="1">
      <c r="B26" s="6" t="s">
        <v>17</v>
      </c>
      <c r="C26" s="7">
        <v>101</v>
      </c>
      <c r="D26" s="26"/>
      <c r="E26" s="16"/>
      <c r="H26" s="15"/>
    </row>
    <row r="27" spans="2:9" ht="15.75" thickBot="1">
      <c r="B27" s="6" t="s">
        <v>18</v>
      </c>
      <c r="C27" s="7"/>
      <c r="D27" s="16"/>
      <c r="E27" s="16"/>
      <c r="H27" s="15"/>
      <c r="I27" s="15"/>
    </row>
    <row r="28" spans="2:8" ht="18" customHeight="1" thickBot="1">
      <c r="B28" s="6" t="s">
        <v>7</v>
      </c>
      <c r="C28" s="7">
        <v>110</v>
      </c>
      <c r="D28" s="16"/>
      <c r="E28" s="16"/>
      <c r="H28" s="15"/>
    </row>
    <row r="29" spans="2:8" ht="15.75" thickBot="1">
      <c r="B29" s="6" t="s">
        <v>8</v>
      </c>
      <c r="C29" s="7">
        <v>111</v>
      </c>
      <c r="D29" s="16"/>
      <c r="E29" s="16"/>
      <c r="H29" s="15"/>
    </row>
    <row r="30" spans="2:9" ht="27" customHeight="1" thickBot="1">
      <c r="B30" s="6" t="s">
        <v>9</v>
      </c>
      <c r="C30" s="7">
        <v>112</v>
      </c>
      <c r="D30" s="16"/>
      <c r="E30" s="16"/>
      <c r="H30" s="15"/>
      <c r="I30" s="15"/>
    </row>
    <row r="31" spans="2:5" ht="16.5" customHeight="1" thickBot="1">
      <c r="B31" s="6" t="s">
        <v>10</v>
      </c>
      <c r="C31" s="7">
        <v>113</v>
      </c>
      <c r="D31" s="16"/>
      <c r="E31" s="16"/>
    </row>
    <row r="32" spans="2:5" ht="15.75" thickBot="1">
      <c r="B32" s="6" t="s">
        <v>19</v>
      </c>
      <c r="C32" s="7">
        <v>114</v>
      </c>
      <c r="D32" s="16"/>
      <c r="E32" s="16"/>
    </row>
    <row r="33" spans="2:5" ht="26.25" thickBot="1">
      <c r="B33" s="6" t="s">
        <v>20</v>
      </c>
      <c r="C33" s="7">
        <v>115</v>
      </c>
      <c r="D33" s="16">
        <v>15016.98265</v>
      </c>
      <c r="E33" s="16">
        <v>15249</v>
      </c>
    </row>
    <row r="34" spans="2:5" ht="15" customHeight="1" thickBot="1">
      <c r="B34" s="6" t="s">
        <v>21</v>
      </c>
      <c r="C34" s="7">
        <v>116</v>
      </c>
      <c r="D34" s="16">
        <v>6947584.68346</v>
      </c>
      <c r="E34" s="16">
        <v>4504484</v>
      </c>
    </row>
    <row r="35" spans="2:5" ht="15.75" thickBot="1">
      <c r="B35" s="6" t="s">
        <v>22</v>
      </c>
      <c r="C35" s="7">
        <v>117</v>
      </c>
      <c r="D35" s="16">
        <v>590228.59263</v>
      </c>
      <c r="E35" s="16">
        <v>11532</v>
      </c>
    </row>
    <row r="36" spans="2:5" ht="15.75" thickBot="1">
      <c r="B36" s="6" t="s">
        <v>23</v>
      </c>
      <c r="C36" s="7">
        <v>118</v>
      </c>
      <c r="D36" s="16">
        <v>1733.26189</v>
      </c>
      <c r="E36" s="16">
        <v>16283</v>
      </c>
    </row>
    <row r="37" spans="2:5" ht="15.75" thickBot="1">
      <c r="B37" s="6" t="s">
        <v>24</v>
      </c>
      <c r="C37" s="7">
        <v>119</v>
      </c>
      <c r="D37" s="16"/>
      <c r="E37" s="16"/>
    </row>
    <row r="38" spans="2:5" ht="15.75" thickBot="1">
      <c r="B38" s="6" t="s">
        <v>25</v>
      </c>
      <c r="C38" s="7">
        <v>120</v>
      </c>
      <c r="D38" s="16"/>
      <c r="E38" s="16"/>
    </row>
    <row r="39" spans="2:5" ht="15.75" thickBot="1">
      <c r="B39" s="6" t="s">
        <v>26</v>
      </c>
      <c r="C39" s="7">
        <v>121</v>
      </c>
      <c r="D39" s="16">
        <v>168.4375</v>
      </c>
      <c r="E39" s="16">
        <v>189</v>
      </c>
    </row>
    <row r="40" spans="2:5" ht="15.75" thickBot="1">
      <c r="B40" s="6" t="s">
        <v>27</v>
      </c>
      <c r="C40" s="7">
        <v>122</v>
      </c>
      <c r="D40" s="16"/>
      <c r="E40" s="16"/>
    </row>
    <row r="41" spans="2:5" ht="15.75" thickBot="1">
      <c r="B41" s="6" t="s">
        <v>28</v>
      </c>
      <c r="C41" s="7">
        <v>123</v>
      </c>
      <c r="D41" s="16">
        <v>23720.85934</v>
      </c>
      <c r="E41" s="16">
        <v>23721</v>
      </c>
    </row>
    <row r="42" spans="2:5" ht="17.25" customHeight="1" thickBot="1">
      <c r="B42" s="6" t="s">
        <v>29</v>
      </c>
      <c r="C42" s="7">
        <v>200</v>
      </c>
      <c r="D42" s="16">
        <f>SUM(D28:D41)</f>
        <v>7578452.817469999</v>
      </c>
      <c r="E42" s="16">
        <f>SUM(E28:E41)</f>
        <v>4571458</v>
      </c>
    </row>
    <row r="43" spans="2:5" ht="15.75" thickBot="1">
      <c r="B43" s="6" t="s">
        <v>30</v>
      </c>
      <c r="C43" s="7"/>
      <c r="D43" s="16">
        <f>D25+D26+D42</f>
        <v>10312476.04775</v>
      </c>
      <c r="E43" s="16">
        <f>E25+E42</f>
        <v>8288334</v>
      </c>
    </row>
    <row r="44" spans="2:5" ht="40.5" customHeight="1" thickBot="1">
      <c r="B44" s="6" t="s">
        <v>31</v>
      </c>
      <c r="C44" s="7" t="s">
        <v>2</v>
      </c>
      <c r="D44" s="21" t="s">
        <v>3</v>
      </c>
      <c r="E44" s="21" t="s">
        <v>3</v>
      </c>
    </row>
    <row r="45" spans="2:5" ht="15.75" thickBot="1">
      <c r="B45" s="6" t="s">
        <v>32</v>
      </c>
      <c r="C45" s="7"/>
      <c r="D45" s="21"/>
      <c r="E45" s="21"/>
    </row>
    <row r="46" spans="2:5" ht="15.75" thickBot="1">
      <c r="B46" s="6" t="s">
        <v>33</v>
      </c>
      <c r="C46" s="7">
        <v>210</v>
      </c>
      <c r="D46" s="16"/>
      <c r="E46" s="16"/>
    </row>
    <row r="47" spans="2:5" ht="15.75" thickBot="1">
      <c r="B47" s="6" t="s">
        <v>8</v>
      </c>
      <c r="C47" s="7">
        <v>211</v>
      </c>
      <c r="D47" s="16"/>
      <c r="E47" s="16"/>
    </row>
    <row r="48" spans="2:5" ht="18" customHeight="1" thickBot="1">
      <c r="B48" s="6" t="s">
        <v>34</v>
      </c>
      <c r="C48" s="7">
        <v>212</v>
      </c>
      <c r="D48" s="16">
        <v>8422.942</v>
      </c>
      <c r="E48" s="16">
        <v>8423</v>
      </c>
    </row>
    <row r="49" spans="2:5" ht="26.25" thickBot="1">
      <c r="B49" s="6" t="s">
        <v>35</v>
      </c>
      <c r="C49" s="7">
        <v>213</v>
      </c>
      <c r="D49" s="16">
        <v>2405762.4400500003</v>
      </c>
      <c r="E49" s="16">
        <v>1101878</v>
      </c>
    </row>
    <row r="50" spans="2:5" ht="15.75" thickBot="1">
      <c r="B50" s="6" t="s">
        <v>36</v>
      </c>
      <c r="C50" s="7">
        <v>214</v>
      </c>
      <c r="D50" s="16">
        <v>1282.54809</v>
      </c>
      <c r="E50" s="16">
        <v>729</v>
      </c>
    </row>
    <row r="51" spans="2:5" ht="17.25" customHeight="1" thickBot="1">
      <c r="B51" s="6" t="s">
        <v>37</v>
      </c>
      <c r="C51" s="7">
        <v>215</v>
      </c>
      <c r="D51" s="16"/>
      <c r="E51" s="16"/>
    </row>
    <row r="52" spans="2:5" ht="15.75" thickBot="1">
      <c r="B52" s="6" t="s">
        <v>38</v>
      </c>
      <c r="C52" s="7">
        <v>216</v>
      </c>
      <c r="D52" s="16"/>
      <c r="E52" s="16"/>
    </row>
    <row r="53" spans="2:5" ht="15.75" thickBot="1">
      <c r="B53" s="6" t="s">
        <v>39</v>
      </c>
      <c r="C53" s="7">
        <v>217</v>
      </c>
      <c r="D53" s="16">
        <v>400724.79502</v>
      </c>
      <c r="E53" s="16">
        <v>253839</v>
      </c>
    </row>
    <row r="54" spans="2:5" ht="26.25" thickBot="1">
      <c r="B54" s="6" t="s">
        <v>40</v>
      </c>
      <c r="C54" s="7">
        <v>300</v>
      </c>
      <c r="D54" s="16">
        <f>SUM(D46:D53)</f>
        <v>2816192.7251600004</v>
      </c>
      <c r="E54" s="16">
        <f>SUM(E46:E53)</f>
        <v>1364869</v>
      </c>
    </row>
    <row r="55" spans="2:5" ht="26.25" thickBot="1">
      <c r="B55" s="6" t="s">
        <v>41</v>
      </c>
      <c r="C55" s="7">
        <v>301</v>
      </c>
      <c r="D55" s="16"/>
      <c r="E55" s="16"/>
    </row>
    <row r="56" spans="2:5" ht="15.75" thickBot="1">
      <c r="B56" s="6" t="s">
        <v>42</v>
      </c>
      <c r="C56" s="7"/>
      <c r="D56" s="21"/>
      <c r="E56" s="21"/>
    </row>
    <row r="57" spans="2:7" ht="15.75" thickBot="1">
      <c r="B57" s="6" t="s">
        <v>33</v>
      </c>
      <c r="C57" s="7">
        <v>310</v>
      </c>
      <c r="D57" s="16">
        <v>729339.878</v>
      </c>
      <c r="E57" s="16">
        <v>729340</v>
      </c>
      <c r="G57" s="15"/>
    </row>
    <row r="58" spans="2:5" ht="15.75" thickBot="1">
      <c r="B58" s="6" t="s">
        <v>8</v>
      </c>
      <c r="C58" s="7">
        <v>311</v>
      </c>
      <c r="D58" s="16"/>
      <c r="E58" s="16"/>
    </row>
    <row r="59" spans="2:5" ht="17.25" customHeight="1" thickBot="1">
      <c r="B59" s="6" t="s">
        <v>43</v>
      </c>
      <c r="C59" s="7">
        <v>312</v>
      </c>
      <c r="D59" s="16"/>
      <c r="E59" s="16"/>
    </row>
    <row r="60" spans="2:5" ht="26.25" thickBot="1">
      <c r="B60" s="6" t="s">
        <v>44</v>
      </c>
      <c r="C60" s="7">
        <v>313</v>
      </c>
      <c r="D60" s="16"/>
      <c r="E60" s="16"/>
    </row>
    <row r="61" spans="2:5" ht="15.75" thickBot="1">
      <c r="B61" s="6" t="s">
        <v>45</v>
      </c>
      <c r="C61" s="7">
        <v>314</v>
      </c>
      <c r="D61" s="16"/>
      <c r="E61" s="16"/>
    </row>
    <row r="62" spans="2:5" ht="15.75" thickBot="1">
      <c r="B62" s="6" t="s">
        <v>46</v>
      </c>
      <c r="C62" s="7">
        <v>315</v>
      </c>
      <c r="D62" s="16"/>
      <c r="E62" s="16"/>
    </row>
    <row r="63" spans="2:5" ht="15.75" thickBot="1">
      <c r="B63" s="6" t="s">
        <v>47</v>
      </c>
      <c r="C63" s="7">
        <v>316</v>
      </c>
      <c r="D63" s="16">
        <v>3055673.29823</v>
      </c>
      <c r="E63" s="16">
        <v>3055673</v>
      </c>
    </row>
    <row r="64" spans="2:5" ht="26.25" thickBot="1">
      <c r="B64" s="6" t="s">
        <v>48</v>
      </c>
      <c r="C64" s="7">
        <v>400</v>
      </c>
      <c r="D64" s="16">
        <f>SUM(D57:D62)+D63</f>
        <v>3785013.17623</v>
      </c>
      <c r="E64" s="16">
        <f>SUM(E57:E62)+E63</f>
        <v>3785013</v>
      </c>
    </row>
    <row r="65" spans="2:5" ht="15.75" thickBot="1">
      <c r="B65" s="6" t="s">
        <v>49</v>
      </c>
      <c r="C65" s="7"/>
      <c r="D65" s="16"/>
      <c r="E65" s="16"/>
    </row>
    <row r="66" spans="2:5" ht="15.75" thickBot="1">
      <c r="B66" s="6" t="s">
        <v>50</v>
      </c>
      <c r="C66" s="7">
        <v>410</v>
      </c>
      <c r="D66" s="16">
        <v>1254281.1</v>
      </c>
      <c r="E66" s="16">
        <v>1254281</v>
      </c>
    </row>
    <row r="67" spans="2:5" ht="15.75" thickBot="1">
      <c r="B67" s="6" t="s">
        <v>51</v>
      </c>
      <c r="C67" s="7">
        <v>411</v>
      </c>
      <c r="D67" s="16"/>
      <c r="E67" s="16"/>
    </row>
    <row r="68" spans="2:5" ht="18" customHeight="1" thickBot="1">
      <c r="B68" s="6" t="s">
        <v>52</v>
      </c>
      <c r="C68" s="7">
        <v>412</v>
      </c>
      <c r="D68" s="16"/>
      <c r="E68" s="16"/>
    </row>
    <row r="69" spans="2:5" ht="15.75" thickBot="1">
      <c r="B69" s="6" t="s">
        <v>53</v>
      </c>
      <c r="C69" s="7">
        <v>413</v>
      </c>
      <c r="D69" s="16"/>
      <c r="E69" s="16">
        <v>143646</v>
      </c>
    </row>
    <row r="70" spans="2:5" ht="18.75" customHeight="1" thickBot="1">
      <c r="B70" s="6" t="s">
        <v>54</v>
      </c>
      <c r="C70" s="7">
        <v>414</v>
      </c>
      <c r="D70" s="16">
        <v>2456989.71131</v>
      </c>
      <c r="E70" s="16">
        <v>1740525</v>
      </c>
    </row>
    <row r="71" spans="2:5" ht="29.25" customHeight="1" thickBot="1">
      <c r="B71" s="6" t="s">
        <v>55</v>
      </c>
      <c r="C71" s="7">
        <v>420</v>
      </c>
      <c r="D71" s="16">
        <f>SUM(D66:D70)</f>
        <v>3711270.8113100003</v>
      </c>
      <c r="E71" s="16">
        <f>SUM(E66:E70)</f>
        <v>3138452</v>
      </c>
    </row>
    <row r="72" spans="2:5" ht="15.75" thickBot="1">
      <c r="B72" s="6" t="s">
        <v>56</v>
      </c>
      <c r="C72" s="7">
        <v>421</v>
      </c>
      <c r="D72" s="16"/>
      <c r="E72" s="16"/>
    </row>
    <row r="73" spans="2:5" ht="15.75" thickBot="1">
      <c r="B73" s="6" t="s">
        <v>57</v>
      </c>
      <c r="C73" s="7">
        <v>500</v>
      </c>
      <c r="D73" s="16">
        <f>D71+D72</f>
        <v>3711270.8113100003</v>
      </c>
      <c r="E73" s="16">
        <f>E71+E72</f>
        <v>3138452</v>
      </c>
    </row>
    <row r="74" spans="2:5" ht="17.25" customHeight="1" thickBot="1">
      <c r="B74" s="6" t="s">
        <v>58</v>
      </c>
      <c r="C74" s="7"/>
      <c r="D74" s="14">
        <f>D54+D64+D73-1</f>
        <v>10312475.7127</v>
      </c>
      <c r="E74" s="16">
        <f>E54+E64+E73</f>
        <v>8288334</v>
      </c>
    </row>
    <row r="76" spans="2:4" ht="15">
      <c r="B76" s="9" t="s">
        <v>129</v>
      </c>
      <c r="D76" s="15"/>
    </row>
    <row r="77" ht="15">
      <c r="B77" s="8" t="s">
        <v>59</v>
      </c>
    </row>
    <row r="79" ht="15">
      <c r="B79" s="9" t="s">
        <v>120</v>
      </c>
    </row>
    <row r="80" ht="15">
      <c r="B80" s="8" t="s">
        <v>60</v>
      </c>
    </row>
    <row r="82" ht="15">
      <c r="B82" s="8" t="s">
        <v>61</v>
      </c>
    </row>
    <row r="84" ht="15">
      <c r="B84" s="8"/>
    </row>
  </sheetData>
  <sheetProtection/>
  <mergeCells count="3">
    <mergeCell ref="B10:E10"/>
    <mergeCell ref="B11:E11"/>
    <mergeCell ref="C3:E3"/>
  </mergeCell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58"/>
  <sheetViews>
    <sheetView zoomScalePageLayoutView="0" workbookViewId="0" topLeftCell="A34">
      <selection activeCell="B67" sqref="B67"/>
    </sheetView>
  </sheetViews>
  <sheetFormatPr defaultColWidth="9.140625" defaultRowHeight="15"/>
  <cols>
    <col min="1" max="1" width="1.8515625" style="0" customWidth="1"/>
    <col min="2" max="2" width="51.8515625" style="0" customWidth="1"/>
    <col min="3" max="3" width="7.57421875" style="0" customWidth="1"/>
    <col min="4" max="6" width="11.00390625" style="0" hidden="1" customWidth="1"/>
    <col min="7" max="7" width="11.00390625" style="0" customWidth="1"/>
    <col min="8" max="8" width="11.00390625" style="0" hidden="1" customWidth="1"/>
    <col min="9" max="9" width="11.57421875" style="0" hidden="1" customWidth="1"/>
    <col min="10" max="10" width="11.57421875" style="0" customWidth="1"/>
  </cols>
  <sheetData>
    <row r="1" spans="2:3" ht="15">
      <c r="B1" s="8" t="s">
        <v>119</v>
      </c>
      <c r="C1" s="12" t="s">
        <v>70</v>
      </c>
    </row>
    <row r="3" spans="2:9" ht="15">
      <c r="B3" s="22" t="s">
        <v>118</v>
      </c>
      <c r="C3" s="22"/>
      <c r="D3" s="22"/>
      <c r="E3" s="22"/>
      <c r="F3" s="22"/>
      <c r="G3" s="22"/>
      <c r="H3" s="22"/>
      <c r="I3" s="22"/>
    </row>
    <row r="4" spans="2:9" ht="15">
      <c r="B4" s="23" t="s">
        <v>130</v>
      </c>
      <c r="C4" s="23"/>
      <c r="D4" s="23"/>
      <c r="E4" s="23"/>
      <c r="F4" s="23"/>
      <c r="G4" s="23"/>
      <c r="H4" s="23"/>
      <c r="I4" s="23"/>
    </row>
    <row r="5" spans="4:9" ht="15.75" thickBot="1">
      <c r="D5" t="s">
        <v>122</v>
      </c>
      <c r="E5" t="s">
        <v>123</v>
      </c>
      <c r="F5" t="s">
        <v>124</v>
      </c>
      <c r="H5" t="s">
        <v>125</v>
      </c>
      <c r="I5" s="1" t="s">
        <v>0</v>
      </c>
    </row>
    <row r="6" spans="2:10" ht="39" thickBot="1">
      <c r="B6" s="4" t="s">
        <v>74</v>
      </c>
      <c r="C6" s="17" t="s">
        <v>2</v>
      </c>
      <c r="D6" s="17" t="s">
        <v>75</v>
      </c>
      <c r="E6" s="17" t="s">
        <v>75</v>
      </c>
      <c r="F6" s="17" t="s">
        <v>75</v>
      </c>
      <c r="G6" s="17" t="s">
        <v>75</v>
      </c>
      <c r="H6" s="17"/>
      <c r="I6" s="18" t="s">
        <v>76</v>
      </c>
      <c r="J6" s="17" t="s">
        <v>76</v>
      </c>
    </row>
    <row r="7" spans="2:10" ht="15.75" thickBot="1">
      <c r="B7" s="6" t="s">
        <v>77</v>
      </c>
      <c r="C7" s="21">
        <v>10</v>
      </c>
      <c r="D7" s="16" t="e">
        <f>#REF!/1000</f>
        <v>#REF!</v>
      </c>
      <c r="E7" s="16">
        <v>48071.71424</v>
      </c>
      <c r="F7" s="16">
        <v>46896.49546</v>
      </c>
      <c r="G7" s="16">
        <v>24703.607070000002</v>
      </c>
      <c r="H7" s="16">
        <v>163107</v>
      </c>
      <c r="I7" s="19" t="e">
        <f>#REF!/1000</f>
        <v>#REF!</v>
      </c>
      <c r="J7" s="16">
        <v>48072</v>
      </c>
    </row>
    <row r="8" spans="2:10" ht="15.75" thickBot="1">
      <c r="B8" s="6" t="s">
        <v>78</v>
      </c>
      <c r="C8" s="21">
        <v>11</v>
      </c>
      <c r="D8" s="16"/>
      <c r="E8" s="16"/>
      <c r="F8" s="16"/>
      <c r="G8" s="16"/>
      <c r="H8" s="16"/>
      <c r="I8" s="19"/>
      <c r="J8" s="16"/>
    </row>
    <row r="9" spans="2:10" ht="15.75" thickBot="1">
      <c r="B9" s="6" t="s">
        <v>79</v>
      </c>
      <c r="C9" s="21">
        <v>12</v>
      </c>
      <c r="D9" s="16" t="e">
        <f>D7-D8</f>
        <v>#REF!</v>
      </c>
      <c r="E9" s="16">
        <v>48071.71424</v>
      </c>
      <c r="F9" s="16">
        <v>46896.49546</v>
      </c>
      <c r="G9" s="16">
        <f>G7-G8</f>
        <v>24703.607070000002</v>
      </c>
      <c r="H9" s="16">
        <f>H7-H8</f>
        <v>163107</v>
      </c>
      <c r="I9" s="19" t="e">
        <f>I7-I8</f>
        <v>#REF!</v>
      </c>
      <c r="J9" s="16">
        <f>J7-J8</f>
        <v>48072</v>
      </c>
    </row>
    <row r="10" spans="2:10" ht="15.75" thickBot="1">
      <c r="B10" s="6" t="s">
        <v>80</v>
      </c>
      <c r="C10" s="21">
        <v>13</v>
      </c>
      <c r="D10" s="16" t="e">
        <f>-#REF!/1000</f>
        <v>#REF!</v>
      </c>
      <c r="E10" s="16">
        <v>-150.5</v>
      </c>
      <c r="F10" s="16">
        <v>-291.328</v>
      </c>
      <c r="G10" s="16"/>
      <c r="H10" s="16">
        <v>-694</v>
      </c>
      <c r="I10" s="19" t="e">
        <f>-#REF!/1000</f>
        <v>#REF!</v>
      </c>
      <c r="J10" s="16">
        <v>-151</v>
      </c>
    </row>
    <row r="11" spans="2:10" ht="15.75" thickBot="1">
      <c r="B11" s="6" t="s">
        <v>81</v>
      </c>
      <c r="C11" s="21">
        <v>14</v>
      </c>
      <c r="D11" s="16" t="e">
        <f>-#REF!/1000</f>
        <v>#REF!</v>
      </c>
      <c r="E11" s="16">
        <v>-43675.58643</v>
      </c>
      <c r="F11" s="16">
        <v>-53436.87689</v>
      </c>
      <c r="G11" s="16">
        <v>-21230.39291</v>
      </c>
      <c r="H11" s="16">
        <v>-177318</v>
      </c>
      <c r="I11" s="19" t="e">
        <f>-#REF!/1000</f>
        <v>#REF!</v>
      </c>
      <c r="J11" s="16">
        <v>-43676</v>
      </c>
    </row>
    <row r="12" spans="2:13" ht="15.75" thickBot="1">
      <c r="B12" s="6" t="s">
        <v>82</v>
      </c>
      <c r="C12" s="21">
        <v>15</v>
      </c>
      <c r="D12" s="16" t="e">
        <f>-#REF!/1000</f>
        <v>#REF!</v>
      </c>
      <c r="E12" s="16">
        <v>-7434.99697</v>
      </c>
      <c r="F12" s="16">
        <v>-12006.07601</v>
      </c>
      <c r="G12" s="16">
        <v>-13990.19555</v>
      </c>
      <c r="H12" s="16">
        <v>-50176</v>
      </c>
      <c r="I12" s="19" t="e">
        <f>-#REF!/1000</f>
        <v>#REF!</v>
      </c>
      <c r="J12" s="16">
        <v>-7435</v>
      </c>
      <c r="M12" s="15"/>
    </row>
    <row r="13" spans="2:10" ht="15.75" thickBot="1">
      <c r="B13" s="6" t="s">
        <v>83</v>
      </c>
      <c r="C13" s="21">
        <v>16</v>
      </c>
      <c r="D13" s="16" t="e">
        <f>#REF!/1000</f>
        <v>#REF!</v>
      </c>
      <c r="E13" s="16">
        <v>158387.42197</v>
      </c>
      <c r="F13" s="16">
        <v>9664.717970000002</v>
      </c>
      <c r="G13" s="16">
        <v>4316.00097</v>
      </c>
      <c r="H13" s="16">
        <f>168225+126400+38859</f>
        <v>333484</v>
      </c>
      <c r="I13" s="19" t="e">
        <f>#REF!/1000</f>
        <v>#REF!</v>
      </c>
      <c r="J13" s="16">
        <v>158387</v>
      </c>
    </row>
    <row r="14" spans="2:10" ht="26.25" thickBot="1">
      <c r="B14" s="6" t="s">
        <v>84</v>
      </c>
      <c r="C14" s="21">
        <v>20</v>
      </c>
      <c r="D14" s="16" t="e">
        <f>SUM(D9:D13)</f>
        <v>#REF!</v>
      </c>
      <c r="E14" s="16">
        <v>155198.05281</v>
      </c>
      <c r="F14" s="16">
        <v>-9173.067470000002</v>
      </c>
      <c r="G14" s="16">
        <f>SUM(G9:G13)</f>
        <v>-6200.980419999997</v>
      </c>
      <c r="H14" s="16">
        <f>SUM(H9:H13)</f>
        <v>268403</v>
      </c>
      <c r="I14" s="19" t="e">
        <f>SUM(I9:I13)</f>
        <v>#REF!</v>
      </c>
      <c r="J14" s="16">
        <f>SUM(J9:J13)</f>
        <v>155197</v>
      </c>
    </row>
    <row r="15" spans="2:13" ht="15.75" thickBot="1">
      <c r="B15" s="6" t="s">
        <v>85</v>
      </c>
      <c r="C15" s="21">
        <v>21</v>
      </c>
      <c r="D15" s="16"/>
      <c r="E15" s="16"/>
      <c r="F15" s="16"/>
      <c r="G15" s="16"/>
      <c r="H15" s="16"/>
      <c r="I15" s="19"/>
      <c r="J15" s="16"/>
      <c r="M15" s="15"/>
    </row>
    <row r="16" spans="2:13" ht="15.75" thickBot="1">
      <c r="B16" s="6" t="s">
        <v>86</v>
      </c>
      <c r="C16" s="21">
        <v>22</v>
      </c>
      <c r="D16" s="16" t="e">
        <f>-#REF!/1000</f>
        <v>#REF!</v>
      </c>
      <c r="E16" s="16">
        <v>-20288.47755</v>
      </c>
      <c r="F16" s="16">
        <v>-20288.47755</v>
      </c>
      <c r="G16" s="16">
        <v>-20288.47755</v>
      </c>
      <c r="H16" s="16">
        <v>-82281</v>
      </c>
      <c r="I16" s="19" t="e">
        <f>-#REF!/1000-#REF!/1000</f>
        <v>#REF!</v>
      </c>
      <c r="J16" s="16">
        <v>-20288</v>
      </c>
      <c r="M16" s="15"/>
    </row>
    <row r="17" spans="2:10" ht="39" thickBot="1">
      <c r="B17" s="6" t="s">
        <v>87</v>
      </c>
      <c r="C17" s="21">
        <v>23</v>
      </c>
      <c r="D17" s="16"/>
      <c r="E17" s="16"/>
      <c r="F17" s="16"/>
      <c r="G17" s="16"/>
      <c r="H17" s="16"/>
      <c r="I17" s="19"/>
      <c r="J17" s="16"/>
    </row>
    <row r="18" spans="2:10" ht="15.75" thickBot="1">
      <c r="B18" s="6" t="s">
        <v>88</v>
      </c>
      <c r="C18" s="21">
        <v>24</v>
      </c>
      <c r="D18" s="16" t="e">
        <f>#REF!/1000+#REF!/1000+#REF!/1000+#REF!/1000+#REF!/1000</f>
        <v>#REF!</v>
      </c>
      <c r="E18" s="16">
        <v>542830.78106</v>
      </c>
      <c r="F18" s="16">
        <v>147312.04855</v>
      </c>
      <c r="G18" s="16">
        <v>19491.02901</v>
      </c>
      <c r="H18" s="16">
        <v>850145</v>
      </c>
      <c r="I18" s="19" t="e">
        <f>#REF!/1000+#REF!/1000+#REF!/1000+#REF!/1000</f>
        <v>#REF!</v>
      </c>
      <c r="J18" s="16">
        <v>542831</v>
      </c>
    </row>
    <row r="19" spans="2:10" ht="15.75" thickBot="1">
      <c r="B19" s="6" t="s">
        <v>89</v>
      </c>
      <c r="C19" s="21">
        <v>25</v>
      </c>
      <c r="D19" s="16" t="e">
        <f>-#REF!/1000-#REF!/1000-#REF!/1000-#REF!/1000-#REF!/1000</f>
        <v>#REF!</v>
      </c>
      <c r="E19" s="16">
        <v>-81090.55861000002</v>
      </c>
      <c r="F19" s="16">
        <v>-284504.95185</v>
      </c>
      <c r="G19" s="16">
        <v>724952.52966</v>
      </c>
      <c r="H19" s="16">
        <v>-974945</v>
      </c>
      <c r="I19" s="19" t="e">
        <f>-#REF!/1000-#REF!/1000-#REF!/1000-#REF!/1000</f>
        <v>#REF!</v>
      </c>
      <c r="J19" s="16">
        <v>-81091</v>
      </c>
    </row>
    <row r="20" spans="2:10" ht="26.25" thickBot="1">
      <c r="B20" s="6" t="s">
        <v>90</v>
      </c>
      <c r="C20" s="21">
        <v>100</v>
      </c>
      <c r="D20" s="16" t="e">
        <f>SUM(D14:D19)</f>
        <v>#REF!</v>
      </c>
      <c r="E20" s="16">
        <v>596649.7977099998</v>
      </c>
      <c r="F20" s="16">
        <v>-166654.44832000002</v>
      </c>
      <c r="G20" s="16">
        <f>SUM(G14:G19)</f>
        <v>717954.1007</v>
      </c>
      <c r="H20" s="16">
        <f>SUM(H14:H19)</f>
        <v>61322</v>
      </c>
      <c r="I20" s="19" t="e">
        <f>SUM(I14:I19)</f>
        <v>#REF!</v>
      </c>
      <c r="J20" s="16">
        <f>SUM(J14:J19)</f>
        <v>596649</v>
      </c>
    </row>
    <row r="21" spans="2:10" ht="15.75" thickBot="1">
      <c r="B21" s="6" t="s">
        <v>91</v>
      </c>
      <c r="C21" s="21">
        <v>101</v>
      </c>
      <c r="D21" s="16"/>
      <c r="E21" s="16"/>
      <c r="F21" s="16"/>
      <c r="G21" s="16">
        <v>-47.05</v>
      </c>
      <c r="H21" s="14"/>
      <c r="I21" s="20"/>
      <c r="J21" s="14"/>
    </row>
    <row r="22" spans="2:10" ht="39" thickBot="1">
      <c r="B22" s="6" t="s">
        <v>92</v>
      </c>
      <c r="C22" s="21">
        <v>200</v>
      </c>
      <c r="D22" s="16" t="e">
        <f>D20+D21</f>
        <v>#REF!</v>
      </c>
      <c r="E22" s="16">
        <v>596649.7977099998</v>
      </c>
      <c r="F22" s="16">
        <v>-166654.44832000002</v>
      </c>
      <c r="G22" s="16">
        <f>G20+G21</f>
        <v>717907.0506999999</v>
      </c>
      <c r="H22" s="14">
        <f>H20+H21</f>
        <v>61322</v>
      </c>
      <c r="I22" s="20" t="e">
        <f>I20+I21</f>
        <v>#REF!</v>
      </c>
      <c r="J22" s="14">
        <f>J20+J21</f>
        <v>596649</v>
      </c>
    </row>
    <row r="23" spans="2:10" ht="26.25" thickBot="1">
      <c r="B23" s="6" t="s">
        <v>93</v>
      </c>
      <c r="C23" s="21">
        <v>201</v>
      </c>
      <c r="D23" s="16"/>
      <c r="E23" s="16"/>
      <c r="F23" s="16"/>
      <c r="G23" s="16"/>
      <c r="H23" s="14"/>
      <c r="I23" s="20"/>
      <c r="J23" s="14"/>
    </row>
    <row r="24" spans="2:10" ht="15.75" thickBot="1">
      <c r="B24" s="6" t="s">
        <v>94</v>
      </c>
      <c r="C24" s="21">
        <v>300</v>
      </c>
      <c r="D24" s="16" t="e">
        <f>D22+D23</f>
        <v>#REF!</v>
      </c>
      <c r="E24" s="16">
        <v>596649.7977099998</v>
      </c>
      <c r="F24" s="16">
        <v>-166654.44832000002</v>
      </c>
      <c r="G24" s="16">
        <f>G22+G23</f>
        <v>717907.0506999999</v>
      </c>
      <c r="H24" s="14">
        <f>H22+H23</f>
        <v>61322</v>
      </c>
      <c r="I24" s="20" t="e">
        <f>I22+I23</f>
        <v>#REF!</v>
      </c>
      <c r="J24" s="14">
        <f>J22+J23</f>
        <v>596649</v>
      </c>
    </row>
    <row r="25" spans="2:10" ht="15.75" thickBot="1">
      <c r="B25" s="6" t="s">
        <v>95</v>
      </c>
      <c r="C25" s="7"/>
      <c r="D25" s="14"/>
      <c r="E25" s="16"/>
      <c r="F25" s="16"/>
      <c r="G25" s="14"/>
      <c r="H25" s="14"/>
      <c r="I25" s="20"/>
      <c r="J25" s="14"/>
    </row>
    <row r="26" spans="2:10" ht="15.75" thickBot="1">
      <c r="B26" s="6" t="s">
        <v>96</v>
      </c>
      <c r="C26" s="7"/>
      <c r="D26" s="14"/>
      <c r="E26" s="16"/>
      <c r="F26" s="16"/>
      <c r="G26" s="14"/>
      <c r="H26" s="14"/>
      <c r="I26" s="20"/>
      <c r="J26" s="14"/>
    </row>
    <row r="27" spans="2:10" ht="26.25" thickBot="1">
      <c r="B27" s="6" t="s">
        <v>97</v>
      </c>
      <c r="C27" s="7">
        <v>400</v>
      </c>
      <c r="D27" s="14"/>
      <c r="E27" s="16"/>
      <c r="F27" s="16"/>
      <c r="G27" s="14"/>
      <c r="H27" s="14"/>
      <c r="I27" s="20"/>
      <c r="J27" s="14"/>
    </row>
    <row r="28" spans="2:10" ht="15.75" thickBot="1">
      <c r="B28" s="6" t="s">
        <v>98</v>
      </c>
      <c r="C28" s="7"/>
      <c r="D28" s="14"/>
      <c r="E28" s="16"/>
      <c r="F28" s="16"/>
      <c r="G28" s="14"/>
      <c r="H28" s="14"/>
      <c r="I28" s="20"/>
      <c r="J28" s="14"/>
    </row>
    <row r="29" spans="2:10" ht="15.75" thickBot="1">
      <c r="B29" s="6" t="s">
        <v>99</v>
      </c>
      <c r="C29" s="7">
        <v>410</v>
      </c>
      <c r="D29" s="14"/>
      <c r="E29" s="16"/>
      <c r="F29" s="16"/>
      <c r="G29" s="14"/>
      <c r="H29" s="14"/>
      <c r="I29" s="20"/>
      <c r="J29" s="14"/>
    </row>
    <row r="30" spans="2:10" ht="26.25" thickBot="1">
      <c r="B30" s="6" t="s">
        <v>100</v>
      </c>
      <c r="C30" s="7">
        <v>411</v>
      </c>
      <c r="D30" s="16"/>
      <c r="E30" s="16"/>
      <c r="F30" s="16"/>
      <c r="G30" s="16"/>
      <c r="H30" s="16"/>
      <c r="I30" s="20"/>
      <c r="J30" s="16"/>
    </row>
    <row r="31" spans="2:10" ht="39" thickBot="1">
      <c r="B31" s="6" t="s">
        <v>101</v>
      </c>
      <c r="C31" s="7">
        <v>412</v>
      </c>
      <c r="D31" s="14"/>
      <c r="E31" s="16"/>
      <c r="F31" s="16"/>
      <c r="G31" s="14"/>
      <c r="H31" s="14"/>
      <c r="I31" s="20"/>
      <c r="J31" s="14"/>
    </row>
    <row r="32" spans="2:10" ht="26.25" thickBot="1">
      <c r="B32" s="6" t="s">
        <v>102</v>
      </c>
      <c r="C32" s="7">
        <v>413</v>
      </c>
      <c r="D32" s="14"/>
      <c r="E32" s="16"/>
      <c r="F32" s="16"/>
      <c r="G32" s="14"/>
      <c r="H32" s="14"/>
      <c r="I32" s="20"/>
      <c r="J32" s="14"/>
    </row>
    <row r="33" spans="2:10" ht="26.25" thickBot="1">
      <c r="B33" s="6" t="s">
        <v>103</v>
      </c>
      <c r="C33" s="7">
        <v>414</v>
      </c>
      <c r="D33" s="14"/>
      <c r="E33" s="16"/>
      <c r="F33" s="16"/>
      <c r="G33" s="14"/>
      <c r="H33" s="14"/>
      <c r="I33" s="20"/>
      <c r="J33" s="14"/>
    </row>
    <row r="34" spans="2:10" ht="15.75" thickBot="1">
      <c r="B34" s="6" t="s">
        <v>104</v>
      </c>
      <c r="C34" s="7">
        <v>415</v>
      </c>
      <c r="D34" s="14"/>
      <c r="E34" s="16"/>
      <c r="F34" s="16"/>
      <c r="G34" s="14"/>
      <c r="H34" s="14"/>
      <c r="I34" s="20"/>
      <c r="J34" s="14"/>
    </row>
    <row r="35" spans="2:10" ht="26.25" thickBot="1">
      <c r="B35" s="6" t="s">
        <v>105</v>
      </c>
      <c r="C35" s="7">
        <v>416</v>
      </c>
      <c r="D35" s="14"/>
      <c r="E35" s="16"/>
      <c r="F35" s="16"/>
      <c r="G35" s="14"/>
      <c r="H35" s="14"/>
      <c r="I35" s="20"/>
      <c r="J35" s="14"/>
    </row>
    <row r="36" spans="2:10" ht="26.25" thickBot="1">
      <c r="B36" s="6" t="s">
        <v>106</v>
      </c>
      <c r="C36" s="7">
        <v>417</v>
      </c>
      <c r="D36" s="14"/>
      <c r="E36" s="16"/>
      <c r="F36" s="16"/>
      <c r="G36" s="14"/>
      <c r="H36" s="14"/>
      <c r="I36" s="20"/>
      <c r="J36" s="14"/>
    </row>
    <row r="37" spans="2:10" ht="15.75" thickBot="1">
      <c r="B37" s="6" t="s">
        <v>107</v>
      </c>
      <c r="C37" s="7">
        <v>418</v>
      </c>
      <c r="D37" s="14"/>
      <c r="E37" s="16"/>
      <c r="F37" s="16"/>
      <c r="G37" s="14"/>
      <c r="H37" s="14"/>
      <c r="I37" s="20"/>
      <c r="J37" s="14"/>
    </row>
    <row r="38" spans="2:10" ht="26.25" thickBot="1">
      <c r="B38" s="6" t="s">
        <v>108</v>
      </c>
      <c r="C38" s="7">
        <v>419</v>
      </c>
      <c r="D38" s="14"/>
      <c r="E38" s="16"/>
      <c r="F38" s="16"/>
      <c r="G38" s="14"/>
      <c r="H38" s="14"/>
      <c r="I38" s="20"/>
      <c r="J38" s="14"/>
    </row>
    <row r="39" spans="2:10" ht="26.25" thickBot="1">
      <c r="B39" s="6" t="s">
        <v>109</v>
      </c>
      <c r="C39" s="7">
        <v>420</v>
      </c>
      <c r="D39" s="14"/>
      <c r="E39" s="16"/>
      <c r="F39" s="16"/>
      <c r="G39" s="14"/>
      <c r="H39" s="14"/>
      <c r="I39" s="20"/>
      <c r="J39" s="14"/>
    </row>
    <row r="40" spans="2:10" ht="15.75" thickBot="1">
      <c r="B40" s="6" t="s">
        <v>110</v>
      </c>
      <c r="C40" s="7">
        <v>500</v>
      </c>
      <c r="D40" s="14" t="e">
        <f>D24+D27</f>
        <v>#REF!</v>
      </c>
      <c r="E40" s="16">
        <v>596649.7977099998</v>
      </c>
      <c r="F40" s="16">
        <v>-166654.44832000002</v>
      </c>
      <c r="G40" s="14">
        <f>G24+G27</f>
        <v>717907.0506999999</v>
      </c>
      <c r="H40" s="14">
        <f>H24+H27</f>
        <v>61322</v>
      </c>
      <c r="I40" s="20" t="e">
        <f>I24+I27</f>
        <v>#REF!</v>
      </c>
      <c r="J40" s="14">
        <f>J24+J27+1</f>
        <v>596650</v>
      </c>
    </row>
    <row r="41" spans="2:10" ht="15.75" thickBot="1">
      <c r="B41" s="6" t="s">
        <v>111</v>
      </c>
      <c r="C41" s="7"/>
      <c r="D41" s="14"/>
      <c r="E41" s="16"/>
      <c r="F41" s="16"/>
      <c r="G41" s="14"/>
      <c r="H41" s="14"/>
      <c r="I41" s="20"/>
      <c r="J41" s="14"/>
    </row>
    <row r="42" spans="2:10" ht="15.75" thickBot="1">
      <c r="B42" s="6" t="s">
        <v>95</v>
      </c>
      <c r="C42" s="7"/>
      <c r="D42" s="14"/>
      <c r="E42" s="16"/>
      <c r="F42" s="16"/>
      <c r="G42" s="14"/>
      <c r="H42" s="14"/>
      <c r="I42" s="20"/>
      <c r="J42" s="14"/>
    </row>
    <row r="43" spans="2:10" ht="15.75" thickBot="1">
      <c r="B43" s="6" t="s">
        <v>112</v>
      </c>
      <c r="C43" s="7"/>
      <c r="D43" s="14"/>
      <c r="E43" s="16"/>
      <c r="F43" s="16"/>
      <c r="G43" s="14"/>
      <c r="H43" s="14"/>
      <c r="I43" s="20"/>
      <c r="J43" s="14"/>
    </row>
    <row r="44" spans="2:10" ht="15.75" thickBot="1">
      <c r="B44" s="6" t="s">
        <v>113</v>
      </c>
      <c r="C44" s="7">
        <v>600</v>
      </c>
      <c r="D44" s="14"/>
      <c r="E44" s="16"/>
      <c r="F44" s="16"/>
      <c r="G44" s="14"/>
      <c r="H44" s="14"/>
      <c r="I44" s="20"/>
      <c r="J44" s="14"/>
    </row>
    <row r="45" spans="2:10" ht="15.75" thickBot="1">
      <c r="B45" s="6" t="s">
        <v>98</v>
      </c>
      <c r="C45" s="7"/>
      <c r="D45" s="14"/>
      <c r="E45" s="16"/>
      <c r="F45" s="16"/>
      <c r="G45" s="14"/>
      <c r="H45" s="14"/>
      <c r="I45" s="20"/>
      <c r="J45" s="14"/>
    </row>
    <row r="46" spans="2:10" ht="15.75" thickBot="1">
      <c r="B46" s="6" t="s">
        <v>114</v>
      </c>
      <c r="C46" s="7"/>
      <c r="D46" s="14"/>
      <c r="E46" s="16"/>
      <c r="F46" s="16"/>
      <c r="G46" s="14"/>
      <c r="H46" s="14"/>
      <c r="I46" s="20"/>
      <c r="J46" s="14"/>
    </row>
    <row r="47" spans="2:10" ht="15.75" thickBot="1">
      <c r="B47" s="6" t="s">
        <v>115</v>
      </c>
      <c r="C47" s="7"/>
      <c r="D47" s="14"/>
      <c r="E47" s="14"/>
      <c r="F47" s="14"/>
      <c r="G47" s="14"/>
      <c r="H47" s="14"/>
      <c r="I47" s="20"/>
      <c r="J47" s="14"/>
    </row>
    <row r="48" spans="2:10" ht="15.75" thickBot="1">
      <c r="B48" s="6" t="s">
        <v>116</v>
      </c>
      <c r="C48" s="7"/>
      <c r="D48" s="14"/>
      <c r="E48" s="14"/>
      <c r="F48" s="14"/>
      <c r="G48" s="14"/>
      <c r="H48" s="14"/>
      <c r="I48" s="20"/>
      <c r="J48" s="14"/>
    </row>
    <row r="49" spans="2:10" ht="15.75" thickBot="1">
      <c r="B49" s="6" t="s">
        <v>117</v>
      </c>
      <c r="C49" s="7"/>
      <c r="D49" s="14"/>
      <c r="E49" s="14"/>
      <c r="F49" s="14"/>
      <c r="G49" s="14"/>
      <c r="H49" s="14"/>
      <c r="I49" s="20"/>
      <c r="J49" s="14"/>
    </row>
    <row r="50" spans="2:10" ht="15.75" thickBot="1">
      <c r="B50" s="6" t="s">
        <v>115</v>
      </c>
      <c r="C50" s="7"/>
      <c r="D50" s="14"/>
      <c r="E50" s="14"/>
      <c r="F50" s="14"/>
      <c r="G50" s="14"/>
      <c r="H50" s="14"/>
      <c r="I50" s="20"/>
      <c r="J50" s="14"/>
    </row>
    <row r="51" spans="2:10" ht="15.75" thickBot="1">
      <c r="B51" s="6" t="s">
        <v>116</v>
      </c>
      <c r="C51" s="7"/>
      <c r="D51" s="14"/>
      <c r="E51" s="14"/>
      <c r="F51" s="14"/>
      <c r="G51" s="14"/>
      <c r="H51" s="14"/>
      <c r="I51" s="20"/>
      <c r="J51" s="14"/>
    </row>
    <row r="53" ht="15">
      <c r="B53" s="8"/>
    </row>
    <row r="54" ht="15">
      <c r="B54" s="9" t="s">
        <v>129</v>
      </c>
    </row>
    <row r="55" ht="15">
      <c r="B55" s="8" t="s">
        <v>59</v>
      </c>
    </row>
    <row r="57" ht="15">
      <c r="B57" s="9" t="s">
        <v>120</v>
      </c>
    </row>
    <row r="58" ht="15">
      <c r="B58" s="8" t="s">
        <v>60</v>
      </c>
    </row>
  </sheetData>
  <sheetProtection/>
  <mergeCells count="2">
    <mergeCell ref="B3:I3"/>
    <mergeCell ref="B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Legotkina</dc:creator>
  <cp:keywords/>
  <dc:description/>
  <cp:lastModifiedBy>Julia Gorbacheva</cp:lastModifiedBy>
  <cp:lastPrinted>2014-07-29T10:55:10Z</cp:lastPrinted>
  <dcterms:created xsi:type="dcterms:W3CDTF">2012-07-20T10:46:18Z</dcterms:created>
  <dcterms:modified xsi:type="dcterms:W3CDTF">2014-07-29T12:05:18Z</dcterms:modified>
  <cp:category/>
  <cp:version/>
  <cp:contentType/>
  <cp:contentStatus/>
</cp:coreProperties>
</file>