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7620" activeTab="2"/>
  </bookViews>
  <sheets>
    <sheet name="бб" sheetId="1" r:id="rId1"/>
    <sheet name="осв" sheetId="2" state="hidden" r:id="rId2"/>
    <sheet name="др" sheetId="3" r:id="rId3"/>
    <sheet name="5610-2015" sheetId="4" state="hidden" r:id="rId4"/>
    <sheet name="Лист3" sheetId="5" state="hidden" r:id="rId5"/>
    <sheet name="ОСВ 2011" sheetId="6" state="hidden" r:id="rId6"/>
    <sheet name="ОСВ 2012" sheetId="7" state="hidden" r:id="rId7"/>
    <sheet name="5610" sheetId="8" state="hidden" r:id="rId8"/>
  </sheets>
  <definedNames/>
  <calcPr fullCalcOnLoad="1"/>
</workbook>
</file>

<file path=xl/sharedStrings.xml><?xml version="1.0" encoding="utf-8"?>
<sst xmlns="http://schemas.openxmlformats.org/spreadsheetml/2006/main" count="856" uniqueCount="421">
  <si>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</si>
  <si>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</si>
  <si>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</si>
  <si>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</si>
  <si>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</si>
  <si>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</si>
  <si>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</si>
  <si>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</si>
  <si>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</si>
  <si>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</si>
  <si>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</si>
  <si>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</si>
  <si>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</si>
  <si>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</si>
  <si>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</si>
  <si>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</si>
  <si>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</si>
  <si>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</si>
  <si>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</si>
  <si>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</si>
  <si>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</si>
  <si>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</si>
  <si>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</si>
  <si>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</si>
  <si>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</si>
  <si>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</si>
  <si>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</si>
  <si>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</si>
  <si>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</si>
  <si>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</si>
  <si>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</si>
  <si>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</si>
  <si>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</si>
  <si>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</si>
  <si>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</si>
  <si>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</si>
  <si>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</si>
  <si>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</si>
  <si>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</si>
  <si>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</si>
  <si>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</si>
  <si>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</si>
  <si>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</si>
  <si>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</si>
  <si>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</si>
  <si>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</si>
  <si>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</si>
  <si>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</si>
  <si>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</si>
  <si>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</si>
  <si>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</si>
  <si>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</si>
  <si>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</si>
  <si>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</si>
  <si>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</si>
  <si>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</si>
  <si>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</si>
  <si>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</si>
  <si>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</si>
  <si>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</si>
  <si>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</si>
  <si>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</si>
  <si>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Бухгалтерский баланс</t>
  </si>
  <si>
    <t>Наименование организации</t>
  </si>
  <si>
    <t>Сведения о реорганизации</t>
  </si>
  <si>
    <t>Вид деятельности организации</t>
  </si>
  <si>
    <t>Организационно-правовая форма</t>
  </si>
  <si>
    <t>Форма отчетности: консолидированная/неконсолидированная</t>
  </si>
  <si>
    <t>Субъект предпринимательства</t>
  </si>
  <si>
    <t>Юридический адрес (организации)</t>
  </si>
  <si>
    <t>ТОО "INNOVA INVESTMENT"</t>
  </si>
  <si>
    <t>неконсолидированная</t>
  </si>
  <si>
    <t xml:space="preserve">Среднегодовая численность работников                                                                             </t>
  </si>
  <si>
    <t>крупного</t>
  </si>
  <si>
    <t>г. Алматы, ул. Кабдолова, 1/2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</si>
  <si>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</si>
  <si>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</si>
  <si>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</si>
  <si>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</si>
  <si>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</si>
  <si>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</si>
  <si>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</si>
  <si>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</si>
  <si>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</si>
  <si>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</si>
  <si>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</si>
  <si>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</si>
  <si>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</si>
  <si>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</si>
  <si>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</si>
  <si>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</si>
  <si>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</si>
  <si>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</si>
  <si>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</si>
  <si>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</si>
  <si>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</si>
  <si>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</si>
  <si>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</si>
  <si>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</si>
  <si>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</si>
  <si>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</si>
  <si>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</si>
  <si>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</si>
  <si>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</si>
  <si>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</si>
  <si>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</si>
  <si>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</si>
  <si>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</si>
  <si>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</si>
  <si>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</si>
  <si>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</si>
  <si>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</si>
  <si>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</si>
  <si>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</si>
  <si>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</si>
  <si>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</si>
  <si>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</si>
  <si>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</si>
  <si>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</si>
  <si>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прибылях и убытках</t>
  </si>
  <si>
    <t xml:space="preserve">Наименование организации </t>
  </si>
  <si>
    <t>аренда и эксплуатация собственной и арендуемой недвижимости</t>
  </si>
  <si>
    <t xml:space="preserve">Товарищество с ограниченной ответственностью " INNOVA INVESTMENT", </t>
  </si>
  <si>
    <t>Типовой</t>
  </si>
  <si>
    <t>Анализ счета 5610</t>
  </si>
  <si>
    <t>Период: 3 квартал 2012 г.</t>
  </si>
  <si>
    <t>Детализация по  кор.субсчетам и субконто</t>
  </si>
  <si>
    <t>Выводимые данные: сумма</t>
  </si>
  <si>
    <t>Кор.счет</t>
  </si>
  <si>
    <t>С кред. счетов</t>
  </si>
  <si>
    <t>В дебет счетов</t>
  </si>
  <si>
    <t>Нач.сальдо</t>
  </si>
  <si>
    <t>6110.01</t>
  </si>
  <si>
    <t>6110.03</t>
  </si>
  <si>
    <t>6110.07</t>
  </si>
  <si>
    <t>6150.01</t>
  </si>
  <si>
    <t>6250.01</t>
  </si>
  <si>
    <t>6280.07</t>
  </si>
  <si>
    <t>7210.01</t>
  </si>
  <si>
    <t>7310.01</t>
  </si>
  <si>
    <t>7310.03</t>
  </si>
  <si>
    <t>7310.24</t>
  </si>
  <si>
    <t>7430.01</t>
  </si>
  <si>
    <t>7470.03</t>
  </si>
  <si>
    <t>7470.06</t>
  </si>
  <si>
    <t>7470.09</t>
  </si>
  <si>
    <t>Оборот</t>
  </si>
  <si>
    <t>Кон.сальдо</t>
  </si>
  <si>
    <t>Период: 3 квартал 2011 г.</t>
  </si>
  <si>
    <t>6110.05</t>
  </si>
  <si>
    <t>Оборотно-сальдовая ведомость</t>
  </si>
  <si>
    <t>Период: 4 квартал 2011 г.</t>
  </si>
  <si>
    <t>Доход от реализации продукции и оказания услуг</t>
  </si>
  <si>
    <t>Доходы от финансирования</t>
  </si>
  <si>
    <t>Доходы по вознаграждениям</t>
  </si>
  <si>
    <t>Доходы по амортизации дисконта по предоставленным займам</t>
  </si>
  <si>
    <t>Доходы по дивидендам</t>
  </si>
  <si>
    <t>Доходы от изменения справедливой стоимости финансовых инструментов</t>
  </si>
  <si>
    <t>Нереализ. доходы от изменения ст-ти ЦБ,оцениваемых по спр.ст-ти, изменения которой отражаются в составе прибыли/убытка</t>
  </si>
  <si>
    <t>6150.03</t>
  </si>
  <si>
    <t>Реализ. доходы от изменения ст-ти ЦБ,оцениваемых по спр.ст-ти, изменения которой отражаются в составе прибыли/убытка</t>
  </si>
  <si>
    <t>Доходы от выбытия активов</t>
  </si>
  <si>
    <t>Доходы от выбытия финансовых инвестиций</t>
  </si>
  <si>
    <t>Доходы от курсовой разницы</t>
  </si>
  <si>
    <t xml:space="preserve">Нереализованные доходы от переоценки иностранной валюты </t>
  </si>
  <si>
    <t>6280.08</t>
  </si>
  <si>
    <t>Неустойка (штраф, пеня)</t>
  </si>
  <si>
    <t>Расходы по реализации продукции и оказанию услуг</t>
  </si>
  <si>
    <t>Расходы на финансирование</t>
  </si>
  <si>
    <t>Расходы по вознаграждениям</t>
  </si>
  <si>
    <t xml:space="preserve">Расходы, связанные с выплатой вознаграждения по полученным займам </t>
  </si>
  <si>
    <t>Расходы по курсовой разнице</t>
  </si>
  <si>
    <t>Нереализованные расходы от переоценки иностранной валюты</t>
  </si>
  <si>
    <t>Нереализ. расходы от изменения ст-ти ЦБ,оцениваемых по спр.ст-ти, изменения которой отражаются в составе прибыли /убытка</t>
  </si>
  <si>
    <t>Реализ.расходы от изменения ст-ти ЦБ, оцениваемых по спр.ст-ти, изменения которой отражаются в составе прибыли /убытка</t>
  </si>
  <si>
    <t>Доходы по вознаграждениям прочие</t>
  </si>
  <si>
    <t>Доходы, связанные с амортизацией дисконта по приобретенным ценным бумагам</t>
  </si>
  <si>
    <t>Расходы, связанные с выплатой вознаграждения по ценным бумагам, выпущенным в обращение</t>
  </si>
  <si>
    <t>7310.02</t>
  </si>
  <si>
    <t>Расходы, связанные с амортизацией премии по приобретенным ценным бумагам</t>
  </si>
  <si>
    <t>Расходы, связанные с амортизацией дисконта по ценным бумагам, выпущенным в обращение</t>
  </si>
  <si>
    <t>Расходы по выбытию активов</t>
  </si>
  <si>
    <t>Расходы по выбытию НМА</t>
  </si>
  <si>
    <t>Расходы по созданию резерва и списанию безнадежных требований</t>
  </si>
  <si>
    <t>7440.03</t>
  </si>
  <si>
    <t>Расходы по формированию резервов (провизий) по прочей дебиторской задолженности</t>
  </si>
  <si>
    <t>Период: 4 квартал 2012 г.</t>
  </si>
  <si>
    <t>Счет</t>
  </si>
  <si>
    <t>Сальдо на начало периода</t>
  </si>
  <si>
    <t>Оборот за период</t>
  </si>
  <si>
    <t>Сальдо на конец периода</t>
  </si>
  <si>
    <t>Код</t>
  </si>
  <si>
    <t>Наименование</t>
  </si>
  <si>
    <t>Дебет</t>
  </si>
  <si>
    <t>Кредит</t>
  </si>
  <si>
    <t>Денежные средства</t>
  </si>
  <si>
    <t>Денежные средства в кассе в тенге</t>
  </si>
  <si>
    <t>Денежные средства в пути</t>
  </si>
  <si>
    <t>Денежные средства на текущих банковских счетах</t>
  </si>
  <si>
    <t>Денежные средства на текущих банковских счетах в тенге</t>
  </si>
  <si>
    <t>Денежные средства на текущих банковских счетах в валюте</t>
  </si>
  <si>
    <t>Краткосрочные финансовые инвестиции</t>
  </si>
  <si>
    <t>Краткосрочные финансовые активы, предназначенные для торговли</t>
  </si>
  <si>
    <t>Краткосрочные ФА, оцениваемые по справедливой стоимости, изменения которой отражаются в составе прибыли/убытка  (акции)</t>
  </si>
  <si>
    <t>1121.01</t>
  </si>
  <si>
    <t>ФА, оцениваемые по справедливойстоимости, изменения которой отражаются в составе прибыли/убытка (акции)</t>
  </si>
  <si>
    <t>1121.04</t>
  </si>
  <si>
    <t>Пол.кор-ка стоимости ФА, оцениваемых по спр. стоимости, изменения которой отражаются в составе прибыли/убытка(акции)</t>
  </si>
  <si>
    <t>1121.05</t>
  </si>
  <si>
    <t>Отр.кор-ка стоимости ФА, оцениваемых по спр.стоимости, изменения которой отражаются в составе прибыли/убытка (акции)</t>
  </si>
  <si>
    <t>Крат. ФА, оцениваемые по справедливой стоимости, изменения которой отражаются в составе прибыли/убытка (облигации)</t>
  </si>
  <si>
    <t>1122.01</t>
  </si>
  <si>
    <t>ФА, оцениваемые по справедливойстоимости, изменения которой отражаются в составе прибыли/убытка (облигации)</t>
  </si>
  <si>
    <t>1122.02</t>
  </si>
  <si>
    <t>Дисконт по ФА, оцениваемым по справедливой стоимости, изменения которой отражаются в составе прибыли/убытка (облигации)</t>
  </si>
  <si>
    <t>1122.03</t>
  </si>
  <si>
    <t>Премия по ФА,оцениваемым по справедливой стоимости, изменения которой отражаются в составе прибыли/убытка (облигации)</t>
  </si>
  <si>
    <t>1122.04</t>
  </si>
  <si>
    <t>Пол.кор-ка стоимости ФА, оцениваемых по спр. стоимости, изменения которой отражаются в составе прибыли/убытка(облигации)</t>
  </si>
  <si>
    <t>1122.05</t>
  </si>
  <si>
    <t>Отр.кор-ка стоимости ФА, оцениваемых по спр.стоимости, изменения которой отражаются в составе прибыли/убытка(облигации)</t>
  </si>
  <si>
    <t>Краткосрочные финансовые инвестиции, имеющиеся в наличии для продажи</t>
  </si>
  <si>
    <t>Краткосрочные финансовые инвестиции, имеющиеся в наличии для продажи (акции)</t>
  </si>
  <si>
    <t>1141.01</t>
  </si>
  <si>
    <t>Чистая стоимость финансовые инвестиции, имеющиеся в наличии для продажи (акции)</t>
  </si>
  <si>
    <t>Краткосрочная дебиторская задолженность</t>
  </si>
  <si>
    <t>Краткосрочная дебиторская задолженность покупателей и заказчиков</t>
  </si>
  <si>
    <t>1210.01</t>
  </si>
  <si>
    <t>Счета к получению</t>
  </si>
  <si>
    <t>1210.02</t>
  </si>
  <si>
    <t>Другая задолженность покупателей и заказчиков</t>
  </si>
  <si>
    <t>Краткосрочная дебиторская задолженность дочерних организаций</t>
  </si>
  <si>
    <t>Краткосрочная дебиторская задолженность работников</t>
  </si>
  <si>
    <t>1250.01</t>
  </si>
  <si>
    <t>Краткосрочная задолженность подотчетных лиц в тенге</t>
  </si>
  <si>
    <t>1250.03</t>
  </si>
  <si>
    <t>Задолженность по выплаченной заработной плате</t>
  </si>
  <si>
    <t>1250.04</t>
  </si>
  <si>
    <t>Краткосрочная задолженность по предоставленным работникам займам</t>
  </si>
  <si>
    <t>1250.05</t>
  </si>
  <si>
    <t>Прочая краткосрочная задолженность работников</t>
  </si>
  <si>
    <t>1250.06</t>
  </si>
  <si>
    <t>Прочий подотчет работников</t>
  </si>
  <si>
    <t>Краткосрочная дебиторская задолженность по аренде</t>
  </si>
  <si>
    <t>Краткосрочные вознаграждения к получению</t>
  </si>
  <si>
    <t>1270.01</t>
  </si>
  <si>
    <t>Начисленные доходы в виде вознаграждения по приобретенным ценным бумагам</t>
  </si>
  <si>
    <t>1270.04</t>
  </si>
  <si>
    <t>Начисленные дивиденды по акциям</t>
  </si>
  <si>
    <t>Прочая краткосрочная дебиторская задолженность</t>
  </si>
  <si>
    <t>1280.10</t>
  </si>
  <si>
    <t>Прочая дебиторская задолженность</t>
  </si>
  <si>
    <t>Резерв по сомнительным требованиям</t>
  </si>
  <si>
    <t>1290.01</t>
  </si>
  <si>
    <t>1290.02</t>
  </si>
  <si>
    <t>Резервы (провизии) на покрытие убытков по прочим активам</t>
  </si>
  <si>
    <t>Прочие запасы</t>
  </si>
  <si>
    <t>1350.51</t>
  </si>
  <si>
    <t>Топливо</t>
  </si>
  <si>
    <t>1350.54</t>
  </si>
  <si>
    <t>Прочие материалы</t>
  </si>
  <si>
    <t>Текущие налоговые активы</t>
  </si>
  <si>
    <t>Налог на добавленную стоимость к возмещению</t>
  </si>
  <si>
    <t>Прочие налоги и другие обязательные платежи в бюджет</t>
  </si>
  <si>
    <t>1430.02</t>
  </si>
  <si>
    <t>Земельный налог</t>
  </si>
  <si>
    <t>1430.04</t>
  </si>
  <si>
    <t>Налог на имущество</t>
  </si>
  <si>
    <t>1430.05</t>
  </si>
  <si>
    <t>1430.06</t>
  </si>
  <si>
    <t>Обязательные социальные отчисления</t>
  </si>
  <si>
    <t>Долгосрочные активы, предназначенные для продажи</t>
  </si>
  <si>
    <t>Краткосрочные авансы выданные</t>
  </si>
  <si>
    <t>1610.02</t>
  </si>
  <si>
    <t>Расчеты с брокерами</t>
  </si>
  <si>
    <t xml:space="preserve">Авансы под поставку ТМЗ </t>
  </si>
  <si>
    <t>1611.01</t>
  </si>
  <si>
    <t>Авансы под поставку ТМЗ в тенге</t>
  </si>
  <si>
    <t>Авансы под выполнение работ услуг</t>
  </si>
  <si>
    <t>1612.01</t>
  </si>
  <si>
    <t>Авансы под выполнение работ услуг в тенге</t>
  </si>
  <si>
    <t>1612.03</t>
  </si>
  <si>
    <t>Краткосрочные авансы выданные под выполнение работ, услуг</t>
  </si>
  <si>
    <t>Расходы будущих периодов</t>
  </si>
  <si>
    <t>1620.01</t>
  </si>
  <si>
    <t>Страховые премии, выплаченные страховым организациям</t>
  </si>
  <si>
    <t>Долгосрочная дебиторская задолженность</t>
  </si>
  <si>
    <t>Долгосрочная дебиторская задолженность работников</t>
  </si>
  <si>
    <t>2150.03</t>
  </si>
  <si>
    <t>Долгосрочная задолженность по предоставленным работникам займам</t>
  </si>
  <si>
    <t>2150.05</t>
  </si>
  <si>
    <t>Дисконт по долгосрочной дебиторской задолженности работников</t>
  </si>
  <si>
    <t>Прочая долгосрочная дебиторская задолженность</t>
  </si>
  <si>
    <t>Дисконт по прочей долгосрочной дебиторской задолженности</t>
  </si>
  <si>
    <t>2210.02</t>
  </si>
  <si>
    <t>Инвестиции в Зависимые товарищества</t>
  </si>
  <si>
    <t>2410.01</t>
  </si>
  <si>
    <t>Земля</t>
  </si>
  <si>
    <t>2410.02</t>
  </si>
  <si>
    <t>Здания и сооружения</t>
  </si>
  <si>
    <t>2410.05</t>
  </si>
  <si>
    <t>Канцелярские машины и компьютеры</t>
  </si>
  <si>
    <t>2410.06</t>
  </si>
  <si>
    <t>Офисная мебель</t>
  </si>
  <si>
    <t>2410.07</t>
  </si>
  <si>
    <t>Прочие ОС</t>
  </si>
  <si>
    <t>Амортизация основных средств</t>
  </si>
  <si>
    <t>2420.02</t>
  </si>
  <si>
    <t>Амортизация здания и сооружения</t>
  </si>
  <si>
    <t>2420.05</t>
  </si>
  <si>
    <t>Амортизация канцелярские машин и компьтеры</t>
  </si>
  <si>
    <t>2420.06</t>
  </si>
  <si>
    <t>Амортизация офисной мебели</t>
  </si>
  <si>
    <t>2420.07</t>
  </si>
  <si>
    <t>Амортизация прочие</t>
  </si>
  <si>
    <t>Прочие нематериальные активы</t>
  </si>
  <si>
    <t>2730.01</t>
  </si>
  <si>
    <t>Лицензионные соглашения</t>
  </si>
  <si>
    <t>2730.02</t>
  </si>
  <si>
    <t>Программное обеспечение</t>
  </si>
  <si>
    <t>Амортизация прочих нематериальных активов</t>
  </si>
  <si>
    <t>2740.05</t>
  </si>
  <si>
    <t>Амортизация прочие НМА</t>
  </si>
  <si>
    <t>Долгосрочные расходы будущих периодов</t>
  </si>
  <si>
    <t>Обязательства по налогам</t>
  </si>
  <si>
    <t>Индивидуальный подоходный налог</t>
  </si>
  <si>
    <t>Налог на добавленную стоимость</t>
  </si>
  <si>
    <t>3130.01</t>
  </si>
  <si>
    <t>Социальный налог</t>
  </si>
  <si>
    <t>Прочие налоги</t>
  </si>
  <si>
    <t>Обязательства по другим обязательным и добровольным платежам</t>
  </si>
  <si>
    <t>Обязательства по социальному страхованию</t>
  </si>
  <si>
    <t>Обязательства по пенсионным отчислениям</t>
  </si>
  <si>
    <t>Краткосрочная кредиторская задолженность</t>
  </si>
  <si>
    <t>Краткосрочная задолженность поставщикам и подрядчикам</t>
  </si>
  <si>
    <t>3310.01</t>
  </si>
  <si>
    <t>Расчеты с поставщиками за товар</t>
  </si>
  <si>
    <t>3310.02</t>
  </si>
  <si>
    <t>Расчеты с поставщиками за услуги</t>
  </si>
  <si>
    <t>Краткосрочная кредиторская задолженность дочерним организациям</t>
  </si>
  <si>
    <t>Краткосрочная задолженность по оплате труда</t>
  </si>
  <si>
    <t>Краткосрочные вознаграждения к выплате</t>
  </si>
  <si>
    <t>3380.01</t>
  </si>
  <si>
    <t>Начисленные расходы в виде вознаграждения по ценным бумагам, выпущенным в обращение</t>
  </si>
  <si>
    <t>3380.25</t>
  </si>
  <si>
    <t>Начисленные расходы в виде вознаграждения по полученным займам</t>
  </si>
  <si>
    <t>Прочая краткосрочная кредиторская задолженность</t>
  </si>
  <si>
    <t>3390.07</t>
  </si>
  <si>
    <t>Расчеты с кредиторами по ЦБ</t>
  </si>
  <si>
    <t>3390.09</t>
  </si>
  <si>
    <t xml:space="preserve"> Обязательства по прочей краткосрочной кредиторской задолженности</t>
  </si>
  <si>
    <t>Краткосрочные оценочные обязательства</t>
  </si>
  <si>
    <t>Прочие краткосрочные оценочные обязательства</t>
  </si>
  <si>
    <t>Краткосрочные авансы полученные</t>
  </si>
  <si>
    <t>3510.03</t>
  </si>
  <si>
    <t>Краткосрочные авансы полученные под услуги</t>
  </si>
  <si>
    <t>Долгосрочные финансовые обязательства</t>
  </si>
  <si>
    <t>Долгосрочные банковские займы</t>
  </si>
  <si>
    <t>4030.09</t>
  </si>
  <si>
    <t>Премия по выпущенным в обращение ценным бумагам</t>
  </si>
  <si>
    <t>4030.13</t>
  </si>
  <si>
    <t>Уставный капитал</t>
  </si>
  <si>
    <t>Вклады и паи</t>
  </si>
  <si>
    <t>Резерв на переоценку долевых инвестиций</t>
  </si>
  <si>
    <t>Нераспределенная прибыль (непокрытый убыток) предыдущих лет</t>
  </si>
  <si>
    <t>Итоговая прибыль (итоговый убыток)</t>
  </si>
  <si>
    <t>Период: 1 квартал 2013 г.</t>
  </si>
  <si>
    <t>7470.10</t>
  </si>
  <si>
    <t>Период: 1 квартал 2012 г.</t>
  </si>
  <si>
    <t>1 кв</t>
  </si>
  <si>
    <t>2 кв</t>
  </si>
  <si>
    <t>3 кв</t>
  </si>
  <si>
    <t>год</t>
  </si>
  <si>
    <t>Резервы (провизии) на покрытие убытков по дебиторской задолженности</t>
  </si>
  <si>
    <t>1410.01</t>
  </si>
  <si>
    <t>Корпоративный подоходный налог</t>
  </si>
  <si>
    <t>1430.01</t>
  </si>
  <si>
    <t>СоциальныйНалог</t>
  </si>
  <si>
    <t>1430.07</t>
  </si>
  <si>
    <t>Пенсионный фонд</t>
  </si>
  <si>
    <t>1620.03</t>
  </si>
  <si>
    <t>Прочие расходы будущих периодов</t>
  </si>
  <si>
    <t>Инвестиции в недвижимость</t>
  </si>
  <si>
    <t>2730.05</t>
  </si>
  <si>
    <t>Товарные знаки</t>
  </si>
  <si>
    <t>2740.04</t>
  </si>
  <si>
    <t>Амортизация товарные знаки</t>
  </si>
  <si>
    <t>Краткосрочные финансовые обязательства</t>
  </si>
  <si>
    <t>Текущая часть долгосрочных финансовых обязательств</t>
  </si>
  <si>
    <t>3040.03</t>
  </si>
  <si>
    <t>Текущая часть облигационного займа</t>
  </si>
  <si>
    <t>3510.02</t>
  </si>
  <si>
    <t>Краткосрочные авансы полученные под товары</t>
  </si>
  <si>
    <t>Доходы, связанные с получением вознаграждения по приобретенным ценным бумагам</t>
  </si>
  <si>
    <t>Доходы от выбытия ОС</t>
  </si>
  <si>
    <t>Доходы от выбытия НМА</t>
  </si>
  <si>
    <t>7210.02</t>
  </si>
  <si>
    <t>Расходы по выбытию ОС</t>
  </si>
  <si>
    <t>Расходы от покупки-продажи ценных бумаг</t>
  </si>
  <si>
    <t>И.о Генеральный директор                               Абдрахимов Д.Т</t>
  </si>
  <si>
    <t>Главный бухгалтер                                          Леготкина С.В.</t>
  </si>
  <si>
    <t>И.о  Генеральный директор                       Абдрахимов Д.Т</t>
  </si>
  <si>
    <t>Главный бухгалтер                                   Леготкина С.В.</t>
  </si>
  <si>
    <t>за период, заканчивающийся 30 июня 2015 года</t>
  </si>
  <si>
    <t>по состоянию на «30» июня 2015  года</t>
  </si>
  <si>
    <t>Период: 1 полугодие 2015 г.</t>
  </si>
  <si>
    <t>Краткосрочные финансовые активы</t>
  </si>
  <si>
    <t>Прочие краткосрочные финансовые инвестиции</t>
  </si>
  <si>
    <t>1280.01</t>
  </si>
  <si>
    <t>Финансовые активы, переданные в доверительное управление</t>
  </si>
  <si>
    <t>Иные налоги и обязательные платежи в бюджет</t>
  </si>
  <si>
    <t>2730.06</t>
  </si>
  <si>
    <t>Прочие</t>
  </si>
  <si>
    <t xml:space="preserve">Доходы будущих периодов </t>
  </si>
  <si>
    <t>Доходы от восстановления убытка от обесценения</t>
  </si>
  <si>
    <t>6240.03</t>
  </si>
  <si>
    <t>Доходы от восстановления (аннулирования) резервов (провизий), созданных по прочей дебиторской задолженност</t>
  </si>
  <si>
    <t>6280.10</t>
  </si>
  <si>
    <t>Расходы от обесценения активов</t>
  </si>
  <si>
    <t>Период: 2 квартал 2015 г.</t>
  </si>
  <si>
    <t>10  человек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</si>
</sst>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Helv"/>
      <family val="0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/>
      <right>
        <color indexed="63"/>
      </right>
      <top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justify"/>
    </xf>
    <xf numFmtId="0" fontId="42" fillId="0" borderId="0" xfId="0" applyFont="1" applyAlignment="1">
      <alignment/>
    </xf>
    <xf numFmtId="0" fontId="3" fillId="0" borderId="0" xfId="52" applyFont="1">
      <alignment/>
      <protection/>
    </xf>
    <xf numFmtId="0" fontId="42" fillId="0" borderId="0" xfId="0" applyFont="1" applyAlignment="1">
      <alignment wrapText="1"/>
    </xf>
    <xf numFmtId="3" fontId="42" fillId="0" borderId="13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5" fillId="0" borderId="0" xfId="56" applyNumberFormat="1" applyFont="1" applyAlignment="1">
      <alignment horizontal="left"/>
      <protection/>
    </xf>
    <xf numFmtId="0" fontId="4" fillId="0" borderId="0" xfId="56">
      <alignment/>
      <protection/>
    </xf>
    <xf numFmtId="0" fontId="4" fillId="0" borderId="0" xfId="56" applyAlignment="1">
      <alignment horizontal="left"/>
      <protection/>
    </xf>
    <xf numFmtId="0" fontId="6" fillId="0" borderId="0" xfId="56" applyNumberFormat="1" applyFont="1" applyAlignment="1">
      <alignment horizontal="centerContinuous" wrapText="1"/>
      <protection/>
    </xf>
    <xf numFmtId="0" fontId="5" fillId="0" borderId="0" xfId="56" applyNumberFormat="1" applyFont="1" applyAlignment="1">
      <alignment horizontal="centerContinuous" wrapText="1"/>
      <protection/>
    </xf>
    <xf numFmtId="0" fontId="7" fillId="0" borderId="14" xfId="56" applyFont="1" applyBorder="1" applyAlignment="1">
      <alignment horizontal="left"/>
      <protection/>
    </xf>
    <xf numFmtId="0" fontId="7" fillId="0" borderId="15" xfId="56" applyFont="1" applyBorder="1" applyAlignment="1">
      <alignment horizontal="left"/>
      <protection/>
    </xf>
    <xf numFmtId="0" fontId="7" fillId="0" borderId="16" xfId="56" applyFont="1" applyBorder="1" applyAlignment="1">
      <alignment horizontal="left"/>
      <protection/>
    </xf>
    <xf numFmtId="0" fontId="7" fillId="0" borderId="17" xfId="56" applyFont="1" applyBorder="1" applyAlignment="1">
      <alignment horizontal="left"/>
      <protection/>
    </xf>
    <xf numFmtId="0" fontId="7" fillId="0" borderId="18" xfId="56" applyFont="1" applyBorder="1" applyAlignment="1">
      <alignment horizontal="left"/>
      <protection/>
    </xf>
    <xf numFmtId="0" fontId="7" fillId="0" borderId="19" xfId="56" applyFont="1" applyBorder="1" applyAlignment="1">
      <alignment horizontal="left"/>
      <protection/>
    </xf>
    <xf numFmtId="0" fontId="5" fillId="0" borderId="20" xfId="56" applyNumberFormat="1" applyFont="1" applyBorder="1" applyAlignment="1">
      <alignment horizontal="left" vertical="top" wrapText="1"/>
      <protection/>
    </xf>
    <xf numFmtId="0" fontId="7" fillId="0" borderId="21" xfId="56" applyNumberFormat="1" applyFont="1" applyBorder="1" applyAlignment="1">
      <alignment horizontal="right" vertical="top"/>
      <protection/>
    </xf>
    <xf numFmtId="164" fontId="7" fillId="0" borderId="22" xfId="56" applyNumberFormat="1" applyFont="1" applyBorder="1" applyAlignment="1">
      <alignment horizontal="right" vertical="top"/>
      <protection/>
    </xf>
    <xf numFmtId="1" fontId="7" fillId="0" borderId="23" xfId="56" applyNumberFormat="1" applyFont="1" applyBorder="1" applyAlignment="1">
      <alignment horizontal="left" vertical="top" wrapText="1"/>
      <protection/>
    </xf>
    <xf numFmtId="0" fontId="7" fillId="0" borderId="24" xfId="56" applyNumberFormat="1" applyFont="1" applyBorder="1" applyAlignment="1">
      <alignment horizontal="right" vertical="top"/>
      <protection/>
    </xf>
    <xf numFmtId="164" fontId="7" fillId="0" borderId="25" xfId="56" applyNumberFormat="1" applyFont="1" applyBorder="1" applyAlignment="1">
      <alignment horizontal="right" vertical="top"/>
      <protection/>
    </xf>
    <xf numFmtId="0" fontId="7" fillId="0" borderId="23" xfId="56" applyNumberFormat="1" applyFont="1" applyBorder="1" applyAlignment="1">
      <alignment horizontal="left" vertical="top" wrapText="1"/>
      <protection/>
    </xf>
    <xf numFmtId="165" fontId="7" fillId="0" borderId="25" xfId="56" applyNumberFormat="1" applyFont="1" applyBorder="1" applyAlignment="1">
      <alignment horizontal="right" vertical="top"/>
      <protection/>
    </xf>
    <xf numFmtId="164" fontId="7" fillId="0" borderId="24" xfId="56" applyNumberFormat="1" applyFont="1" applyBorder="1" applyAlignment="1">
      <alignment horizontal="right" vertical="top"/>
      <protection/>
    </xf>
    <xf numFmtId="0" fontId="7" fillId="0" borderId="25" xfId="56" applyNumberFormat="1" applyFont="1" applyBorder="1" applyAlignment="1">
      <alignment horizontal="right" vertical="top"/>
      <protection/>
    </xf>
    <xf numFmtId="165" fontId="7" fillId="0" borderId="24" xfId="56" applyNumberFormat="1" applyFont="1" applyBorder="1" applyAlignment="1">
      <alignment horizontal="right" vertical="top"/>
      <protection/>
    </xf>
    <xf numFmtId="0" fontId="5" fillId="0" borderId="26" xfId="56" applyNumberFormat="1" applyFont="1" applyBorder="1" applyAlignment="1">
      <alignment horizontal="left" vertical="top" wrapText="1"/>
      <protection/>
    </xf>
    <xf numFmtId="164" fontId="7" fillId="0" borderId="27" xfId="56" applyNumberFormat="1" applyFont="1" applyBorder="1" applyAlignment="1">
      <alignment horizontal="right" vertical="top"/>
      <protection/>
    </xf>
    <xf numFmtId="164" fontId="7" fillId="0" borderId="28" xfId="56" applyNumberFormat="1" applyFont="1" applyBorder="1" applyAlignment="1">
      <alignment horizontal="right" vertical="top"/>
      <protection/>
    </xf>
    <xf numFmtId="0" fontId="5" fillId="0" borderId="29" xfId="56" applyNumberFormat="1" applyFont="1" applyBorder="1" applyAlignment="1">
      <alignment horizontal="left" vertical="top" wrapText="1"/>
      <protection/>
    </xf>
    <xf numFmtId="0" fontId="7" fillId="0" borderId="30" xfId="56" applyNumberFormat="1" applyFont="1" applyBorder="1" applyAlignment="1">
      <alignment horizontal="right" vertical="top"/>
      <protection/>
    </xf>
    <xf numFmtId="164" fontId="7" fillId="0" borderId="13" xfId="56" applyNumberFormat="1" applyFont="1" applyBorder="1" applyAlignment="1">
      <alignment horizontal="right" vertical="top"/>
      <protection/>
    </xf>
    <xf numFmtId="164" fontId="7" fillId="33" borderId="25" xfId="56" applyNumberFormat="1" applyFont="1" applyFill="1" applyBorder="1" applyAlignment="1">
      <alignment horizontal="right" vertical="top"/>
      <protection/>
    </xf>
    <xf numFmtId="164" fontId="7" fillId="33" borderId="24" xfId="56" applyNumberFormat="1" applyFont="1" applyFill="1" applyBorder="1" applyAlignment="1">
      <alignment horizontal="right" vertical="top"/>
      <protection/>
    </xf>
    <xf numFmtId="164" fontId="0" fillId="0" borderId="0" xfId="0" applyNumberFormat="1" applyAlignment="1">
      <alignment/>
    </xf>
    <xf numFmtId="3" fontId="42" fillId="0" borderId="13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1" fontId="7" fillId="0" borderId="31" xfId="0" applyNumberFormat="1" applyFont="1" applyBorder="1" applyAlignment="1">
      <alignment horizontal="left" vertical="top" wrapText="1"/>
    </xf>
    <xf numFmtId="164" fontId="7" fillId="0" borderId="32" xfId="0" applyNumberFormat="1" applyFont="1" applyBorder="1" applyAlignment="1">
      <alignment horizontal="right" vertical="top" wrapText="1"/>
    </xf>
    <xf numFmtId="0" fontId="7" fillId="0" borderId="31" xfId="0" applyNumberFormat="1" applyFont="1" applyBorder="1" applyAlignment="1">
      <alignment horizontal="left" vertical="top" wrapText="1"/>
    </xf>
    <xf numFmtId="165" fontId="7" fillId="0" borderId="32" xfId="0" applyNumberFormat="1" applyFont="1" applyBorder="1" applyAlignment="1">
      <alignment horizontal="right" vertical="top" wrapText="1"/>
    </xf>
    <xf numFmtId="0" fontId="7" fillId="0" borderId="14" xfId="0" applyNumberFormat="1" applyFont="1" applyBorder="1" applyAlignment="1">
      <alignment horizontal="left" vertical="top"/>
    </xf>
    <xf numFmtId="164" fontId="7" fillId="0" borderId="27" xfId="0" applyNumberFormat="1" applyFont="1" applyBorder="1" applyAlignment="1">
      <alignment horizontal="right" vertical="top" wrapText="1"/>
    </xf>
    <xf numFmtId="0" fontId="0" fillId="0" borderId="33" xfId="0" applyFont="1" applyBorder="1" applyAlignment="1">
      <alignment horizontal="left"/>
    </xf>
    <xf numFmtId="164" fontId="7" fillId="33" borderId="32" xfId="0" applyNumberFormat="1" applyFont="1" applyFill="1" applyBorder="1" applyAlignment="1">
      <alignment horizontal="right" vertical="top" wrapText="1"/>
    </xf>
    <xf numFmtId="164" fontId="0" fillId="0" borderId="0" xfId="0" applyNumberFormat="1" applyAlignment="1">
      <alignment horizontal="left"/>
    </xf>
    <xf numFmtId="165" fontId="7" fillId="33" borderId="32" xfId="0" applyNumberFormat="1" applyFont="1" applyFill="1" applyBorder="1" applyAlignment="1">
      <alignment horizontal="right" vertical="top" wrapText="1"/>
    </xf>
    <xf numFmtId="0" fontId="7" fillId="0" borderId="0" xfId="0" applyNumberFormat="1" applyFont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right" vertical="top" wrapText="1"/>
    </xf>
    <xf numFmtId="0" fontId="7" fillId="0" borderId="35" xfId="0" applyNumberFormat="1" applyFont="1" applyBorder="1" applyAlignment="1">
      <alignment horizontal="right" vertical="top" wrapText="1"/>
    </xf>
    <xf numFmtId="164" fontId="7" fillId="0" borderId="35" xfId="0" applyNumberFormat="1" applyFont="1" applyBorder="1" applyAlignment="1">
      <alignment horizontal="right" vertical="top" wrapText="1"/>
    </xf>
    <xf numFmtId="165" fontId="7" fillId="0" borderId="35" xfId="0" applyNumberFormat="1" applyFont="1" applyBorder="1" applyAlignment="1">
      <alignment horizontal="right" vertical="top" wrapText="1"/>
    </xf>
    <xf numFmtId="164" fontId="7" fillId="0" borderId="28" xfId="0" applyNumberFormat="1" applyFont="1" applyBorder="1" applyAlignment="1">
      <alignment horizontal="right" vertical="top" wrapText="1"/>
    </xf>
    <xf numFmtId="164" fontId="7" fillId="0" borderId="32" xfId="0" applyNumberFormat="1" applyFont="1" applyFill="1" applyBorder="1" applyAlignment="1">
      <alignment horizontal="right" vertical="top" wrapText="1"/>
    </xf>
    <xf numFmtId="165" fontId="7" fillId="0" borderId="32" xfId="0" applyNumberFormat="1" applyFont="1" applyFill="1" applyBorder="1" applyAlignment="1">
      <alignment horizontal="right" vertical="top" wrapText="1"/>
    </xf>
    <xf numFmtId="164" fontId="7" fillId="0" borderId="27" xfId="0" applyNumberFormat="1" applyFont="1" applyFill="1" applyBorder="1" applyAlignment="1">
      <alignment horizontal="right" vertical="top" wrapText="1"/>
    </xf>
    <xf numFmtId="0" fontId="0" fillId="0" borderId="33" xfId="0" applyFont="1" applyFill="1" applyBorder="1" applyAlignment="1">
      <alignment horizontal="left"/>
    </xf>
    <xf numFmtId="0" fontId="42" fillId="0" borderId="11" xfId="0" applyFont="1" applyFill="1" applyBorder="1" applyAlignment="1">
      <alignment horizontal="center" vertical="top" wrapText="1"/>
    </xf>
    <xf numFmtId="0" fontId="5" fillId="0" borderId="0" xfId="55" applyNumberFormat="1" applyFont="1" applyAlignment="1">
      <alignment horizontal="left"/>
      <protection/>
    </xf>
    <xf numFmtId="0" fontId="4" fillId="0" borderId="0" xfId="55">
      <alignment/>
      <protection/>
    </xf>
    <xf numFmtId="0" fontId="4" fillId="0" borderId="0" xfId="55" applyAlignment="1">
      <alignment horizontal="left"/>
      <protection/>
    </xf>
    <xf numFmtId="0" fontId="6" fillId="0" borderId="0" xfId="55" applyNumberFormat="1" applyFont="1" applyAlignment="1">
      <alignment horizontal="centerContinuous" wrapText="1"/>
      <protection/>
    </xf>
    <xf numFmtId="0" fontId="5" fillId="0" borderId="0" xfId="55" applyNumberFormat="1" applyFont="1" applyAlignment="1">
      <alignment horizontal="centerContinuous" wrapText="1"/>
      <protection/>
    </xf>
    <xf numFmtId="0" fontId="7" fillId="0" borderId="14" xfId="55" applyFont="1" applyBorder="1" applyAlignment="1">
      <alignment horizontal="left"/>
      <protection/>
    </xf>
    <xf numFmtId="0" fontId="7" fillId="0" borderId="15" xfId="55" applyFont="1" applyBorder="1" applyAlignment="1">
      <alignment horizontal="left"/>
      <protection/>
    </xf>
    <xf numFmtId="0" fontId="7" fillId="0" borderId="16" xfId="55" applyFont="1" applyBorder="1" applyAlignment="1">
      <alignment horizontal="left"/>
      <protection/>
    </xf>
    <xf numFmtId="0" fontId="7" fillId="0" borderId="17" xfId="55" applyFont="1" applyBorder="1" applyAlignment="1">
      <alignment horizontal="left"/>
      <protection/>
    </xf>
    <xf numFmtId="0" fontId="7" fillId="0" borderId="18" xfId="55" applyFont="1" applyBorder="1" applyAlignment="1">
      <alignment horizontal="left"/>
      <protection/>
    </xf>
    <xf numFmtId="0" fontId="7" fillId="0" borderId="19" xfId="55" applyFont="1" applyBorder="1" applyAlignment="1">
      <alignment horizontal="left"/>
      <protection/>
    </xf>
    <xf numFmtId="0" fontId="5" fillId="0" borderId="20" xfId="55" applyNumberFormat="1" applyFont="1" applyBorder="1" applyAlignment="1">
      <alignment horizontal="left" vertical="top" wrapText="1"/>
      <protection/>
    </xf>
    <xf numFmtId="0" fontId="7" fillId="0" borderId="21" xfId="55" applyNumberFormat="1" applyFont="1" applyBorder="1" applyAlignment="1">
      <alignment horizontal="right" vertical="top"/>
      <protection/>
    </xf>
    <xf numFmtId="164" fontId="7" fillId="0" borderId="22" xfId="55" applyNumberFormat="1" applyFont="1" applyBorder="1" applyAlignment="1">
      <alignment horizontal="right" vertical="top"/>
      <protection/>
    </xf>
    <xf numFmtId="1" fontId="7" fillId="0" borderId="23" xfId="55" applyNumberFormat="1" applyFont="1" applyBorder="1" applyAlignment="1">
      <alignment horizontal="left" vertical="top" wrapText="1"/>
      <protection/>
    </xf>
    <xf numFmtId="0" fontId="7" fillId="0" borderId="23" xfId="55" applyNumberFormat="1" applyFont="1" applyBorder="1" applyAlignment="1">
      <alignment horizontal="left" vertical="top" wrapText="1"/>
      <protection/>
    </xf>
    <xf numFmtId="0" fontId="5" fillId="0" borderId="26" xfId="55" applyNumberFormat="1" applyFont="1" applyBorder="1" applyAlignment="1">
      <alignment horizontal="left" vertical="top" wrapText="1"/>
      <protection/>
    </xf>
    <xf numFmtId="0" fontId="5" fillId="0" borderId="29" xfId="55" applyNumberFormat="1" applyFont="1" applyBorder="1" applyAlignment="1">
      <alignment horizontal="left" vertical="top" wrapText="1"/>
      <protection/>
    </xf>
    <xf numFmtId="0" fontId="7" fillId="0" borderId="30" xfId="55" applyNumberFormat="1" applyFont="1" applyBorder="1" applyAlignment="1">
      <alignment horizontal="right" vertical="top"/>
      <protection/>
    </xf>
    <xf numFmtId="164" fontId="7" fillId="0" borderId="13" xfId="55" applyNumberFormat="1" applyFont="1" applyBorder="1" applyAlignment="1">
      <alignment horizontal="right" vertical="top"/>
      <protection/>
    </xf>
    <xf numFmtId="164" fontId="7" fillId="33" borderId="25" xfId="55" applyNumberFormat="1" applyFont="1" applyFill="1" applyBorder="1" applyAlignment="1">
      <alignment horizontal="right" vertical="top"/>
      <protection/>
    </xf>
    <xf numFmtId="165" fontId="7" fillId="33" borderId="25" xfId="55" applyNumberFormat="1" applyFont="1" applyFill="1" applyBorder="1" applyAlignment="1">
      <alignment horizontal="right" vertical="top"/>
      <protection/>
    </xf>
    <xf numFmtId="164" fontId="7" fillId="33" borderId="24" xfId="55" applyNumberFormat="1" applyFont="1" applyFill="1" applyBorder="1" applyAlignment="1">
      <alignment horizontal="right" vertical="top"/>
      <protection/>
    </xf>
    <xf numFmtId="0" fontId="7" fillId="0" borderId="24" xfId="55" applyNumberFormat="1" applyFont="1" applyFill="1" applyBorder="1" applyAlignment="1">
      <alignment horizontal="right" vertical="top"/>
      <protection/>
    </xf>
    <xf numFmtId="164" fontId="7" fillId="0" borderId="25" xfId="55" applyNumberFormat="1" applyFont="1" applyFill="1" applyBorder="1" applyAlignment="1">
      <alignment horizontal="right" vertical="top"/>
      <protection/>
    </xf>
    <xf numFmtId="164" fontId="7" fillId="0" borderId="24" xfId="55" applyNumberFormat="1" applyFont="1" applyFill="1" applyBorder="1" applyAlignment="1">
      <alignment horizontal="right" vertical="top"/>
      <protection/>
    </xf>
    <xf numFmtId="0" fontId="7" fillId="0" borderId="25" xfId="55" applyNumberFormat="1" applyFont="1" applyFill="1" applyBorder="1" applyAlignment="1">
      <alignment horizontal="right" vertical="top"/>
      <protection/>
    </xf>
    <xf numFmtId="165" fontId="7" fillId="0" borderId="24" xfId="55" applyNumberFormat="1" applyFont="1" applyFill="1" applyBorder="1" applyAlignment="1">
      <alignment horizontal="right" vertical="top"/>
      <protection/>
    </xf>
    <xf numFmtId="164" fontId="7" fillId="0" borderId="27" xfId="55" applyNumberFormat="1" applyFont="1" applyFill="1" applyBorder="1" applyAlignment="1">
      <alignment horizontal="right" vertical="top"/>
      <protection/>
    </xf>
    <xf numFmtId="164" fontId="7" fillId="0" borderId="28" xfId="55" applyNumberFormat="1" applyFont="1" applyFill="1" applyBorder="1" applyAlignment="1">
      <alignment horizontal="right" vertical="top"/>
      <protection/>
    </xf>
    <xf numFmtId="0" fontId="5" fillId="0" borderId="0" xfId="53" applyNumberFormat="1" applyFont="1" applyAlignment="1">
      <alignment horizontal="left"/>
      <protection/>
    </xf>
    <xf numFmtId="0" fontId="4" fillId="0" borderId="0" xfId="53">
      <alignment/>
      <protection/>
    </xf>
    <xf numFmtId="0" fontId="4" fillId="0" borderId="0" xfId="53" applyAlignment="1">
      <alignment horizontal="left"/>
      <protection/>
    </xf>
    <xf numFmtId="0" fontId="6" fillId="0" borderId="0" xfId="53" applyNumberFormat="1" applyFont="1" applyAlignment="1">
      <alignment horizontal="centerContinuous" wrapText="1"/>
      <protection/>
    </xf>
    <xf numFmtId="0" fontId="5" fillId="0" borderId="0" xfId="53" applyNumberFormat="1" applyFont="1" applyAlignment="1">
      <alignment horizontal="centerContinuous" wrapText="1"/>
      <protection/>
    </xf>
    <xf numFmtId="0" fontId="7" fillId="0" borderId="14" xfId="53" applyFont="1" applyBorder="1" applyAlignment="1">
      <alignment horizontal="left"/>
      <protection/>
    </xf>
    <xf numFmtId="0" fontId="7" fillId="0" borderId="15" xfId="53" applyFont="1" applyBorder="1" applyAlignment="1">
      <alignment horizontal="left"/>
      <protection/>
    </xf>
    <xf numFmtId="0" fontId="7" fillId="0" borderId="16" xfId="53" applyFont="1" applyBorder="1" applyAlignment="1">
      <alignment horizontal="left"/>
      <protection/>
    </xf>
    <xf numFmtId="0" fontId="7" fillId="0" borderId="17" xfId="53" applyFont="1" applyBorder="1" applyAlignment="1">
      <alignment horizontal="left"/>
      <protection/>
    </xf>
    <xf numFmtId="0" fontId="7" fillId="0" borderId="18" xfId="53" applyFont="1" applyBorder="1" applyAlignment="1">
      <alignment horizontal="left"/>
      <protection/>
    </xf>
    <xf numFmtId="0" fontId="7" fillId="0" borderId="19" xfId="53" applyFont="1" applyBorder="1" applyAlignment="1">
      <alignment horizontal="left"/>
      <protection/>
    </xf>
    <xf numFmtId="0" fontId="5" fillId="0" borderId="20" xfId="53" applyNumberFormat="1" applyFont="1" applyBorder="1" applyAlignment="1">
      <alignment horizontal="left" vertical="top" wrapText="1"/>
      <protection/>
    </xf>
    <xf numFmtId="0" fontId="7" fillId="0" borderId="21" xfId="53" applyNumberFormat="1" applyFont="1" applyBorder="1" applyAlignment="1">
      <alignment horizontal="right" vertical="top"/>
      <protection/>
    </xf>
    <xf numFmtId="164" fontId="7" fillId="0" borderId="22" xfId="53" applyNumberFormat="1" applyFont="1" applyBorder="1" applyAlignment="1">
      <alignment horizontal="right" vertical="top"/>
      <protection/>
    </xf>
    <xf numFmtId="1" fontId="7" fillId="0" borderId="23" xfId="53" applyNumberFormat="1" applyFont="1" applyBorder="1" applyAlignment="1">
      <alignment horizontal="left" vertical="top" wrapText="1"/>
      <protection/>
    </xf>
    <xf numFmtId="164" fontId="7" fillId="0" borderId="24" xfId="53" applyNumberFormat="1" applyFont="1" applyBorder="1" applyAlignment="1">
      <alignment horizontal="right" vertical="top"/>
      <protection/>
    </xf>
    <xf numFmtId="0" fontId="7" fillId="0" borderId="25" xfId="53" applyNumberFormat="1" applyFont="1" applyBorder="1" applyAlignment="1">
      <alignment horizontal="right" vertical="top"/>
      <protection/>
    </xf>
    <xf numFmtId="0" fontId="7" fillId="0" borderId="24" xfId="53" applyNumberFormat="1" applyFont="1" applyBorder="1" applyAlignment="1">
      <alignment horizontal="right" vertical="top"/>
      <protection/>
    </xf>
    <xf numFmtId="164" fontId="7" fillId="0" borderId="25" xfId="53" applyNumberFormat="1" applyFont="1" applyBorder="1" applyAlignment="1">
      <alignment horizontal="right" vertical="top"/>
      <protection/>
    </xf>
    <xf numFmtId="0" fontId="7" fillId="0" borderId="23" xfId="53" applyNumberFormat="1" applyFont="1" applyBorder="1" applyAlignment="1">
      <alignment horizontal="left" vertical="top" wrapText="1"/>
      <protection/>
    </xf>
    <xf numFmtId="165" fontId="7" fillId="0" borderId="25" xfId="53" applyNumberFormat="1" applyFont="1" applyBorder="1" applyAlignment="1">
      <alignment horizontal="right" vertical="top"/>
      <protection/>
    </xf>
    <xf numFmtId="165" fontId="7" fillId="0" borderId="24" xfId="53" applyNumberFormat="1" applyFont="1" applyBorder="1" applyAlignment="1">
      <alignment horizontal="right" vertical="top"/>
      <protection/>
    </xf>
    <xf numFmtId="0" fontId="5" fillId="0" borderId="26" xfId="53" applyNumberFormat="1" applyFont="1" applyBorder="1" applyAlignment="1">
      <alignment horizontal="left" vertical="top" wrapText="1"/>
      <protection/>
    </xf>
    <xf numFmtId="164" fontId="7" fillId="0" borderId="27" xfId="53" applyNumberFormat="1" applyFont="1" applyBorder="1" applyAlignment="1">
      <alignment horizontal="right" vertical="top"/>
      <protection/>
    </xf>
    <xf numFmtId="164" fontId="7" fillId="0" borderId="28" xfId="53" applyNumberFormat="1" applyFont="1" applyBorder="1" applyAlignment="1">
      <alignment horizontal="right" vertical="top"/>
      <protection/>
    </xf>
    <xf numFmtId="0" fontId="5" fillId="0" borderId="29" xfId="53" applyNumberFormat="1" applyFont="1" applyBorder="1" applyAlignment="1">
      <alignment horizontal="left" vertical="top" wrapText="1"/>
      <protection/>
    </xf>
    <xf numFmtId="0" fontId="7" fillId="0" borderId="30" xfId="53" applyNumberFormat="1" applyFont="1" applyBorder="1" applyAlignment="1">
      <alignment horizontal="right" vertical="top"/>
      <protection/>
    </xf>
    <xf numFmtId="164" fontId="7" fillId="0" borderId="13" xfId="53" applyNumberFormat="1" applyFont="1" applyBorder="1" applyAlignment="1">
      <alignment horizontal="right" vertical="top"/>
      <protection/>
    </xf>
    <xf numFmtId="164" fontId="7" fillId="33" borderId="25" xfId="53" applyNumberFormat="1" applyFont="1" applyFill="1" applyBorder="1" applyAlignment="1">
      <alignment horizontal="right" vertical="top"/>
      <protection/>
    </xf>
    <xf numFmtId="164" fontId="7" fillId="33" borderId="24" xfId="53" applyNumberFormat="1" applyFont="1" applyFill="1" applyBorder="1" applyAlignment="1">
      <alignment horizontal="right" vertical="top"/>
      <protection/>
    </xf>
    <xf numFmtId="3" fontId="42" fillId="0" borderId="36" xfId="0" applyNumberFormat="1" applyFont="1" applyFill="1" applyBorder="1" applyAlignment="1">
      <alignment horizontal="center" vertical="top" wrapText="1"/>
    </xf>
    <xf numFmtId="3" fontId="42" fillId="0" borderId="36" xfId="0" applyNumberFormat="1" applyFont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65" fontId="7" fillId="33" borderId="25" xfId="56" applyNumberFormat="1" applyFont="1" applyFill="1" applyBorder="1" applyAlignment="1">
      <alignment horizontal="right" vertical="top"/>
      <protection/>
    </xf>
    <xf numFmtId="43" fontId="0" fillId="0" borderId="0" xfId="64" applyFont="1" applyAlignment="1">
      <alignment/>
    </xf>
    <xf numFmtId="164" fontId="7" fillId="0" borderId="24" xfId="57" applyNumberFormat="1" applyFont="1" applyBorder="1" applyAlignment="1">
      <alignment horizontal="right" vertical="top"/>
      <protection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3" fontId="0" fillId="0" borderId="0" xfId="64" applyFont="1" applyFill="1" applyAlignment="1">
      <alignment/>
    </xf>
    <xf numFmtId="0" fontId="5" fillId="0" borderId="0" xfId="57" applyNumberFormat="1" applyFont="1" applyAlignment="1">
      <alignment horizontal="left"/>
      <protection/>
    </xf>
    <xf numFmtId="0" fontId="4" fillId="0" borderId="0" xfId="57">
      <alignment/>
      <protection/>
    </xf>
    <xf numFmtId="0" fontId="4" fillId="0" borderId="0" xfId="57" applyAlignment="1">
      <alignment horizontal="left"/>
      <protection/>
    </xf>
    <xf numFmtId="0" fontId="7" fillId="0" borderId="30" xfId="57" applyNumberFormat="1" applyFont="1" applyBorder="1" applyAlignment="1">
      <alignment horizontal="center"/>
      <protection/>
    </xf>
    <xf numFmtId="0" fontId="7" fillId="0" borderId="13" xfId="57" applyNumberFormat="1" applyFont="1" applyBorder="1" applyAlignment="1">
      <alignment horizontal="center"/>
      <protection/>
    </xf>
    <xf numFmtId="1" fontId="7" fillId="0" borderId="31" xfId="57" applyNumberFormat="1" applyFont="1" applyBorder="1" applyAlignment="1">
      <alignment horizontal="left" vertical="top" wrapText="1"/>
      <protection/>
    </xf>
    <xf numFmtId="164" fontId="7" fillId="0" borderId="32" xfId="57" applyNumberFormat="1" applyFont="1" applyBorder="1" applyAlignment="1">
      <alignment horizontal="right" vertical="top" wrapText="1"/>
      <protection/>
    </xf>
    <xf numFmtId="0" fontId="7" fillId="0" borderId="32" xfId="57" applyNumberFormat="1" applyFont="1" applyBorder="1" applyAlignment="1">
      <alignment horizontal="right" vertical="top" wrapText="1"/>
      <protection/>
    </xf>
    <xf numFmtId="0" fontId="7" fillId="0" borderId="35" xfId="57" applyNumberFormat="1" applyFont="1" applyBorder="1" applyAlignment="1">
      <alignment horizontal="right" vertical="top" wrapText="1"/>
      <protection/>
    </xf>
    <xf numFmtId="165" fontId="7" fillId="0" borderId="32" xfId="57" applyNumberFormat="1" applyFont="1" applyBorder="1" applyAlignment="1">
      <alignment horizontal="right" vertical="top" wrapText="1"/>
      <protection/>
    </xf>
    <xf numFmtId="0" fontId="7" fillId="0" borderId="31" xfId="57" applyNumberFormat="1" applyFont="1" applyBorder="1" applyAlignment="1">
      <alignment horizontal="left" vertical="top" wrapText="1"/>
      <protection/>
    </xf>
    <xf numFmtId="164" fontId="7" fillId="0" borderId="35" xfId="57" applyNumberFormat="1" applyFont="1" applyBorder="1" applyAlignment="1">
      <alignment horizontal="right" vertical="top" wrapText="1"/>
      <protection/>
    </xf>
    <xf numFmtId="0" fontId="7" fillId="0" borderId="14" xfId="57" applyNumberFormat="1" applyFont="1" applyBorder="1" applyAlignment="1">
      <alignment horizontal="left" vertical="top"/>
      <protection/>
    </xf>
    <xf numFmtId="164" fontId="7" fillId="0" borderId="27" xfId="57" applyNumberFormat="1" applyFont="1" applyBorder="1" applyAlignment="1">
      <alignment horizontal="right" vertical="top" wrapText="1"/>
      <protection/>
    </xf>
    <xf numFmtId="164" fontId="7" fillId="0" borderId="28" xfId="57" applyNumberFormat="1" applyFont="1" applyBorder="1" applyAlignment="1">
      <alignment horizontal="right" vertical="top" wrapText="1"/>
      <protection/>
    </xf>
    <xf numFmtId="0" fontId="4" fillId="0" borderId="0" xfId="57" applyFill="1">
      <alignment/>
      <protection/>
    </xf>
    <xf numFmtId="0" fontId="7" fillId="0" borderId="29" xfId="57" applyNumberFormat="1" applyFont="1" applyFill="1" applyBorder="1" applyAlignment="1">
      <alignment horizontal="center"/>
      <protection/>
    </xf>
    <xf numFmtId="0" fontId="7" fillId="0" borderId="34" xfId="57" applyNumberFormat="1" applyFont="1" applyFill="1" applyBorder="1" applyAlignment="1">
      <alignment horizontal="center"/>
      <protection/>
    </xf>
    <xf numFmtId="0" fontId="7" fillId="0" borderId="30" xfId="57" applyNumberFormat="1" applyFont="1" applyFill="1" applyBorder="1" applyAlignment="1">
      <alignment horizontal="center"/>
      <protection/>
    </xf>
    <xf numFmtId="1" fontId="7" fillId="0" borderId="31" xfId="57" applyNumberFormat="1" applyFont="1" applyFill="1" applyBorder="1" applyAlignment="1">
      <alignment horizontal="left" vertical="top" wrapText="1"/>
      <protection/>
    </xf>
    <xf numFmtId="164" fontId="7" fillId="0" borderId="32" xfId="57" applyNumberFormat="1" applyFont="1" applyFill="1" applyBorder="1" applyAlignment="1">
      <alignment horizontal="right" vertical="top" wrapText="1"/>
      <protection/>
    </xf>
    <xf numFmtId="0" fontId="7" fillId="0" borderId="32" xfId="57" applyNumberFormat="1" applyFont="1" applyFill="1" applyBorder="1" applyAlignment="1">
      <alignment horizontal="right" vertical="top" wrapText="1"/>
      <protection/>
    </xf>
    <xf numFmtId="165" fontId="7" fillId="0" borderId="32" xfId="57" applyNumberFormat="1" applyFont="1" applyFill="1" applyBorder="1" applyAlignment="1">
      <alignment horizontal="right" vertical="top" wrapText="1"/>
      <protection/>
    </xf>
    <xf numFmtId="0" fontId="7" fillId="0" borderId="31" xfId="57" applyNumberFormat="1" applyFont="1" applyFill="1" applyBorder="1" applyAlignment="1">
      <alignment horizontal="left" vertical="top" wrapText="1"/>
      <protection/>
    </xf>
    <xf numFmtId="0" fontId="5" fillId="0" borderId="0" xfId="54" applyNumberFormat="1" applyFont="1" applyAlignment="1">
      <alignment horizontal="left"/>
      <protection/>
    </xf>
    <xf numFmtId="0" fontId="4" fillId="0" borderId="0" xfId="54">
      <alignment/>
      <protection/>
    </xf>
    <xf numFmtId="0" fontId="4" fillId="0" borderId="0" xfId="54" applyAlignment="1">
      <alignment horizontal="left"/>
      <protection/>
    </xf>
    <xf numFmtId="0" fontId="6" fillId="0" borderId="0" xfId="54" applyNumberFormat="1" applyFont="1" applyAlignment="1">
      <alignment horizontal="centerContinuous" wrapText="1"/>
      <protection/>
    </xf>
    <xf numFmtId="0" fontId="5" fillId="0" borderId="0" xfId="54" applyNumberFormat="1" applyFont="1" applyAlignment="1">
      <alignment horizontal="centerContinuous" wrapText="1"/>
      <protection/>
    </xf>
    <xf numFmtId="0" fontId="7" fillId="0" borderId="14" xfId="54" applyFont="1" applyBorder="1" applyAlignment="1">
      <alignment horizontal="left"/>
      <protection/>
    </xf>
    <xf numFmtId="0" fontId="7" fillId="0" borderId="15" xfId="54" applyFont="1" applyBorder="1" applyAlignment="1">
      <alignment horizontal="left"/>
      <protection/>
    </xf>
    <xf numFmtId="0" fontId="7" fillId="0" borderId="16" xfId="54" applyFont="1" applyBorder="1" applyAlignment="1">
      <alignment horizontal="left"/>
      <protection/>
    </xf>
    <xf numFmtId="0" fontId="7" fillId="0" borderId="17" xfId="54" applyFont="1" applyBorder="1" applyAlignment="1">
      <alignment horizontal="left"/>
      <protection/>
    </xf>
    <xf numFmtId="0" fontId="7" fillId="0" borderId="18" xfId="54" applyFont="1" applyBorder="1" applyAlignment="1">
      <alignment horizontal="left"/>
      <protection/>
    </xf>
    <xf numFmtId="0" fontId="7" fillId="0" borderId="19" xfId="54" applyFont="1" applyBorder="1" applyAlignment="1">
      <alignment horizontal="left"/>
      <protection/>
    </xf>
    <xf numFmtId="0" fontId="5" fillId="0" borderId="20" xfId="54" applyNumberFormat="1" applyFont="1" applyBorder="1" applyAlignment="1">
      <alignment horizontal="left" vertical="top" wrapText="1"/>
      <protection/>
    </xf>
    <xf numFmtId="0" fontId="7" fillId="0" borderId="21" xfId="54" applyNumberFormat="1" applyFont="1" applyBorder="1" applyAlignment="1">
      <alignment horizontal="right" vertical="top"/>
      <protection/>
    </xf>
    <xf numFmtId="164" fontId="7" fillId="0" borderId="22" xfId="54" applyNumberFormat="1" applyFont="1" applyBorder="1" applyAlignment="1">
      <alignment horizontal="right" vertical="top"/>
      <protection/>
    </xf>
    <xf numFmtId="1" fontId="7" fillId="0" borderId="23" xfId="54" applyNumberFormat="1" applyFont="1" applyBorder="1" applyAlignment="1">
      <alignment horizontal="left" vertical="top" wrapText="1"/>
      <protection/>
    </xf>
    <xf numFmtId="164" fontId="7" fillId="0" borderId="24" xfId="54" applyNumberFormat="1" applyFont="1" applyBorder="1" applyAlignment="1">
      <alignment horizontal="right" vertical="top"/>
      <protection/>
    </xf>
    <xf numFmtId="0" fontId="7" fillId="0" borderId="25" xfId="54" applyNumberFormat="1" applyFont="1" applyBorder="1" applyAlignment="1">
      <alignment horizontal="right" vertical="top"/>
      <protection/>
    </xf>
    <xf numFmtId="0" fontId="7" fillId="0" borderId="24" xfId="54" applyNumberFormat="1" applyFont="1" applyBorder="1" applyAlignment="1">
      <alignment horizontal="right" vertical="top"/>
      <protection/>
    </xf>
    <xf numFmtId="0" fontId="7" fillId="0" borderId="23" xfId="54" applyNumberFormat="1" applyFont="1" applyBorder="1" applyAlignment="1">
      <alignment horizontal="left" vertical="top" wrapText="1"/>
      <protection/>
    </xf>
    <xf numFmtId="0" fontId="5" fillId="0" borderId="26" xfId="54" applyNumberFormat="1" applyFont="1" applyBorder="1" applyAlignment="1">
      <alignment horizontal="left" vertical="top" wrapText="1"/>
      <protection/>
    </xf>
    <xf numFmtId="164" fontId="7" fillId="0" borderId="27" xfId="54" applyNumberFormat="1" applyFont="1" applyBorder="1" applyAlignment="1">
      <alignment horizontal="right" vertical="top"/>
      <protection/>
    </xf>
    <xf numFmtId="164" fontId="7" fillId="0" borderId="28" xfId="54" applyNumberFormat="1" applyFont="1" applyBorder="1" applyAlignment="1">
      <alignment horizontal="right" vertical="top"/>
      <protection/>
    </xf>
    <xf numFmtId="0" fontId="5" fillId="0" borderId="29" xfId="54" applyNumberFormat="1" applyFont="1" applyBorder="1" applyAlignment="1">
      <alignment horizontal="left" vertical="top" wrapText="1"/>
      <protection/>
    </xf>
    <xf numFmtId="0" fontId="7" fillId="0" borderId="30" xfId="54" applyNumberFormat="1" applyFont="1" applyBorder="1" applyAlignment="1">
      <alignment horizontal="right" vertical="top"/>
      <protection/>
    </xf>
    <xf numFmtId="164" fontId="7" fillId="0" borderId="13" xfId="54" applyNumberFormat="1" applyFont="1" applyBorder="1" applyAlignment="1">
      <alignment horizontal="right" vertical="top"/>
      <protection/>
    </xf>
    <xf numFmtId="164" fontId="7" fillId="33" borderId="25" xfId="54" applyNumberFormat="1" applyFont="1" applyFill="1" applyBorder="1" applyAlignment="1">
      <alignment horizontal="right" vertical="top"/>
      <protection/>
    </xf>
    <xf numFmtId="0" fontId="7" fillId="0" borderId="14" xfId="54" applyNumberFormat="1" applyFont="1" applyBorder="1" applyAlignment="1">
      <alignment horizontal="center" vertical="center" wrapText="1"/>
      <protection/>
    </xf>
    <xf numFmtId="0" fontId="7" fillId="0" borderId="29" xfId="54" applyNumberFormat="1" applyFont="1" applyBorder="1" applyAlignment="1">
      <alignment horizontal="center"/>
      <protection/>
    </xf>
    <xf numFmtId="0" fontId="7" fillId="0" borderId="34" xfId="54" applyNumberFormat="1" applyFont="1" applyBorder="1" applyAlignment="1">
      <alignment horizontal="center"/>
      <protection/>
    </xf>
    <xf numFmtId="0" fontId="7" fillId="0" borderId="30" xfId="54" applyNumberFormat="1" applyFont="1" applyBorder="1" applyAlignment="1">
      <alignment horizontal="center"/>
      <protection/>
    </xf>
    <xf numFmtId="0" fontId="7" fillId="0" borderId="13" xfId="54" applyNumberFormat="1" applyFont="1" applyBorder="1" applyAlignment="1">
      <alignment horizontal="center"/>
      <protection/>
    </xf>
    <xf numFmtId="0" fontId="7" fillId="0" borderId="31" xfId="54" applyNumberFormat="1" applyFont="1" applyBorder="1" applyAlignment="1">
      <alignment horizontal="left" vertical="top" wrapText="1"/>
      <protection/>
    </xf>
    <xf numFmtId="0" fontId="7" fillId="0" borderId="32" xfId="54" applyNumberFormat="1" applyFont="1" applyBorder="1" applyAlignment="1">
      <alignment horizontal="right" vertical="top" wrapText="1"/>
      <protection/>
    </xf>
    <xf numFmtId="164" fontId="7" fillId="0" borderId="32" xfId="54" applyNumberFormat="1" applyFont="1" applyBorder="1" applyAlignment="1">
      <alignment horizontal="right" vertical="top" wrapText="1"/>
      <protection/>
    </xf>
    <xf numFmtId="0" fontId="7" fillId="0" borderId="35" xfId="54" applyNumberFormat="1" applyFont="1" applyBorder="1" applyAlignment="1">
      <alignment horizontal="right" vertical="top" wrapText="1"/>
      <protection/>
    </xf>
    <xf numFmtId="0" fontId="5" fillId="0" borderId="26" xfId="54" applyNumberFormat="1" applyFont="1" applyBorder="1" applyAlignment="1">
      <alignment horizontal="left" vertical="top"/>
      <protection/>
    </xf>
    <xf numFmtId="0" fontId="7" fillId="0" borderId="27" xfId="54" applyNumberFormat="1" applyFont="1" applyBorder="1" applyAlignment="1">
      <alignment horizontal="right" vertical="top" wrapText="1"/>
      <protection/>
    </xf>
    <xf numFmtId="164" fontId="7" fillId="0" borderId="27" xfId="54" applyNumberFormat="1" applyFont="1" applyBorder="1" applyAlignment="1">
      <alignment horizontal="right" vertical="top" wrapText="1"/>
      <protection/>
    </xf>
    <xf numFmtId="0" fontId="7" fillId="0" borderId="28" xfId="54" applyNumberFormat="1" applyFont="1" applyBorder="1" applyAlignment="1">
      <alignment horizontal="right" vertical="top" wrapText="1"/>
      <protection/>
    </xf>
    <xf numFmtId="164" fontId="7" fillId="0" borderId="32" xfId="54" applyNumberFormat="1" applyFont="1" applyFill="1" applyBorder="1" applyAlignment="1">
      <alignment horizontal="right" vertical="top" wrapText="1"/>
      <protection/>
    </xf>
    <xf numFmtId="165" fontId="7" fillId="33" borderId="25" xfId="54" applyNumberFormat="1" applyFont="1" applyFill="1" applyBorder="1" applyAlignment="1">
      <alignment horizontal="right" vertical="top"/>
      <protection/>
    </xf>
    <xf numFmtId="0" fontId="7" fillId="33" borderId="25" xfId="54" applyNumberFormat="1" applyFont="1" applyFill="1" applyBorder="1" applyAlignment="1">
      <alignment horizontal="right" vertical="top"/>
      <protection/>
    </xf>
    <xf numFmtId="164" fontId="7" fillId="33" borderId="24" xfId="54" applyNumberFormat="1" applyFont="1" applyFill="1" applyBorder="1" applyAlignment="1">
      <alignment horizontal="right" vertical="top"/>
      <protection/>
    </xf>
    <xf numFmtId="165" fontId="7" fillId="33" borderId="24" xfId="54" applyNumberFormat="1" applyFont="1" applyFill="1" applyBorder="1" applyAlignment="1">
      <alignment horizontal="right" vertical="top"/>
      <protection/>
    </xf>
    <xf numFmtId="0" fontId="42" fillId="0" borderId="10" xfId="0" applyFont="1" applyFill="1" applyBorder="1" applyAlignment="1">
      <alignment horizontal="center" vertical="top" wrapText="1"/>
    </xf>
    <xf numFmtId="0" fontId="42" fillId="0" borderId="37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vertical="top" wrapText="1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2" fontId="42" fillId="0" borderId="0" xfId="0" applyNumberFormat="1" applyFont="1" applyAlignment="1">
      <alignment horizontal="left" wrapText="1"/>
    </xf>
    <xf numFmtId="0" fontId="7" fillId="0" borderId="32" xfId="57" applyNumberFormat="1" applyFont="1" applyBorder="1" applyAlignment="1">
      <alignment horizontal="left" vertical="top" wrapText="1"/>
      <protection/>
    </xf>
    <xf numFmtId="0" fontId="7" fillId="0" borderId="27" xfId="57" applyNumberFormat="1" applyFont="1" applyBorder="1" applyAlignment="1">
      <alignment horizontal="left" vertical="top"/>
      <protection/>
    </xf>
    <xf numFmtId="0" fontId="7" fillId="0" borderId="32" xfId="57" applyNumberFormat="1" applyFont="1" applyFill="1" applyBorder="1" applyAlignment="1">
      <alignment horizontal="left" vertical="top" wrapText="1"/>
      <protection/>
    </xf>
    <xf numFmtId="0" fontId="7" fillId="0" borderId="38" xfId="57" applyNumberFormat="1" applyFont="1" applyFill="1" applyBorder="1" applyAlignment="1">
      <alignment horizontal="center"/>
      <protection/>
    </xf>
    <xf numFmtId="0" fontId="7" fillId="0" borderId="39" xfId="57" applyNumberFormat="1" applyFont="1" applyFill="1" applyBorder="1" applyAlignment="1">
      <alignment horizontal="center"/>
      <protection/>
    </xf>
    <xf numFmtId="0" fontId="7" fillId="0" borderId="39" xfId="57" applyNumberFormat="1" applyFont="1" applyBorder="1" applyAlignment="1">
      <alignment horizontal="center"/>
      <protection/>
    </xf>
    <xf numFmtId="0" fontId="7" fillId="0" borderId="40" xfId="57" applyNumberFormat="1" applyFont="1" applyBorder="1" applyAlignment="1">
      <alignment horizontal="center"/>
      <protection/>
    </xf>
    <xf numFmtId="0" fontId="7" fillId="0" borderId="36" xfId="57" applyNumberFormat="1" applyFont="1" applyFill="1" applyBorder="1" applyAlignment="1">
      <alignment horizontal="center"/>
      <protection/>
    </xf>
    <xf numFmtId="0" fontId="6" fillId="0" borderId="0" xfId="57" applyNumberFormat="1" applyFont="1" applyAlignment="1">
      <alignment horizontal="center"/>
      <protection/>
    </xf>
    <xf numFmtId="0" fontId="5" fillId="0" borderId="0" xfId="57" applyNumberFormat="1" applyFont="1" applyAlignment="1">
      <alignment horizontal="center"/>
      <protection/>
    </xf>
    <xf numFmtId="0" fontId="7" fillId="0" borderId="0" xfId="57" applyFont="1" applyAlignment="1">
      <alignment horizontal="left"/>
      <protection/>
    </xf>
    <xf numFmtId="0" fontId="7" fillId="0" borderId="41" xfId="54" applyNumberFormat="1" applyFont="1" applyBorder="1" applyAlignment="1">
      <alignment horizontal="center" vertical="center" wrapText="1"/>
      <protection/>
    </xf>
    <xf numFmtId="0" fontId="7" fillId="0" borderId="39" xfId="54" applyNumberFormat="1" applyFont="1" applyBorder="1" applyAlignment="1">
      <alignment horizontal="center" vertical="center" wrapText="1"/>
      <protection/>
    </xf>
    <xf numFmtId="0" fontId="7" fillId="0" borderId="40" xfId="54" applyNumberFormat="1" applyFont="1" applyBorder="1" applyAlignment="1">
      <alignment horizontal="center" vertical="center" wrapText="1"/>
      <protection/>
    </xf>
    <xf numFmtId="0" fontId="7" fillId="0" borderId="0" xfId="54" applyNumberFormat="1" applyFont="1" applyAlignment="1">
      <alignment horizontal="left" wrapText="1"/>
      <protection/>
    </xf>
    <xf numFmtId="0" fontId="6" fillId="0" borderId="0" xfId="54" applyNumberFormat="1" applyFont="1" applyAlignment="1">
      <alignment horizontal="center"/>
      <protection/>
    </xf>
    <xf numFmtId="0" fontId="5" fillId="0" borderId="0" xfId="54" applyNumberFormat="1" applyFont="1" applyAlignment="1">
      <alignment horizontal="center"/>
      <protection/>
    </xf>
    <xf numFmtId="0" fontId="7" fillId="0" borderId="0" xfId="54" applyFont="1" applyAlignment="1">
      <alignment horizontal="left"/>
      <protection/>
    </xf>
    <xf numFmtId="0" fontId="7" fillId="0" borderId="0" xfId="56" applyNumberFormat="1" applyFont="1" applyAlignment="1">
      <alignment horizontal="left" wrapText="1"/>
      <protection/>
    </xf>
    <xf numFmtId="0" fontId="7" fillId="0" borderId="32" xfId="0" applyNumberFormat="1" applyFont="1" applyBorder="1" applyAlignment="1">
      <alignment horizontal="left" vertical="top" wrapText="1"/>
    </xf>
    <xf numFmtId="0" fontId="7" fillId="0" borderId="27" xfId="0" applyNumberFormat="1" applyFont="1" applyBorder="1" applyAlignment="1">
      <alignment horizontal="left" vertical="top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42" xfId="0" applyNumberFormat="1" applyFont="1" applyBorder="1" applyAlignment="1">
      <alignment horizontal="left" vertical="top" wrapText="1"/>
    </xf>
    <xf numFmtId="0" fontId="7" fillId="0" borderId="43" xfId="0" applyNumberFormat="1" applyFont="1" applyBorder="1" applyAlignment="1">
      <alignment horizontal="left" vertical="top" wrapText="1"/>
    </xf>
    <xf numFmtId="0" fontId="7" fillId="0" borderId="44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0" fontId="7" fillId="0" borderId="45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44" xfId="0" applyNumberFormat="1" applyFont="1" applyBorder="1" applyAlignment="1">
      <alignment horizontal="left" vertical="top" wrapText="1"/>
    </xf>
    <xf numFmtId="0" fontId="7" fillId="0" borderId="39" xfId="0" applyNumberFormat="1" applyFont="1" applyBorder="1" applyAlignment="1">
      <alignment horizontal="left" vertical="top" wrapText="1"/>
    </xf>
    <xf numFmtId="0" fontId="7" fillId="0" borderId="39" xfId="0" applyNumberFormat="1" applyFont="1" applyBorder="1" applyAlignment="1">
      <alignment horizontal="center"/>
    </xf>
    <xf numFmtId="0" fontId="7" fillId="0" borderId="46" xfId="0" applyNumberFormat="1" applyFont="1" applyBorder="1" applyAlignment="1">
      <alignment horizontal="center"/>
    </xf>
    <xf numFmtId="0" fontId="7" fillId="0" borderId="47" xfId="0" applyNumberFormat="1" applyFont="1" applyBorder="1" applyAlignment="1">
      <alignment horizontal="center"/>
    </xf>
    <xf numFmtId="0" fontId="7" fillId="0" borderId="0" xfId="55" applyNumberFormat="1" applyFont="1" applyAlignment="1">
      <alignment horizontal="left" wrapText="1"/>
      <protection/>
    </xf>
    <xf numFmtId="0" fontId="7" fillId="0" borderId="0" xfId="53" applyNumberFormat="1" applyFont="1" applyAlignment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5610" xfId="53"/>
    <cellStyle name="Обычный_5610-2015" xfId="54"/>
    <cellStyle name="Обычный_Лист1" xfId="55"/>
    <cellStyle name="Обычный_Лист3" xfId="56"/>
    <cellStyle name="Обычный_осв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4"/>
  <sheetViews>
    <sheetView zoomScalePageLayoutView="0" workbookViewId="0" topLeftCell="A55">
      <selection activeCell="I72" sqref="I72"/>
    </sheetView>
  </sheetViews>
  <sheetFormatPr defaultColWidth="9.140625" defaultRowHeight="15"/>
  <cols>
    <col min="1" max="1" width="0.85546875" style="0" customWidth="1"/>
    <col min="2" max="2" width="51.00390625" style="0" customWidth="1"/>
    <col min="3" max="3" width="10.28125" style="0" customWidth="1"/>
    <col min="4" max="4" width="12.57421875" style="0" customWidth="1"/>
    <col min="5" max="5" width="15.421875" style="0" customWidth="1"/>
    <col min="8" max="8" width="9.8515625" style="0" bestFit="1" customWidth="1"/>
  </cols>
  <sheetData>
    <row r="1" spans="2:5" ht="15">
      <c r="B1" s="11" t="s">
        <v>63</v>
      </c>
      <c r="C1" s="12" t="s">
        <v>70</v>
      </c>
      <c r="D1" s="11"/>
      <c r="E1" s="11"/>
    </row>
    <row r="2" spans="2:5" ht="15">
      <c r="B2" s="11" t="s">
        <v>64</v>
      </c>
      <c r="C2" s="11"/>
      <c r="D2" s="11"/>
      <c r="E2" s="11"/>
    </row>
    <row r="3" spans="2:5" ht="30" customHeight="1">
      <c r="B3" s="11" t="s">
        <v>65</v>
      </c>
      <c r="C3" s="223" t="s">
        <v>121</v>
      </c>
      <c r="D3" s="223"/>
      <c r="E3" s="223"/>
    </row>
    <row r="4" spans="2:5" ht="15">
      <c r="B4" s="11" t="s">
        <v>66</v>
      </c>
      <c r="C4" s="11"/>
      <c r="D4" s="11"/>
      <c r="E4" s="11"/>
    </row>
    <row r="5" spans="2:5" ht="26.25">
      <c r="B5" s="13" t="s">
        <v>67</v>
      </c>
      <c r="C5" s="11" t="s">
        <v>71</v>
      </c>
      <c r="D5" s="11"/>
      <c r="E5" s="11"/>
    </row>
    <row r="6" spans="2:5" ht="15">
      <c r="B6" s="11" t="s">
        <v>72</v>
      </c>
      <c r="C6" s="11" t="s">
        <v>420</v>
      </c>
      <c r="D6" s="11"/>
      <c r="E6" s="11"/>
    </row>
    <row r="7" spans="2:5" ht="15">
      <c r="B7" s="11" t="s">
        <v>68</v>
      </c>
      <c r="C7" s="11" t="s">
        <v>73</v>
      </c>
      <c r="D7" s="11"/>
      <c r="E7" s="11"/>
    </row>
    <row r="8" spans="2:5" ht="15">
      <c r="B8" s="11" t="s">
        <v>69</v>
      </c>
      <c r="C8" s="11" t="s">
        <v>74</v>
      </c>
      <c r="D8" s="11"/>
      <c r="E8" s="11"/>
    </row>
    <row r="9" ht="15">
      <c r="B9" s="10"/>
    </row>
    <row r="10" spans="2:5" ht="15">
      <c r="B10" s="221" t="s">
        <v>62</v>
      </c>
      <c r="C10" s="221"/>
      <c r="D10" s="221"/>
      <c r="E10" s="221"/>
    </row>
    <row r="11" spans="2:5" ht="15">
      <c r="B11" s="222" t="s">
        <v>404</v>
      </c>
      <c r="C11" s="222"/>
      <c r="D11" s="222"/>
      <c r="E11" s="222"/>
    </row>
    <row r="12" spans="2:5" ht="15.75" thickBot="1">
      <c r="B12" s="3"/>
      <c r="E12" s="2" t="s">
        <v>0</v>
      </c>
    </row>
    <row r="13" spans="2:5" ht="38.25" customHeight="1" thickBot="1">
      <c r="B13" s="4" t="s">
        <v>1</v>
      </c>
      <c r="C13" s="5" t="s">
        <v>2</v>
      </c>
      <c r="D13" s="79" t="s">
        <v>3</v>
      </c>
      <c r="E13" s="79" t="s">
        <v>4</v>
      </c>
    </row>
    <row r="14" spans="2:5" ht="15.75" thickBot="1">
      <c r="B14" s="6" t="s">
        <v>5</v>
      </c>
      <c r="C14" s="7"/>
      <c r="D14" s="142"/>
      <c r="E14" s="142"/>
    </row>
    <row r="15" spans="2:5" ht="15.75" thickBot="1">
      <c r="B15" s="6" t="s">
        <v>6</v>
      </c>
      <c r="C15" s="7">
        <v>10</v>
      </c>
      <c r="D15" s="47">
        <v>143593.33075</v>
      </c>
      <c r="E15" s="47">
        <v>3621.47815</v>
      </c>
    </row>
    <row r="16" spans="2:5" ht="17.25" customHeight="1" thickBot="1">
      <c r="B16" s="6" t="s">
        <v>7</v>
      </c>
      <c r="C16" s="7">
        <v>11</v>
      </c>
      <c r="D16" s="47"/>
      <c r="E16" s="47">
        <v>9646.490329999999</v>
      </c>
    </row>
    <row r="17" spans="2:5" ht="15.75" thickBot="1">
      <c r="B17" s="6" t="s">
        <v>8</v>
      </c>
      <c r="C17" s="7">
        <v>12</v>
      </c>
      <c r="D17" s="47"/>
      <c r="E17" s="47"/>
    </row>
    <row r="18" spans="2:5" ht="27.75" customHeight="1" thickBot="1">
      <c r="B18" s="6" t="s">
        <v>9</v>
      </c>
      <c r="C18" s="7">
        <v>13</v>
      </c>
      <c r="D18" s="47"/>
      <c r="E18" s="47"/>
    </row>
    <row r="19" spans="2:5" ht="17.25" customHeight="1" thickBot="1">
      <c r="B19" s="6" t="s">
        <v>10</v>
      </c>
      <c r="C19" s="7">
        <v>14</v>
      </c>
      <c r="D19" s="47"/>
      <c r="E19" s="47"/>
    </row>
    <row r="20" spans="2:5" ht="15.75" thickBot="1">
      <c r="B20" s="6" t="s">
        <v>11</v>
      </c>
      <c r="C20" s="7">
        <v>15</v>
      </c>
      <c r="D20" s="47"/>
      <c r="E20" s="47"/>
    </row>
    <row r="21" spans="2:5" ht="26.25" thickBot="1">
      <c r="B21" s="6" t="s">
        <v>12</v>
      </c>
      <c r="C21" s="7">
        <v>16</v>
      </c>
      <c r="D21" s="47">
        <v>683.7</v>
      </c>
      <c r="E21" s="47">
        <v>3082272.55884</v>
      </c>
    </row>
    <row r="22" spans="2:5" ht="15.75" thickBot="1">
      <c r="B22" s="6" t="s">
        <v>13</v>
      </c>
      <c r="C22" s="7">
        <v>17</v>
      </c>
      <c r="D22" s="47"/>
      <c r="E22" s="47"/>
    </row>
    <row r="23" spans="2:5" ht="15.75" thickBot="1">
      <c r="B23" s="6" t="s">
        <v>14</v>
      </c>
      <c r="C23" s="7">
        <v>18</v>
      </c>
      <c r="D23" s="47">
        <v>0</v>
      </c>
      <c r="E23" s="47">
        <v>92.41071000000001</v>
      </c>
    </row>
    <row r="24" spans="2:5" ht="15.75" thickBot="1">
      <c r="B24" s="6" t="s">
        <v>15</v>
      </c>
      <c r="C24" s="7">
        <v>19</v>
      </c>
      <c r="D24" s="47">
        <v>9035.34979</v>
      </c>
      <c r="E24" s="47">
        <v>19778.589379999998</v>
      </c>
    </row>
    <row r="25" spans="2:5" ht="16.5" customHeight="1" thickBot="1">
      <c r="B25" s="6" t="s">
        <v>16</v>
      </c>
      <c r="C25" s="7">
        <v>100</v>
      </c>
      <c r="D25" s="47">
        <f>SUM(D15:D24)</f>
        <v>153312.38054</v>
      </c>
      <c r="E25" s="47">
        <f>SUM(E15:E24)</f>
        <v>3115411.5274099996</v>
      </c>
    </row>
    <row r="26" spans="2:5" ht="26.25" thickBot="1">
      <c r="B26" s="6" t="s">
        <v>17</v>
      </c>
      <c r="C26" s="7">
        <v>101</v>
      </c>
      <c r="D26" s="47"/>
      <c r="E26" s="47"/>
    </row>
    <row r="27" spans="2:5" ht="15.75" thickBot="1">
      <c r="B27" s="6" t="s">
        <v>18</v>
      </c>
      <c r="C27" s="7"/>
      <c r="D27" s="47"/>
      <c r="E27" s="47"/>
    </row>
    <row r="28" spans="2:5" ht="18" customHeight="1" thickBot="1">
      <c r="B28" s="6" t="s">
        <v>7</v>
      </c>
      <c r="C28" s="7">
        <v>110</v>
      </c>
      <c r="D28" s="47"/>
      <c r="E28" s="47"/>
    </row>
    <row r="29" spans="2:5" ht="15.75" thickBot="1">
      <c r="B29" s="6" t="s">
        <v>8</v>
      </c>
      <c r="C29" s="7">
        <v>111</v>
      </c>
      <c r="D29" s="47"/>
      <c r="E29" s="47"/>
    </row>
    <row r="30" spans="2:5" ht="27" customHeight="1" thickBot="1">
      <c r="B30" s="6" t="s">
        <v>9</v>
      </c>
      <c r="C30" s="7">
        <v>112</v>
      </c>
      <c r="D30" s="47"/>
      <c r="E30" s="47"/>
    </row>
    <row r="31" spans="2:5" ht="16.5" customHeight="1" thickBot="1">
      <c r="B31" s="6" t="s">
        <v>10</v>
      </c>
      <c r="C31" s="7">
        <v>113</v>
      </c>
      <c r="D31" s="47"/>
      <c r="E31" s="47"/>
    </row>
    <row r="32" spans="2:5" ht="15.75" thickBot="1">
      <c r="B32" s="6" t="s">
        <v>19</v>
      </c>
      <c r="C32" s="7">
        <v>114</v>
      </c>
      <c r="D32" s="47"/>
      <c r="E32" s="47"/>
    </row>
    <row r="33" spans="2:5" ht="26.25" thickBot="1">
      <c r="B33" s="6" t="s">
        <v>20</v>
      </c>
      <c r="C33" s="7">
        <v>115</v>
      </c>
      <c r="D33" s="47">
        <v>11017.227630000001</v>
      </c>
      <c r="E33" s="47">
        <v>14957.66667</v>
      </c>
    </row>
    <row r="34" spans="2:5" ht="15" customHeight="1" thickBot="1">
      <c r="B34" s="6" t="s">
        <v>21</v>
      </c>
      <c r="C34" s="7">
        <v>116</v>
      </c>
      <c r="D34" s="47">
        <v>7500000</v>
      </c>
      <c r="E34" s="47">
        <v>10400003.65323</v>
      </c>
    </row>
    <row r="35" spans="2:5" ht="15.75" thickBot="1">
      <c r="B35" s="6" t="s">
        <v>22</v>
      </c>
      <c r="C35" s="7">
        <v>117</v>
      </c>
      <c r="D35" s="47"/>
      <c r="E35" s="47">
        <v>60125.44</v>
      </c>
    </row>
    <row r="36" spans="2:5" ht="15.75" thickBot="1">
      <c r="B36" s="6" t="s">
        <v>23</v>
      </c>
      <c r="C36" s="7">
        <v>118</v>
      </c>
      <c r="D36" s="47"/>
      <c r="E36" s="47">
        <v>1178.1634199999999</v>
      </c>
    </row>
    <row r="37" spans="2:5" ht="15.75" thickBot="1">
      <c r="B37" s="6" t="s">
        <v>24</v>
      </c>
      <c r="C37" s="7">
        <v>119</v>
      </c>
      <c r="D37" s="47"/>
      <c r="E37" s="47"/>
    </row>
    <row r="38" spans="2:5" ht="15.75" thickBot="1">
      <c r="B38" s="6" t="s">
        <v>25</v>
      </c>
      <c r="C38" s="7">
        <v>120</v>
      </c>
      <c r="D38" s="47"/>
      <c r="E38" s="47"/>
    </row>
    <row r="39" spans="2:5" ht="15.75" thickBot="1">
      <c r="B39" s="6" t="s">
        <v>26</v>
      </c>
      <c r="C39" s="7">
        <v>121</v>
      </c>
      <c r="D39" s="47">
        <v>0</v>
      </c>
      <c r="E39" s="47">
        <v>450.8945</v>
      </c>
    </row>
    <row r="40" spans="2:5" ht="15.75" thickBot="1">
      <c r="B40" s="6" t="s">
        <v>27</v>
      </c>
      <c r="C40" s="7">
        <v>122</v>
      </c>
      <c r="D40" s="47"/>
      <c r="E40" s="47"/>
    </row>
    <row r="41" spans="2:5" ht="15.75" thickBot="1">
      <c r="B41" s="6" t="s">
        <v>28</v>
      </c>
      <c r="C41" s="7">
        <v>123</v>
      </c>
      <c r="D41" s="47">
        <v>12440.983880000002</v>
      </c>
      <c r="E41" s="47">
        <v>12440.983880000002</v>
      </c>
    </row>
    <row r="42" spans="2:5" ht="17.25" customHeight="1" thickBot="1">
      <c r="B42" s="6" t="s">
        <v>29</v>
      </c>
      <c r="C42" s="7">
        <v>200</v>
      </c>
      <c r="D42" s="47">
        <f>SUM(D28:D41)</f>
        <v>7523458.21151</v>
      </c>
      <c r="E42" s="47">
        <f>SUM(E28:E41)</f>
        <v>10489156.8017</v>
      </c>
    </row>
    <row r="43" spans="2:5" ht="15.75" thickBot="1">
      <c r="B43" s="6" t="s">
        <v>30</v>
      </c>
      <c r="C43" s="7"/>
      <c r="D43" s="47">
        <f>D25+D26+D42</f>
        <v>7676770.59205</v>
      </c>
      <c r="E43" s="47">
        <f>E25+E26+E42</f>
        <v>13604568.32911</v>
      </c>
    </row>
    <row r="44" spans="2:5" ht="40.5" customHeight="1" thickBot="1">
      <c r="B44" s="6" t="s">
        <v>31</v>
      </c>
      <c r="C44" s="7" t="s">
        <v>2</v>
      </c>
      <c r="D44" s="142" t="s">
        <v>3</v>
      </c>
      <c r="E44" s="142" t="s">
        <v>3</v>
      </c>
    </row>
    <row r="45" spans="2:5" ht="15.75" thickBot="1">
      <c r="B45" s="6" t="s">
        <v>32</v>
      </c>
      <c r="C45" s="7"/>
      <c r="D45" s="142"/>
      <c r="E45" s="142"/>
    </row>
    <row r="46" spans="2:5" ht="15.75" thickBot="1">
      <c r="B46" s="6" t="s">
        <v>33</v>
      </c>
      <c r="C46" s="7">
        <v>210</v>
      </c>
      <c r="D46" s="47"/>
      <c r="E46" s="47"/>
    </row>
    <row r="47" spans="2:5" ht="15.75" thickBot="1">
      <c r="B47" s="6" t="s">
        <v>8</v>
      </c>
      <c r="C47" s="7">
        <v>211</v>
      </c>
      <c r="D47" s="47"/>
      <c r="E47" s="47"/>
    </row>
    <row r="48" spans="2:5" ht="18" customHeight="1" thickBot="1">
      <c r="B48" s="6" t="s">
        <v>34</v>
      </c>
      <c r="C48" s="7">
        <v>212</v>
      </c>
      <c r="D48" s="47"/>
      <c r="E48" s="47"/>
    </row>
    <row r="49" spans="2:5" ht="26.25" thickBot="1">
      <c r="B49" s="6" t="s">
        <v>35</v>
      </c>
      <c r="C49" s="7">
        <v>213</v>
      </c>
      <c r="D49" s="47">
        <v>142444.24734</v>
      </c>
      <c r="E49" s="47">
        <v>402204.10598999995</v>
      </c>
    </row>
    <row r="50" spans="2:5" ht="15.75" thickBot="1">
      <c r="B50" s="6" t="s">
        <v>36</v>
      </c>
      <c r="C50" s="7">
        <v>214</v>
      </c>
      <c r="D50" s="47">
        <v>0</v>
      </c>
      <c r="E50" s="47">
        <v>1173.5830700000001</v>
      </c>
    </row>
    <row r="51" spans="2:5" ht="17.25" customHeight="1" thickBot="1">
      <c r="B51" s="6" t="s">
        <v>37</v>
      </c>
      <c r="C51" s="7">
        <v>215</v>
      </c>
      <c r="D51" s="47"/>
      <c r="E51" s="47"/>
    </row>
    <row r="52" spans="2:5" ht="15.75" thickBot="1">
      <c r="B52" s="6" t="s">
        <v>38</v>
      </c>
      <c r="C52" s="7">
        <v>216</v>
      </c>
      <c r="D52" s="47"/>
      <c r="E52" s="47"/>
    </row>
    <row r="53" spans="2:5" ht="15.75" thickBot="1">
      <c r="B53" s="6" t="s">
        <v>39</v>
      </c>
      <c r="C53" s="7">
        <v>217</v>
      </c>
      <c r="D53" s="47">
        <v>155638.20659</v>
      </c>
      <c r="E53" s="47">
        <v>373905.79370000004</v>
      </c>
    </row>
    <row r="54" spans="2:5" ht="26.25" thickBot="1">
      <c r="B54" s="6" t="s">
        <v>40</v>
      </c>
      <c r="C54" s="7">
        <v>300</v>
      </c>
      <c r="D54" s="47">
        <f>SUM(D46:D53)</f>
        <v>298082.45392999996</v>
      </c>
      <c r="E54" s="47">
        <f>SUM(E46:E53)</f>
        <v>777283.48276</v>
      </c>
    </row>
    <row r="55" spans="2:8" ht="26.25" thickBot="1">
      <c r="B55" s="6" t="s">
        <v>41</v>
      </c>
      <c r="C55" s="7">
        <v>301</v>
      </c>
      <c r="D55" s="47"/>
      <c r="E55" s="47"/>
      <c r="H55" s="15"/>
    </row>
    <row r="56" spans="2:5" ht="15.75" thickBot="1">
      <c r="B56" s="6" t="s">
        <v>42</v>
      </c>
      <c r="C56" s="7"/>
      <c r="D56" s="142"/>
      <c r="E56" s="142"/>
    </row>
    <row r="57" spans="2:5" ht="15.75" thickBot="1">
      <c r="B57" s="6" t="s">
        <v>33</v>
      </c>
      <c r="C57" s="7">
        <v>310</v>
      </c>
      <c r="D57" s="47"/>
      <c r="E57" s="47"/>
    </row>
    <row r="58" spans="2:5" ht="15.75" thickBot="1">
      <c r="B58" s="6" t="s">
        <v>8</v>
      </c>
      <c r="C58" s="7">
        <v>311</v>
      </c>
      <c r="D58" s="47"/>
      <c r="E58" s="47"/>
    </row>
    <row r="59" spans="2:5" ht="17.25" customHeight="1" thickBot="1">
      <c r="B59" s="6" t="s">
        <v>43</v>
      </c>
      <c r="C59" s="7">
        <v>312</v>
      </c>
      <c r="D59" s="47">
        <v>3005908.21561</v>
      </c>
      <c r="E59" s="47">
        <v>3034147.2722300002</v>
      </c>
    </row>
    <row r="60" spans="2:5" ht="26.25" thickBot="1">
      <c r="B60" s="6" t="s">
        <v>44</v>
      </c>
      <c r="C60" s="7">
        <v>313</v>
      </c>
      <c r="D60" s="47"/>
      <c r="E60" s="47"/>
    </row>
    <row r="61" spans="2:5" ht="15.75" thickBot="1">
      <c r="B61" s="6" t="s">
        <v>45</v>
      </c>
      <c r="C61" s="7">
        <v>314</v>
      </c>
      <c r="D61" s="47"/>
      <c r="E61" s="47"/>
    </row>
    <row r="62" spans="2:5" ht="15.75" thickBot="1">
      <c r="B62" s="6" t="s">
        <v>46</v>
      </c>
      <c r="C62" s="7">
        <v>315</v>
      </c>
      <c r="D62" s="47"/>
      <c r="E62" s="47"/>
    </row>
    <row r="63" spans="2:5" ht="15.75" thickBot="1">
      <c r="B63" s="6" t="s">
        <v>47</v>
      </c>
      <c r="C63" s="7">
        <v>316</v>
      </c>
      <c r="D63" s="143"/>
      <c r="E63" s="143"/>
    </row>
    <row r="64" spans="2:5" ht="26.25" thickBot="1">
      <c r="B64" s="6" t="s">
        <v>48</v>
      </c>
      <c r="C64" s="7">
        <v>400</v>
      </c>
      <c r="D64" s="47">
        <f>SUM(D57:D62)</f>
        <v>3005908.21561</v>
      </c>
      <c r="E64" s="47">
        <f>SUM(E57:E62)</f>
        <v>3034147.2722300002</v>
      </c>
    </row>
    <row r="65" spans="2:5" ht="15.75" thickBot="1">
      <c r="B65" s="6" t="s">
        <v>49</v>
      </c>
      <c r="C65" s="7"/>
      <c r="D65" s="47"/>
      <c r="E65" s="47"/>
    </row>
    <row r="66" spans="2:5" ht="15.75" thickBot="1">
      <c r="B66" s="6" t="s">
        <v>50</v>
      </c>
      <c r="C66" s="7">
        <v>410</v>
      </c>
      <c r="D66" s="47">
        <v>1254281.1</v>
      </c>
      <c r="E66" s="47">
        <v>1254281.1</v>
      </c>
    </row>
    <row r="67" spans="2:5" ht="15.75" thickBot="1">
      <c r="B67" s="6" t="s">
        <v>51</v>
      </c>
      <c r="C67" s="7">
        <v>411</v>
      </c>
      <c r="D67" s="47"/>
      <c r="E67" s="47"/>
    </row>
    <row r="68" spans="2:5" ht="18" customHeight="1" thickBot="1">
      <c r="B68" s="6" t="s">
        <v>52</v>
      </c>
      <c r="C68" s="7">
        <v>412</v>
      </c>
      <c r="D68" s="47"/>
      <c r="E68" s="47"/>
    </row>
    <row r="69" spans="2:5" ht="15.75" thickBot="1">
      <c r="B69" s="6" t="s">
        <v>53</v>
      </c>
      <c r="C69" s="7">
        <v>413</v>
      </c>
      <c r="D69" s="47">
        <v>5039341</v>
      </c>
      <c r="E69" s="47">
        <v>6625571</v>
      </c>
    </row>
    <row r="70" spans="2:5" ht="18.75" customHeight="1" thickBot="1">
      <c r="B70" s="6" t="s">
        <v>54</v>
      </c>
      <c r="C70" s="7">
        <v>414</v>
      </c>
      <c r="D70" s="47">
        <v>-1920841.1774900001</v>
      </c>
      <c r="E70" s="47">
        <v>1913285.57545</v>
      </c>
    </row>
    <row r="71" spans="2:5" ht="29.25" customHeight="1" thickBot="1">
      <c r="B71" s="6" t="s">
        <v>55</v>
      </c>
      <c r="C71" s="7">
        <v>420</v>
      </c>
      <c r="D71" s="47">
        <f>SUM(D66:D70)</f>
        <v>4372780.92251</v>
      </c>
      <c r="E71" s="47">
        <f>SUM(E66:E70)</f>
        <v>9793137.675449999</v>
      </c>
    </row>
    <row r="72" spans="2:5" ht="15.75" thickBot="1">
      <c r="B72" s="6" t="s">
        <v>56</v>
      </c>
      <c r="C72" s="7">
        <v>421</v>
      </c>
      <c r="D72" s="47"/>
      <c r="E72" s="47"/>
    </row>
    <row r="73" spans="2:5" ht="15.75" thickBot="1">
      <c r="B73" s="6" t="s">
        <v>57</v>
      </c>
      <c r="C73" s="7">
        <v>500</v>
      </c>
      <c r="D73" s="47">
        <f>D71+D72</f>
        <v>4372780.92251</v>
      </c>
      <c r="E73" s="47">
        <f>E71+E72</f>
        <v>9793137.675449999</v>
      </c>
    </row>
    <row r="74" spans="2:5" ht="17.25" customHeight="1" thickBot="1">
      <c r="B74" s="6" t="s">
        <v>58</v>
      </c>
      <c r="C74" s="7"/>
      <c r="D74" s="47">
        <f>D54+D64+D73-1</f>
        <v>7676770.592049999</v>
      </c>
      <c r="E74" s="47">
        <f>E54+E64+E73</f>
        <v>13604568.43044</v>
      </c>
    </row>
    <row r="76" spans="2:4" ht="15">
      <c r="B76" s="9" t="s">
        <v>399</v>
      </c>
      <c r="D76" s="15"/>
    </row>
    <row r="77" ht="15">
      <c r="B77" s="8" t="s">
        <v>59</v>
      </c>
    </row>
    <row r="79" ht="15">
      <c r="B79" s="9" t="s">
        <v>400</v>
      </c>
    </row>
    <row r="80" ht="15">
      <c r="B80" s="8" t="s">
        <v>60</v>
      </c>
    </row>
    <row r="82" ht="15">
      <c r="B82" s="8" t="s">
        <v>61</v>
      </c>
    </row>
    <row r="84" ht="15">
      <c r="B84" s="8"/>
    </row>
  </sheetData>
  <sheetProtection/>
  <mergeCells count="3">
    <mergeCell ref="B10:E10"/>
    <mergeCell ref="B11:E11"/>
    <mergeCell ref="C3:E3"/>
  </mergeCells>
  <printOptions/>
  <pageMargins left="0.7" right="0.7" top="0.75" bottom="0.75" header="0.3" footer="0.3"/>
  <pageSetup horizontalDpi="600" verticalDpi="600" orientation="portrait" paperSize="9" scale="91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4"/>
  <sheetViews>
    <sheetView zoomScalePageLayoutView="0" workbookViewId="0" topLeftCell="A119">
      <selection activeCell="I117" sqref="I117"/>
    </sheetView>
  </sheetViews>
  <sheetFormatPr defaultColWidth="9.140625" defaultRowHeight="15"/>
  <cols>
    <col min="3" max="3" width="14.421875" style="0" customWidth="1"/>
    <col min="4" max="4" width="18.7109375" style="0" customWidth="1"/>
    <col min="5" max="5" width="18.00390625" style="0" customWidth="1"/>
    <col min="6" max="6" width="17.28125" style="0" customWidth="1"/>
    <col min="7" max="7" width="16.57421875" style="0" customWidth="1"/>
    <col min="8" max="8" width="15.57421875" style="0" customWidth="1"/>
    <col min="9" max="9" width="16.57421875" style="0" customWidth="1"/>
    <col min="11" max="11" width="17.28125" style="0" customWidth="1"/>
    <col min="12" max="12" width="12.421875" style="0" bestFit="1" customWidth="1"/>
  </cols>
  <sheetData>
    <row r="1" spans="1:9" ht="15">
      <c r="A1" s="150" t="s">
        <v>122</v>
      </c>
      <c r="B1" s="151"/>
      <c r="C1" s="151"/>
      <c r="D1" s="151"/>
      <c r="E1" s="151"/>
      <c r="F1" s="151"/>
      <c r="G1" s="151"/>
      <c r="H1" s="151"/>
      <c r="I1" s="152" t="s">
        <v>123</v>
      </c>
    </row>
    <row r="2" spans="1:9" ht="15">
      <c r="A2" s="232" t="s">
        <v>150</v>
      </c>
      <c r="B2" s="232"/>
      <c r="C2" s="232"/>
      <c r="D2" s="232"/>
      <c r="E2" s="232"/>
      <c r="F2" s="232"/>
      <c r="G2" s="232"/>
      <c r="H2" s="232"/>
      <c r="I2" s="232"/>
    </row>
    <row r="3" spans="1:9" ht="15">
      <c r="A3" s="233" t="s">
        <v>405</v>
      </c>
      <c r="B3" s="233"/>
      <c r="C3" s="233"/>
      <c r="D3" s="233"/>
      <c r="E3" s="233"/>
      <c r="F3" s="233"/>
      <c r="G3" s="233"/>
      <c r="H3" s="233"/>
      <c r="I3" s="233"/>
    </row>
    <row r="4" spans="1:9" ht="15">
      <c r="A4" s="234" t="s">
        <v>127</v>
      </c>
      <c r="B4" s="234"/>
      <c r="C4" s="234"/>
      <c r="D4" s="234"/>
      <c r="E4" s="234"/>
      <c r="F4" s="234"/>
      <c r="G4" s="234"/>
      <c r="H4" s="234"/>
      <c r="I4" s="234"/>
    </row>
    <row r="5" spans="1:9" ht="15.75" thickBot="1">
      <c r="A5" s="165"/>
      <c r="B5" s="165"/>
      <c r="C5" s="165"/>
      <c r="D5" s="165"/>
      <c r="E5" s="165"/>
      <c r="F5" s="151"/>
      <c r="G5" s="151"/>
      <c r="H5" s="151"/>
      <c r="I5" s="151"/>
    </row>
    <row r="6" spans="1:9" ht="15">
      <c r="A6" s="227" t="s">
        <v>187</v>
      </c>
      <c r="B6" s="227"/>
      <c r="C6" s="227"/>
      <c r="D6" s="228" t="s">
        <v>188</v>
      </c>
      <c r="E6" s="228"/>
      <c r="F6" s="229" t="s">
        <v>189</v>
      </c>
      <c r="G6" s="229"/>
      <c r="H6" s="230" t="s">
        <v>190</v>
      </c>
      <c r="I6" s="230"/>
    </row>
    <row r="7" spans="1:9" ht="15.75" thickBot="1">
      <c r="A7" s="166" t="s">
        <v>191</v>
      </c>
      <c r="B7" s="231" t="s">
        <v>192</v>
      </c>
      <c r="C7" s="231"/>
      <c r="D7" s="167" t="s">
        <v>193</v>
      </c>
      <c r="E7" s="168" t="s">
        <v>194</v>
      </c>
      <c r="F7" s="153" t="s">
        <v>193</v>
      </c>
      <c r="G7" s="153" t="s">
        <v>194</v>
      </c>
      <c r="H7" s="153" t="s">
        <v>193</v>
      </c>
      <c r="I7" s="154" t="s">
        <v>194</v>
      </c>
    </row>
    <row r="8" spans="1:9" ht="24.75" customHeight="1">
      <c r="A8" s="169">
        <v>1000</v>
      </c>
      <c r="B8" s="226" t="s">
        <v>195</v>
      </c>
      <c r="C8" s="226"/>
      <c r="D8" s="170">
        <v>3621478.15</v>
      </c>
      <c r="E8" s="171"/>
      <c r="F8" s="156">
        <v>3981591473.12</v>
      </c>
      <c r="G8" s="156">
        <v>3841619620.52</v>
      </c>
      <c r="H8" s="156">
        <v>143593330.75</v>
      </c>
      <c r="I8" s="158"/>
    </row>
    <row r="9" spans="1:9" ht="24.75" customHeight="1">
      <c r="A9" s="169">
        <v>1010</v>
      </c>
      <c r="B9" s="226" t="s">
        <v>196</v>
      </c>
      <c r="C9" s="226"/>
      <c r="D9" s="170">
        <v>22397</v>
      </c>
      <c r="E9" s="171"/>
      <c r="F9" s="156">
        <v>53671590</v>
      </c>
      <c r="G9" s="156">
        <v>53693987</v>
      </c>
      <c r="H9" s="157"/>
      <c r="I9" s="158"/>
    </row>
    <row r="10" spans="1:9" ht="24.75" customHeight="1">
      <c r="A10" s="169">
        <v>1020</v>
      </c>
      <c r="B10" s="226" t="s">
        <v>197</v>
      </c>
      <c r="C10" s="226"/>
      <c r="D10" s="172">
        <v>-0.2</v>
      </c>
      <c r="E10" s="171"/>
      <c r="F10" s="156">
        <v>42419249.97</v>
      </c>
      <c r="G10" s="156">
        <v>42419249.77</v>
      </c>
      <c r="H10" s="157"/>
      <c r="I10" s="158"/>
    </row>
    <row r="11" spans="1:9" ht="24.75" customHeight="1">
      <c r="A11" s="169">
        <v>1030</v>
      </c>
      <c r="B11" s="226" t="s">
        <v>198</v>
      </c>
      <c r="C11" s="226"/>
      <c r="D11" s="170">
        <v>3599081.35</v>
      </c>
      <c r="E11" s="171"/>
      <c r="F11" s="156">
        <v>3885500633.15</v>
      </c>
      <c r="G11" s="156">
        <v>3745506383.75</v>
      </c>
      <c r="H11" s="156">
        <v>143593330.75</v>
      </c>
      <c r="I11" s="158"/>
    </row>
    <row r="12" spans="1:9" ht="24.75" customHeight="1">
      <c r="A12" s="169">
        <v>1031</v>
      </c>
      <c r="B12" s="226" t="s">
        <v>199</v>
      </c>
      <c r="C12" s="226"/>
      <c r="D12" s="170">
        <v>3599077.7</v>
      </c>
      <c r="E12" s="171"/>
      <c r="F12" s="156">
        <v>3885500633.08</v>
      </c>
      <c r="G12" s="156">
        <v>3745506380.03</v>
      </c>
      <c r="H12" s="156">
        <v>143593330.75</v>
      </c>
      <c r="I12" s="158"/>
    </row>
    <row r="13" spans="1:9" ht="24.75" customHeight="1">
      <c r="A13" s="169">
        <v>1032</v>
      </c>
      <c r="B13" s="226" t="s">
        <v>200</v>
      </c>
      <c r="C13" s="226"/>
      <c r="D13" s="172">
        <v>3.65</v>
      </c>
      <c r="E13" s="171"/>
      <c r="F13" s="159">
        <v>0.07</v>
      </c>
      <c r="G13" s="159">
        <v>3.72</v>
      </c>
      <c r="H13" s="157"/>
      <c r="I13" s="158"/>
    </row>
    <row r="14" spans="1:9" ht="24.75" customHeight="1">
      <c r="A14" s="169">
        <v>1100</v>
      </c>
      <c r="B14" s="226" t="s">
        <v>201</v>
      </c>
      <c r="C14" s="226"/>
      <c r="D14" s="170">
        <v>9400056.4</v>
      </c>
      <c r="E14" s="171"/>
      <c r="F14" s="156">
        <v>1571486.7</v>
      </c>
      <c r="G14" s="156">
        <v>10971543.1</v>
      </c>
      <c r="H14" s="157"/>
      <c r="I14" s="158"/>
    </row>
    <row r="15" spans="1:9" ht="24.75" customHeight="1">
      <c r="A15" s="169">
        <v>1120</v>
      </c>
      <c r="B15" s="226" t="s">
        <v>406</v>
      </c>
      <c r="C15" s="226"/>
      <c r="D15" s="170">
        <v>9205056.4</v>
      </c>
      <c r="E15" s="171"/>
      <c r="F15" s="156">
        <v>1571486.7</v>
      </c>
      <c r="G15" s="156">
        <v>10776543.1</v>
      </c>
      <c r="H15" s="157"/>
      <c r="I15" s="158"/>
    </row>
    <row r="16" spans="1:9" ht="24.75" customHeight="1">
      <c r="A16" s="169">
        <v>1122</v>
      </c>
      <c r="B16" s="226" t="s">
        <v>210</v>
      </c>
      <c r="C16" s="226"/>
      <c r="D16" s="170">
        <v>9205056.4</v>
      </c>
      <c r="E16" s="171"/>
      <c r="F16" s="156">
        <v>1571486.7</v>
      </c>
      <c r="G16" s="156">
        <v>10776543.1</v>
      </c>
      <c r="H16" s="157"/>
      <c r="I16" s="158"/>
    </row>
    <row r="17" spans="1:9" ht="24.75" customHeight="1">
      <c r="A17" s="173" t="s">
        <v>211</v>
      </c>
      <c r="B17" s="226" t="s">
        <v>212</v>
      </c>
      <c r="C17" s="226"/>
      <c r="D17" s="170">
        <v>9130000</v>
      </c>
      <c r="E17" s="171"/>
      <c r="F17" s="156">
        <v>822402.27</v>
      </c>
      <c r="G17" s="156">
        <v>9952402.27</v>
      </c>
      <c r="H17" s="157"/>
      <c r="I17" s="158"/>
    </row>
    <row r="18" spans="1:9" ht="24.75" customHeight="1">
      <c r="A18" s="173" t="s">
        <v>215</v>
      </c>
      <c r="B18" s="226" t="s">
        <v>216</v>
      </c>
      <c r="C18" s="226"/>
      <c r="D18" s="171"/>
      <c r="E18" s="170">
        <v>199877.02</v>
      </c>
      <c r="F18" s="157"/>
      <c r="G18" s="156">
        <v>-199877.02</v>
      </c>
      <c r="H18" s="157"/>
      <c r="I18" s="158"/>
    </row>
    <row r="19" spans="1:9" ht="24.75" customHeight="1">
      <c r="A19" s="173" t="s">
        <v>217</v>
      </c>
      <c r="B19" s="226" t="s">
        <v>218</v>
      </c>
      <c r="C19" s="226"/>
      <c r="D19" s="170">
        <v>952931.03</v>
      </c>
      <c r="E19" s="171"/>
      <c r="F19" s="156">
        <v>1491.22</v>
      </c>
      <c r="G19" s="156">
        <v>954422.25</v>
      </c>
      <c r="H19" s="157"/>
      <c r="I19" s="158"/>
    </row>
    <row r="20" spans="1:9" ht="24.75" customHeight="1">
      <c r="A20" s="173" t="s">
        <v>219</v>
      </c>
      <c r="B20" s="226" t="s">
        <v>220</v>
      </c>
      <c r="C20" s="226"/>
      <c r="D20" s="171"/>
      <c r="E20" s="170">
        <v>677997.61</v>
      </c>
      <c r="F20" s="156">
        <v>747593.21</v>
      </c>
      <c r="G20" s="156">
        <v>69595.6</v>
      </c>
      <c r="H20" s="157"/>
      <c r="I20" s="158"/>
    </row>
    <row r="21" spans="1:9" ht="24.75" customHeight="1">
      <c r="A21" s="169">
        <v>1150</v>
      </c>
      <c r="B21" s="226" t="s">
        <v>407</v>
      </c>
      <c r="C21" s="226"/>
      <c r="D21" s="170">
        <v>195000</v>
      </c>
      <c r="E21" s="171"/>
      <c r="F21" s="157"/>
      <c r="G21" s="156">
        <v>195000</v>
      </c>
      <c r="H21" s="157"/>
      <c r="I21" s="158"/>
    </row>
    <row r="22" spans="1:9" ht="24.75" customHeight="1">
      <c r="A22" s="169">
        <v>1157</v>
      </c>
      <c r="B22" s="226" t="s">
        <v>11</v>
      </c>
      <c r="C22" s="226"/>
      <c r="D22" s="170">
        <v>195000</v>
      </c>
      <c r="E22" s="171"/>
      <c r="F22" s="157"/>
      <c r="G22" s="156">
        <v>195000</v>
      </c>
      <c r="H22" s="157"/>
      <c r="I22" s="158"/>
    </row>
    <row r="23" spans="1:9" ht="24.75" customHeight="1">
      <c r="A23" s="169">
        <v>1200</v>
      </c>
      <c r="B23" s="226" t="s">
        <v>225</v>
      </c>
      <c r="C23" s="226"/>
      <c r="D23" s="170">
        <v>3082519093.97</v>
      </c>
      <c r="E23" s="171"/>
      <c r="F23" s="156">
        <v>3558763784.4199996</v>
      </c>
      <c r="G23" s="156">
        <v>6640599178.389999</v>
      </c>
      <c r="H23" s="156">
        <v>683700</v>
      </c>
      <c r="I23" s="158"/>
    </row>
    <row r="24" spans="1:9" ht="24.75" customHeight="1">
      <c r="A24" s="169">
        <v>1210</v>
      </c>
      <c r="B24" s="226" t="s">
        <v>226</v>
      </c>
      <c r="C24" s="226"/>
      <c r="D24" s="170">
        <v>538469251.34</v>
      </c>
      <c r="E24" s="171"/>
      <c r="F24" s="156">
        <v>77126208.35</v>
      </c>
      <c r="G24" s="156">
        <v>615595459.69</v>
      </c>
      <c r="H24" s="157"/>
      <c r="I24" s="158"/>
    </row>
    <row r="25" spans="1:9" ht="24.75" customHeight="1">
      <c r="A25" s="173" t="s">
        <v>227</v>
      </c>
      <c r="B25" s="226" t="s">
        <v>228</v>
      </c>
      <c r="C25" s="226"/>
      <c r="D25" s="170">
        <v>533227383.43</v>
      </c>
      <c r="E25" s="171"/>
      <c r="F25" s="156">
        <v>72403134.75</v>
      </c>
      <c r="G25" s="156">
        <v>605630518.18</v>
      </c>
      <c r="H25" s="157"/>
      <c r="I25" s="158"/>
    </row>
    <row r="26" spans="1:9" ht="24.75" customHeight="1">
      <c r="A26" s="173" t="s">
        <v>229</v>
      </c>
      <c r="B26" s="226" t="s">
        <v>230</v>
      </c>
      <c r="C26" s="226"/>
      <c r="D26" s="170">
        <v>5241867.91</v>
      </c>
      <c r="E26" s="171"/>
      <c r="F26" s="156">
        <v>4723073.6</v>
      </c>
      <c r="G26" s="156">
        <v>9964941.51</v>
      </c>
      <c r="H26" s="157"/>
      <c r="I26" s="158"/>
    </row>
    <row r="27" spans="1:9" ht="24.75" customHeight="1">
      <c r="A27" s="169">
        <v>1220</v>
      </c>
      <c r="B27" s="226" t="s">
        <v>231</v>
      </c>
      <c r="C27" s="226"/>
      <c r="D27" s="171"/>
      <c r="E27" s="171"/>
      <c r="F27" s="156">
        <v>396099</v>
      </c>
      <c r="G27" s="156">
        <v>396099</v>
      </c>
      <c r="H27" s="157"/>
      <c r="I27" s="158"/>
    </row>
    <row r="28" spans="1:11" ht="24.75" customHeight="1">
      <c r="A28" s="169">
        <v>1250</v>
      </c>
      <c r="B28" s="226" t="s">
        <v>232</v>
      </c>
      <c r="C28" s="226"/>
      <c r="D28" s="170">
        <v>1484475.94</v>
      </c>
      <c r="E28" s="171"/>
      <c r="F28" s="156">
        <v>12848207.93</v>
      </c>
      <c r="G28" s="156">
        <v>14332683.87</v>
      </c>
      <c r="H28" s="157"/>
      <c r="I28" s="158"/>
      <c r="K28" s="46">
        <f>D58+D60+D61</f>
        <v>7008322.87</v>
      </c>
    </row>
    <row r="29" spans="1:9" ht="24.75" customHeight="1">
      <c r="A29" s="173" t="s">
        <v>233</v>
      </c>
      <c r="B29" s="226" t="s">
        <v>234</v>
      </c>
      <c r="C29" s="226"/>
      <c r="D29" s="171"/>
      <c r="E29" s="171"/>
      <c r="F29" s="156">
        <v>77204</v>
      </c>
      <c r="G29" s="156">
        <v>77204</v>
      </c>
      <c r="H29" s="157"/>
      <c r="I29" s="158"/>
    </row>
    <row r="30" spans="1:9" ht="24.75" customHeight="1">
      <c r="A30" s="173" t="s">
        <v>235</v>
      </c>
      <c r="B30" s="226" t="s">
        <v>236</v>
      </c>
      <c r="C30" s="226"/>
      <c r="D30" s="170">
        <v>52561.31</v>
      </c>
      <c r="E30" s="171"/>
      <c r="F30" s="156">
        <v>57455.93</v>
      </c>
      <c r="G30" s="156">
        <v>110017.24</v>
      </c>
      <c r="H30" s="157"/>
      <c r="I30" s="158"/>
    </row>
    <row r="31" spans="1:9" ht="24.75" customHeight="1">
      <c r="A31" s="173" t="s">
        <v>237</v>
      </c>
      <c r="B31" s="226" t="s">
        <v>238</v>
      </c>
      <c r="C31" s="226"/>
      <c r="D31" s="170">
        <v>357612.78</v>
      </c>
      <c r="E31" s="171"/>
      <c r="F31" s="156">
        <v>3100000</v>
      </c>
      <c r="G31" s="156">
        <v>3457612.78</v>
      </c>
      <c r="H31" s="157"/>
      <c r="I31" s="158"/>
    </row>
    <row r="32" spans="1:9" ht="24.75" customHeight="1">
      <c r="A32" s="173" t="s">
        <v>239</v>
      </c>
      <c r="B32" s="226" t="s">
        <v>240</v>
      </c>
      <c r="C32" s="226"/>
      <c r="D32" s="170">
        <v>4103.85</v>
      </c>
      <c r="E32" s="171"/>
      <c r="F32" s="157"/>
      <c r="G32" s="156">
        <v>4103.85</v>
      </c>
      <c r="H32" s="157"/>
      <c r="I32" s="158"/>
    </row>
    <row r="33" spans="1:9" ht="24.75" customHeight="1">
      <c r="A33" s="173" t="s">
        <v>241</v>
      </c>
      <c r="B33" s="226" t="s">
        <v>242</v>
      </c>
      <c r="C33" s="226"/>
      <c r="D33" s="170">
        <v>1070198</v>
      </c>
      <c r="E33" s="171"/>
      <c r="F33" s="156">
        <v>9613548</v>
      </c>
      <c r="G33" s="156">
        <v>10683746</v>
      </c>
      <c r="H33" s="157"/>
      <c r="I33" s="158"/>
    </row>
    <row r="34" spans="1:9" ht="24.75" customHeight="1">
      <c r="A34" s="169">
        <v>1260</v>
      </c>
      <c r="B34" s="226" t="s">
        <v>243</v>
      </c>
      <c r="C34" s="226"/>
      <c r="D34" s="170">
        <v>5504510.25</v>
      </c>
      <c r="E34" s="171"/>
      <c r="F34" s="156">
        <v>15194073.85</v>
      </c>
      <c r="G34" s="156">
        <v>20698584.1</v>
      </c>
      <c r="H34" s="157"/>
      <c r="I34" s="158"/>
    </row>
    <row r="35" spans="1:9" ht="24.75" customHeight="1">
      <c r="A35" s="169">
        <v>1270</v>
      </c>
      <c r="B35" s="226" t="s">
        <v>244</v>
      </c>
      <c r="C35" s="226"/>
      <c r="D35" s="170">
        <v>246433.93</v>
      </c>
      <c r="E35" s="171"/>
      <c r="F35" s="156">
        <v>190538.02</v>
      </c>
      <c r="G35" s="156">
        <v>436971.95</v>
      </c>
      <c r="H35" s="157"/>
      <c r="I35" s="158"/>
    </row>
    <row r="36" spans="1:9" ht="24.75" customHeight="1">
      <c r="A36" s="173" t="s">
        <v>245</v>
      </c>
      <c r="B36" s="226" t="s">
        <v>246</v>
      </c>
      <c r="C36" s="226"/>
      <c r="D36" s="170">
        <v>246433.93</v>
      </c>
      <c r="E36" s="171"/>
      <c r="F36" s="156">
        <v>190538.02</v>
      </c>
      <c r="G36" s="156">
        <v>436971.95</v>
      </c>
      <c r="H36" s="157"/>
      <c r="I36" s="158"/>
    </row>
    <row r="37" spans="1:9" ht="24.75" customHeight="1">
      <c r="A37" s="169">
        <v>1280</v>
      </c>
      <c r="B37" s="226" t="s">
        <v>249</v>
      </c>
      <c r="C37" s="226"/>
      <c r="D37" s="170">
        <v>2539812888.49</v>
      </c>
      <c r="E37" s="171"/>
      <c r="F37" s="156">
        <v>3450010191.29</v>
      </c>
      <c r="G37" s="156">
        <v>5989139379.780001</v>
      </c>
      <c r="H37" s="156">
        <v>683700</v>
      </c>
      <c r="I37" s="158"/>
    </row>
    <row r="38" spans="1:9" ht="24.75" customHeight="1">
      <c r="A38" s="173" t="s">
        <v>408</v>
      </c>
      <c r="B38" s="226" t="s">
        <v>409</v>
      </c>
      <c r="C38" s="226"/>
      <c r="D38" s="171"/>
      <c r="E38" s="171"/>
      <c r="F38" s="156">
        <v>198661.12</v>
      </c>
      <c r="G38" s="156">
        <v>198661.12</v>
      </c>
      <c r="H38" s="157"/>
      <c r="I38" s="158"/>
    </row>
    <row r="39" spans="1:9" ht="24.75" customHeight="1">
      <c r="A39" s="173" t="s">
        <v>250</v>
      </c>
      <c r="B39" s="226" t="s">
        <v>251</v>
      </c>
      <c r="C39" s="226"/>
      <c r="D39" s="170">
        <v>2539812888.49</v>
      </c>
      <c r="E39" s="171"/>
      <c r="F39" s="156">
        <v>3449811530.17</v>
      </c>
      <c r="G39" s="156">
        <v>5988940718.66</v>
      </c>
      <c r="H39" s="156">
        <v>683700</v>
      </c>
      <c r="I39" s="158"/>
    </row>
    <row r="40" spans="1:9" ht="24.75" customHeight="1">
      <c r="A40" s="169">
        <v>1290</v>
      </c>
      <c r="B40" s="226" t="s">
        <v>252</v>
      </c>
      <c r="C40" s="226"/>
      <c r="D40" s="170">
        <v>-2998465.98</v>
      </c>
      <c r="E40" s="171"/>
      <c r="F40" s="156">
        <v>2998465.98</v>
      </c>
      <c r="G40" s="157"/>
      <c r="H40" s="157"/>
      <c r="I40" s="158"/>
    </row>
    <row r="41" spans="1:9" ht="24.75" customHeight="1">
      <c r="A41" s="173" t="s">
        <v>253</v>
      </c>
      <c r="B41" s="226" t="s">
        <v>373</v>
      </c>
      <c r="C41" s="226"/>
      <c r="D41" s="170">
        <v>-2998364.78</v>
      </c>
      <c r="E41" s="171"/>
      <c r="F41" s="156">
        <v>2998364.78</v>
      </c>
      <c r="G41" s="157"/>
      <c r="H41" s="157"/>
      <c r="I41" s="158"/>
    </row>
    <row r="42" spans="1:9" ht="24.75" customHeight="1">
      <c r="A42" s="173" t="s">
        <v>254</v>
      </c>
      <c r="B42" s="226" t="s">
        <v>255</v>
      </c>
      <c r="C42" s="226"/>
      <c r="D42" s="172">
        <v>-101.2</v>
      </c>
      <c r="E42" s="171"/>
      <c r="F42" s="159">
        <v>101.2</v>
      </c>
      <c r="G42" s="157"/>
      <c r="H42" s="157"/>
      <c r="I42" s="158"/>
    </row>
    <row r="43" spans="1:9" ht="24.75" customHeight="1">
      <c r="A43" s="169">
        <v>1300</v>
      </c>
      <c r="B43" s="226" t="s">
        <v>14</v>
      </c>
      <c r="C43" s="226"/>
      <c r="D43" s="170">
        <v>92410.71</v>
      </c>
      <c r="E43" s="171"/>
      <c r="F43" s="156">
        <v>831462.45</v>
      </c>
      <c r="G43" s="156">
        <v>923873.16</v>
      </c>
      <c r="H43" s="157"/>
      <c r="I43" s="158"/>
    </row>
    <row r="44" spans="1:9" ht="24.75" customHeight="1">
      <c r="A44" s="169">
        <v>1350</v>
      </c>
      <c r="B44" s="226" t="s">
        <v>256</v>
      </c>
      <c r="C44" s="226"/>
      <c r="D44" s="170">
        <v>92410.71</v>
      </c>
      <c r="E44" s="171"/>
      <c r="F44" s="156">
        <v>831462.45</v>
      </c>
      <c r="G44" s="156">
        <v>923873.16</v>
      </c>
      <c r="H44" s="157"/>
      <c r="I44" s="158"/>
    </row>
    <row r="45" spans="1:9" ht="24.75" customHeight="1">
      <c r="A45" s="173" t="s">
        <v>257</v>
      </c>
      <c r="B45" s="226" t="s">
        <v>258</v>
      </c>
      <c r="C45" s="226"/>
      <c r="D45" s="170">
        <v>92410.71</v>
      </c>
      <c r="E45" s="171"/>
      <c r="F45" s="156">
        <v>652500</v>
      </c>
      <c r="G45" s="156">
        <v>744910.71</v>
      </c>
      <c r="H45" s="157"/>
      <c r="I45" s="158"/>
    </row>
    <row r="46" spans="1:9" ht="24.75" customHeight="1">
      <c r="A46" s="173" t="s">
        <v>259</v>
      </c>
      <c r="B46" s="226" t="s">
        <v>260</v>
      </c>
      <c r="C46" s="226"/>
      <c r="D46" s="171"/>
      <c r="E46" s="171"/>
      <c r="F46" s="156">
        <v>178962.45</v>
      </c>
      <c r="G46" s="156">
        <v>178962.45</v>
      </c>
      <c r="H46" s="157"/>
      <c r="I46" s="158"/>
    </row>
    <row r="47" spans="1:9" ht="24.75" customHeight="1">
      <c r="A47" s="169">
        <v>1400</v>
      </c>
      <c r="B47" s="226" t="s">
        <v>261</v>
      </c>
      <c r="C47" s="226"/>
      <c r="D47" s="170">
        <v>1489936.85</v>
      </c>
      <c r="E47" s="171"/>
      <c r="F47" s="156">
        <v>3127332.78</v>
      </c>
      <c r="G47" s="156">
        <v>1279501.05</v>
      </c>
      <c r="H47" s="156">
        <v>3337768.58</v>
      </c>
      <c r="I47" s="158"/>
    </row>
    <row r="48" spans="1:9" ht="24.75" customHeight="1">
      <c r="A48" s="173" t="s">
        <v>374</v>
      </c>
      <c r="B48" s="226" t="s">
        <v>375</v>
      </c>
      <c r="C48" s="226"/>
      <c r="D48" s="170">
        <v>313584</v>
      </c>
      <c r="E48" s="171"/>
      <c r="F48" s="156">
        <v>78337</v>
      </c>
      <c r="G48" s="157"/>
      <c r="H48" s="156">
        <v>391921</v>
      </c>
      <c r="I48" s="158"/>
    </row>
    <row r="49" spans="1:9" ht="24.75" customHeight="1">
      <c r="A49" s="169">
        <v>1420</v>
      </c>
      <c r="B49" s="226" t="s">
        <v>262</v>
      </c>
      <c r="C49" s="226"/>
      <c r="D49" s="171"/>
      <c r="E49" s="171"/>
      <c r="F49" s="156">
        <v>2653236.78</v>
      </c>
      <c r="G49" s="156">
        <v>377155.4</v>
      </c>
      <c r="H49" s="156">
        <v>2276081.38</v>
      </c>
      <c r="I49" s="158"/>
    </row>
    <row r="50" spans="1:9" ht="24.75" customHeight="1">
      <c r="A50" s="169">
        <v>1430</v>
      </c>
      <c r="B50" s="226" t="s">
        <v>263</v>
      </c>
      <c r="C50" s="226"/>
      <c r="D50" s="170">
        <v>1176352.85</v>
      </c>
      <c r="E50" s="171"/>
      <c r="F50" s="156">
        <v>395759</v>
      </c>
      <c r="G50" s="156">
        <v>902345.65</v>
      </c>
      <c r="H50" s="156">
        <v>669766.2</v>
      </c>
      <c r="I50" s="158"/>
    </row>
    <row r="51" spans="1:9" ht="24.75" customHeight="1">
      <c r="A51" s="173" t="s">
        <v>376</v>
      </c>
      <c r="B51" s="226" t="s">
        <v>377</v>
      </c>
      <c r="C51" s="226"/>
      <c r="D51" s="170">
        <v>31504.02</v>
      </c>
      <c r="E51" s="171"/>
      <c r="F51" s="157"/>
      <c r="G51" s="156">
        <v>31504.02</v>
      </c>
      <c r="H51" s="157"/>
      <c r="I51" s="158"/>
    </row>
    <row r="52" spans="1:9" ht="24.75" customHeight="1">
      <c r="A52" s="173" t="s">
        <v>264</v>
      </c>
      <c r="B52" s="226" t="s">
        <v>265</v>
      </c>
      <c r="C52" s="226"/>
      <c r="D52" s="170">
        <v>237437</v>
      </c>
      <c r="E52" s="171"/>
      <c r="F52" s="156">
        <v>283344</v>
      </c>
      <c r="G52" s="156">
        <v>272769</v>
      </c>
      <c r="H52" s="156">
        <v>248012</v>
      </c>
      <c r="I52" s="158"/>
    </row>
    <row r="53" spans="1:9" ht="24.75" customHeight="1">
      <c r="A53" s="173" t="s">
        <v>266</v>
      </c>
      <c r="B53" s="226" t="s">
        <v>267</v>
      </c>
      <c r="C53" s="226"/>
      <c r="D53" s="170">
        <v>287154.84</v>
      </c>
      <c r="E53" s="171"/>
      <c r="F53" s="156">
        <v>112415</v>
      </c>
      <c r="G53" s="156">
        <v>140521.52</v>
      </c>
      <c r="H53" s="156">
        <v>259048.32</v>
      </c>
      <c r="I53" s="158"/>
    </row>
    <row r="54" spans="1:9" ht="24.75" customHeight="1">
      <c r="A54" s="173" t="s">
        <v>268</v>
      </c>
      <c r="B54" s="226" t="s">
        <v>410</v>
      </c>
      <c r="C54" s="226"/>
      <c r="D54" s="170">
        <v>556313.27</v>
      </c>
      <c r="E54" s="171"/>
      <c r="F54" s="157"/>
      <c r="G54" s="156">
        <v>457551.11</v>
      </c>
      <c r="H54" s="156">
        <v>98762.16</v>
      </c>
      <c r="I54" s="158"/>
    </row>
    <row r="55" spans="1:9" ht="24.75" customHeight="1">
      <c r="A55" s="173" t="s">
        <v>269</v>
      </c>
      <c r="B55" s="226" t="s">
        <v>270</v>
      </c>
      <c r="C55" s="226"/>
      <c r="D55" s="170">
        <v>9072.72</v>
      </c>
      <c r="E55" s="171"/>
      <c r="F55" s="157"/>
      <c r="G55" s="157"/>
      <c r="H55" s="156">
        <v>9072.72</v>
      </c>
      <c r="I55" s="158"/>
    </row>
    <row r="56" spans="1:11" ht="24.75" customHeight="1">
      <c r="A56" s="173" t="s">
        <v>378</v>
      </c>
      <c r="B56" s="226" t="s">
        <v>379</v>
      </c>
      <c r="C56" s="226"/>
      <c r="D56" s="170">
        <v>54871</v>
      </c>
      <c r="E56" s="171"/>
      <c r="F56" s="157"/>
      <c r="G56" s="157"/>
      <c r="H56" s="156">
        <v>54871</v>
      </c>
      <c r="I56" s="158"/>
      <c r="K56" s="46"/>
    </row>
    <row r="57" spans="1:9" ht="24.75" customHeight="1">
      <c r="A57" s="169">
        <v>1600</v>
      </c>
      <c r="B57" s="226" t="s">
        <v>15</v>
      </c>
      <c r="C57" s="226"/>
      <c r="D57" s="170">
        <v>18288652.53</v>
      </c>
      <c r="E57" s="171"/>
      <c r="F57" s="156">
        <v>32862406.1</v>
      </c>
      <c r="G57" s="156">
        <v>45453477.42</v>
      </c>
      <c r="H57" s="156">
        <v>5697581.21</v>
      </c>
      <c r="I57" s="158"/>
    </row>
    <row r="58" spans="1:9" ht="24.75" customHeight="1">
      <c r="A58" s="169">
        <v>1610</v>
      </c>
      <c r="B58" s="226" t="s">
        <v>272</v>
      </c>
      <c r="C58" s="226"/>
      <c r="D58" s="170">
        <v>7000686.87</v>
      </c>
      <c r="E58" s="171"/>
      <c r="F58" s="156">
        <v>32862406.1</v>
      </c>
      <c r="G58" s="156">
        <v>39806886.96</v>
      </c>
      <c r="H58" s="156">
        <v>56206.01</v>
      </c>
      <c r="I58" s="158"/>
    </row>
    <row r="59" spans="1:9" ht="24.75" customHeight="1">
      <c r="A59" s="173" t="s">
        <v>273</v>
      </c>
      <c r="B59" s="226" t="s">
        <v>274</v>
      </c>
      <c r="C59" s="226"/>
      <c r="D59" s="171"/>
      <c r="E59" s="171"/>
      <c r="F59" s="156">
        <v>18588013.38</v>
      </c>
      <c r="G59" s="156">
        <v>18588013.38</v>
      </c>
      <c r="H59" s="157"/>
      <c r="I59" s="158"/>
    </row>
    <row r="60" spans="1:9" ht="24.75" customHeight="1">
      <c r="A60" s="169">
        <v>1611</v>
      </c>
      <c r="B60" s="226" t="s">
        <v>275</v>
      </c>
      <c r="C60" s="226"/>
      <c r="D60" s="170">
        <v>3818</v>
      </c>
      <c r="E60" s="171"/>
      <c r="F60" s="156">
        <v>411291</v>
      </c>
      <c r="G60" s="156">
        <v>415109</v>
      </c>
      <c r="H60" s="157"/>
      <c r="I60" s="158"/>
    </row>
    <row r="61" spans="1:9" ht="24.75" customHeight="1">
      <c r="A61" s="173" t="s">
        <v>276</v>
      </c>
      <c r="B61" s="226" t="s">
        <v>277</v>
      </c>
      <c r="C61" s="226"/>
      <c r="D61" s="170">
        <v>3818</v>
      </c>
      <c r="E61" s="171"/>
      <c r="F61" s="156">
        <v>411291</v>
      </c>
      <c r="G61" s="156">
        <v>415109</v>
      </c>
      <c r="H61" s="157"/>
      <c r="I61" s="158"/>
    </row>
    <row r="62" spans="1:9" ht="24.75" customHeight="1">
      <c r="A62" s="169">
        <v>1612</v>
      </c>
      <c r="B62" s="226" t="s">
        <v>278</v>
      </c>
      <c r="C62" s="226"/>
      <c r="D62" s="170">
        <v>6996868.87</v>
      </c>
      <c r="E62" s="171"/>
      <c r="F62" s="156">
        <v>13863101.72</v>
      </c>
      <c r="G62" s="156">
        <v>20803764.58</v>
      </c>
      <c r="H62" s="156">
        <v>56206.01</v>
      </c>
      <c r="I62" s="158"/>
    </row>
    <row r="63" spans="1:9" ht="24.75" customHeight="1">
      <c r="A63" s="173" t="s">
        <v>279</v>
      </c>
      <c r="B63" s="226" t="s">
        <v>280</v>
      </c>
      <c r="C63" s="226"/>
      <c r="D63" s="170">
        <v>6996868.87</v>
      </c>
      <c r="E63" s="171"/>
      <c r="F63" s="156">
        <v>13863101.72</v>
      </c>
      <c r="G63" s="156">
        <v>20803764.58</v>
      </c>
      <c r="H63" s="156">
        <v>56206.01</v>
      </c>
      <c r="I63" s="158"/>
    </row>
    <row r="64" spans="1:9" ht="24.75" customHeight="1">
      <c r="A64" s="169">
        <v>1620</v>
      </c>
      <c r="B64" s="226" t="s">
        <v>283</v>
      </c>
      <c r="C64" s="226"/>
      <c r="D64" s="170">
        <v>11287965.66</v>
      </c>
      <c r="E64" s="171"/>
      <c r="F64" s="157"/>
      <c r="G64" s="156">
        <v>5646590.46</v>
      </c>
      <c r="H64" s="156">
        <v>5641375.2</v>
      </c>
      <c r="I64" s="158"/>
    </row>
    <row r="65" spans="1:9" ht="24.75" customHeight="1">
      <c r="A65" s="173" t="s">
        <v>284</v>
      </c>
      <c r="B65" s="226" t="s">
        <v>285</v>
      </c>
      <c r="C65" s="226"/>
      <c r="D65" s="170">
        <v>8090.2</v>
      </c>
      <c r="E65" s="171"/>
      <c r="F65" s="157"/>
      <c r="G65" s="156">
        <v>6652.74</v>
      </c>
      <c r="H65" s="156">
        <v>1437.46</v>
      </c>
      <c r="I65" s="158"/>
    </row>
    <row r="66" spans="1:9" ht="24.75" customHeight="1">
      <c r="A66" s="173" t="s">
        <v>380</v>
      </c>
      <c r="B66" s="226" t="s">
        <v>381</v>
      </c>
      <c r="C66" s="226"/>
      <c r="D66" s="170">
        <v>11279875.46</v>
      </c>
      <c r="E66" s="171"/>
      <c r="F66" s="157"/>
      <c r="G66" s="156">
        <v>5639937.72</v>
      </c>
      <c r="H66" s="156">
        <v>5639937.74</v>
      </c>
      <c r="I66" s="158"/>
    </row>
    <row r="67" spans="1:9" ht="24.75" customHeight="1">
      <c r="A67" s="169">
        <v>2100</v>
      </c>
      <c r="B67" s="226" t="s">
        <v>286</v>
      </c>
      <c r="C67" s="226"/>
      <c r="D67" s="170">
        <v>14957666.67</v>
      </c>
      <c r="E67" s="171"/>
      <c r="F67" s="156">
        <v>526960.96</v>
      </c>
      <c r="G67" s="156">
        <v>4467400</v>
      </c>
      <c r="H67" s="156">
        <v>11017227.63</v>
      </c>
      <c r="I67" s="158"/>
    </row>
    <row r="68" spans="1:9" ht="24.75" customHeight="1">
      <c r="A68" s="169">
        <v>2150</v>
      </c>
      <c r="B68" s="226" t="s">
        <v>287</v>
      </c>
      <c r="C68" s="226"/>
      <c r="D68" s="170">
        <v>3100000</v>
      </c>
      <c r="E68" s="171"/>
      <c r="F68" s="157"/>
      <c r="G68" s="156">
        <v>3100000</v>
      </c>
      <c r="H68" s="157"/>
      <c r="I68" s="158"/>
    </row>
    <row r="69" spans="1:9" ht="24.75" customHeight="1">
      <c r="A69" s="173" t="s">
        <v>288</v>
      </c>
      <c r="B69" s="226" t="s">
        <v>289</v>
      </c>
      <c r="C69" s="226"/>
      <c r="D69" s="170">
        <v>3100000</v>
      </c>
      <c r="E69" s="171"/>
      <c r="F69" s="157"/>
      <c r="G69" s="156">
        <v>3100000</v>
      </c>
      <c r="H69" s="157"/>
      <c r="I69" s="158"/>
    </row>
    <row r="70" spans="1:9" ht="24.75" customHeight="1">
      <c r="A70" s="169">
        <v>2180</v>
      </c>
      <c r="B70" s="226" t="s">
        <v>292</v>
      </c>
      <c r="C70" s="226"/>
      <c r="D70" s="170">
        <v>11857666.67</v>
      </c>
      <c r="E70" s="171"/>
      <c r="F70" s="156">
        <v>526960.96</v>
      </c>
      <c r="G70" s="156">
        <v>1367400</v>
      </c>
      <c r="H70" s="156">
        <v>11017227.63</v>
      </c>
      <c r="I70" s="158"/>
    </row>
    <row r="71" spans="1:9" ht="24.75" customHeight="1">
      <c r="A71" s="169">
        <v>2184</v>
      </c>
      <c r="B71" s="226" t="s">
        <v>292</v>
      </c>
      <c r="C71" s="226"/>
      <c r="D71" s="170">
        <v>21764771.52</v>
      </c>
      <c r="E71" s="171"/>
      <c r="F71" s="157"/>
      <c r="G71" s="156">
        <v>1367400</v>
      </c>
      <c r="H71" s="156">
        <v>20397371.52</v>
      </c>
      <c r="I71" s="158"/>
    </row>
    <row r="72" spans="1:9" ht="24.75" customHeight="1">
      <c r="A72" s="169">
        <v>2185</v>
      </c>
      <c r="B72" s="226" t="s">
        <v>293</v>
      </c>
      <c r="C72" s="226"/>
      <c r="D72" s="170">
        <v>-9907104.85</v>
      </c>
      <c r="E72" s="171"/>
      <c r="F72" s="156">
        <v>526960.96</v>
      </c>
      <c r="G72" s="157"/>
      <c r="H72" s="156">
        <v>-9380143.89</v>
      </c>
      <c r="I72" s="158"/>
    </row>
    <row r="73" spans="1:9" ht="24.75" customHeight="1">
      <c r="A73" s="169">
        <v>2200</v>
      </c>
      <c r="B73" s="226" t="s">
        <v>21</v>
      </c>
      <c r="C73" s="226"/>
      <c r="D73" s="170">
        <v>10400003653.23</v>
      </c>
      <c r="E73" s="171"/>
      <c r="F73" s="156">
        <v>9960659000</v>
      </c>
      <c r="G73" s="156">
        <v>12860662653.23</v>
      </c>
      <c r="H73" s="156">
        <v>7500000000</v>
      </c>
      <c r="I73" s="158"/>
    </row>
    <row r="74" spans="1:9" ht="24.75" customHeight="1">
      <c r="A74" s="169">
        <v>2210</v>
      </c>
      <c r="B74" s="226" t="s">
        <v>21</v>
      </c>
      <c r="C74" s="226"/>
      <c r="D74" s="170">
        <v>10400003653.23</v>
      </c>
      <c r="E74" s="171"/>
      <c r="F74" s="156">
        <v>9960659000</v>
      </c>
      <c r="G74" s="156">
        <v>12860662653.23</v>
      </c>
      <c r="H74" s="156">
        <v>7500000000</v>
      </c>
      <c r="I74" s="158"/>
    </row>
    <row r="75" spans="1:9" ht="24.75" customHeight="1">
      <c r="A75" s="173" t="s">
        <v>294</v>
      </c>
      <c r="B75" s="226" t="s">
        <v>295</v>
      </c>
      <c r="C75" s="226"/>
      <c r="D75" s="170">
        <v>10400003653.23</v>
      </c>
      <c r="E75" s="171"/>
      <c r="F75" s="156">
        <v>9960659000</v>
      </c>
      <c r="G75" s="156">
        <v>12860662653.23</v>
      </c>
      <c r="H75" s="156">
        <v>7500000000</v>
      </c>
      <c r="I75" s="158"/>
    </row>
    <row r="76" spans="1:9" ht="24.75" customHeight="1">
      <c r="A76" s="169">
        <v>2300</v>
      </c>
      <c r="B76" s="226" t="s">
        <v>382</v>
      </c>
      <c r="C76" s="226"/>
      <c r="D76" s="170">
        <v>60125440</v>
      </c>
      <c r="E76" s="171"/>
      <c r="F76" s="157"/>
      <c r="G76" s="156">
        <v>60125440</v>
      </c>
      <c r="H76" s="157"/>
      <c r="I76" s="158"/>
    </row>
    <row r="77" spans="1:9" ht="24.75" customHeight="1">
      <c r="A77" s="169">
        <v>2310</v>
      </c>
      <c r="B77" s="226" t="s">
        <v>382</v>
      </c>
      <c r="C77" s="226"/>
      <c r="D77" s="170">
        <v>60125440</v>
      </c>
      <c r="E77" s="171"/>
      <c r="F77" s="157"/>
      <c r="G77" s="156">
        <v>60125440</v>
      </c>
      <c r="H77" s="157"/>
      <c r="I77" s="158"/>
    </row>
    <row r="78" spans="1:9" ht="24.75" customHeight="1">
      <c r="A78" s="169">
        <v>2400</v>
      </c>
      <c r="B78" s="226" t="s">
        <v>23</v>
      </c>
      <c r="C78" s="226"/>
      <c r="D78" s="170">
        <v>1178163.42</v>
      </c>
      <c r="E78" s="171"/>
      <c r="F78" s="156">
        <v>1276801.24</v>
      </c>
      <c r="G78" s="156">
        <v>2454964.66</v>
      </c>
      <c r="H78" s="157"/>
      <c r="I78" s="158"/>
    </row>
    <row r="79" spans="1:9" ht="24.75" customHeight="1">
      <c r="A79" s="169">
        <v>2410</v>
      </c>
      <c r="B79" s="226" t="s">
        <v>23</v>
      </c>
      <c r="C79" s="226"/>
      <c r="D79" s="170">
        <v>2374390.48</v>
      </c>
      <c r="E79" s="171"/>
      <c r="F79" s="157"/>
      <c r="G79" s="156">
        <v>2374390.48</v>
      </c>
      <c r="H79" s="157"/>
      <c r="I79" s="158"/>
    </row>
    <row r="80" spans="1:9" ht="24.75" customHeight="1">
      <c r="A80" s="173" t="s">
        <v>300</v>
      </c>
      <c r="B80" s="226" t="s">
        <v>301</v>
      </c>
      <c r="C80" s="226"/>
      <c r="D80" s="170">
        <v>1136285.08</v>
      </c>
      <c r="E80" s="171"/>
      <c r="F80" s="157"/>
      <c r="G80" s="156">
        <v>1136285.08</v>
      </c>
      <c r="H80" s="157"/>
      <c r="I80" s="158"/>
    </row>
    <row r="81" spans="1:9" ht="24.75" customHeight="1">
      <c r="A81" s="173" t="s">
        <v>302</v>
      </c>
      <c r="B81" s="226" t="s">
        <v>303</v>
      </c>
      <c r="C81" s="226"/>
      <c r="D81" s="170">
        <v>685412.27</v>
      </c>
      <c r="E81" s="171"/>
      <c r="F81" s="157"/>
      <c r="G81" s="156">
        <v>685412.27</v>
      </c>
      <c r="H81" s="157"/>
      <c r="I81" s="158"/>
    </row>
    <row r="82" spans="1:9" ht="24.75" customHeight="1">
      <c r="A82" s="173" t="s">
        <v>304</v>
      </c>
      <c r="B82" s="226" t="s">
        <v>305</v>
      </c>
      <c r="C82" s="226"/>
      <c r="D82" s="170">
        <v>552693.13</v>
      </c>
      <c r="E82" s="171"/>
      <c r="F82" s="157"/>
      <c r="G82" s="156">
        <v>552693.13</v>
      </c>
      <c r="H82" s="157"/>
      <c r="I82" s="158"/>
    </row>
    <row r="83" spans="1:9" ht="24.75" customHeight="1">
      <c r="A83" s="169">
        <v>2420</v>
      </c>
      <c r="B83" s="226" t="s">
        <v>306</v>
      </c>
      <c r="C83" s="226"/>
      <c r="D83" s="171"/>
      <c r="E83" s="170">
        <v>1196227.06</v>
      </c>
      <c r="F83" s="156">
        <v>1276801.24</v>
      </c>
      <c r="G83" s="156">
        <v>80574.18</v>
      </c>
      <c r="H83" s="157"/>
      <c r="I83" s="158"/>
    </row>
    <row r="84" spans="1:9" ht="24.75" customHeight="1">
      <c r="A84" s="173" t="s">
        <v>309</v>
      </c>
      <c r="B84" s="226" t="s">
        <v>310</v>
      </c>
      <c r="C84" s="226"/>
      <c r="D84" s="171"/>
      <c r="E84" s="170">
        <v>584585.26</v>
      </c>
      <c r="F84" s="156">
        <v>634558.78</v>
      </c>
      <c r="G84" s="156">
        <v>49973.52</v>
      </c>
      <c r="H84" s="157"/>
      <c r="I84" s="158"/>
    </row>
    <row r="85" spans="1:9" ht="24.75" customHeight="1">
      <c r="A85" s="173" t="s">
        <v>311</v>
      </c>
      <c r="B85" s="226" t="s">
        <v>312</v>
      </c>
      <c r="C85" s="226"/>
      <c r="D85" s="171"/>
      <c r="E85" s="170">
        <v>440324.98</v>
      </c>
      <c r="F85" s="156">
        <v>457460.35</v>
      </c>
      <c r="G85" s="156">
        <v>17135.37</v>
      </c>
      <c r="H85" s="157"/>
      <c r="I85" s="158"/>
    </row>
    <row r="86" spans="1:9" ht="24.75" customHeight="1">
      <c r="A86" s="173" t="s">
        <v>313</v>
      </c>
      <c r="B86" s="226" t="s">
        <v>314</v>
      </c>
      <c r="C86" s="226"/>
      <c r="D86" s="171"/>
      <c r="E86" s="170">
        <v>171316.82</v>
      </c>
      <c r="F86" s="156">
        <v>184782.11</v>
      </c>
      <c r="G86" s="156">
        <v>13465.29</v>
      </c>
      <c r="H86" s="157"/>
      <c r="I86" s="158"/>
    </row>
    <row r="87" spans="1:9" ht="24.75" customHeight="1">
      <c r="A87" s="169">
        <v>2700</v>
      </c>
      <c r="B87" s="226" t="s">
        <v>26</v>
      </c>
      <c r="C87" s="226"/>
      <c r="D87" s="170">
        <v>450894.5</v>
      </c>
      <c r="E87" s="171"/>
      <c r="F87" s="156">
        <v>310715.72</v>
      </c>
      <c r="G87" s="156">
        <v>761610.22</v>
      </c>
      <c r="H87" s="157"/>
      <c r="I87" s="158"/>
    </row>
    <row r="88" spans="1:9" ht="24.75" customHeight="1">
      <c r="A88" s="169">
        <v>2730</v>
      </c>
      <c r="B88" s="226" t="s">
        <v>315</v>
      </c>
      <c r="C88" s="226"/>
      <c r="D88" s="170">
        <v>591832</v>
      </c>
      <c r="E88" s="171"/>
      <c r="F88" s="156">
        <v>133200</v>
      </c>
      <c r="G88" s="156">
        <v>725032</v>
      </c>
      <c r="H88" s="157"/>
      <c r="I88" s="158"/>
    </row>
    <row r="89" spans="1:9" ht="24.75" customHeight="1">
      <c r="A89" s="173" t="s">
        <v>318</v>
      </c>
      <c r="B89" s="226" t="s">
        <v>319</v>
      </c>
      <c r="C89" s="226"/>
      <c r="D89" s="170">
        <v>288750</v>
      </c>
      <c r="E89" s="171"/>
      <c r="F89" s="157"/>
      <c r="G89" s="156">
        <v>288750</v>
      </c>
      <c r="H89" s="157"/>
      <c r="I89" s="158"/>
    </row>
    <row r="90" spans="1:9" ht="24.75" customHeight="1">
      <c r="A90" s="173" t="s">
        <v>383</v>
      </c>
      <c r="B90" s="226" t="s">
        <v>384</v>
      </c>
      <c r="C90" s="226"/>
      <c r="D90" s="170">
        <v>303082</v>
      </c>
      <c r="E90" s="171"/>
      <c r="F90" s="157"/>
      <c r="G90" s="156">
        <v>303082</v>
      </c>
      <c r="H90" s="157"/>
      <c r="I90" s="158"/>
    </row>
    <row r="91" spans="1:9" ht="24.75" customHeight="1">
      <c r="A91" s="173" t="s">
        <v>411</v>
      </c>
      <c r="B91" s="226" t="s">
        <v>412</v>
      </c>
      <c r="C91" s="226"/>
      <c r="D91" s="171"/>
      <c r="E91" s="171"/>
      <c r="F91" s="156">
        <v>133200</v>
      </c>
      <c r="G91" s="156">
        <v>133200</v>
      </c>
      <c r="H91" s="157"/>
      <c r="I91" s="158"/>
    </row>
    <row r="92" spans="1:9" ht="24.75" customHeight="1">
      <c r="A92" s="169">
        <v>2740</v>
      </c>
      <c r="B92" s="226" t="s">
        <v>320</v>
      </c>
      <c r="C92" s="226"/>
      <c r="D92" s="171"/>
      <c r="E92" s="170">
        <v>140937.5</v>
      </c>
      <c r="F92" s="156">
        <v>177515.72</v>
      </c>
      <c r="G92" s="156">
        <v>36578.22</v>
      </c>
      <c r="H92" s="157"/>
      <c r="I92" s="158"/>
    </row>
    <row r="93" spans="1:9" ht="24.75" customHeight="1">
      <c r="A93" s="173" t="s">
        <v>385</v>
      </c>
      <c r="B93" s="226" t="s">
        <v>386</v>
      </c>
      <c r="C93" s="226"/>
      <c r="D93" s="171"/>
      <c r="E93" s="171"/>
      <c r="F93" s="156">
        <v>26265.72</v>
      </c>
      <c r="G93" s="156">
        <v>26265.72</v>
      </c>
      <c r="H93" s="157"/>
      <c r="I93" s="158"/>
    </row>
    <row r="94" spans="1:9" ht="24.75" customHeight="1">
      <c r="A94" s="173" t="s">
        <v>321</v>
      </c>
      <c r="B94" s="226" t="s">
        <v>322</v>
      </c>
      <c r="C94" s="226"/>
      <c r="D94" s="171"/>
      <c r="E94" s="170">
        <v>140937.5</v>
      </c>
      <c r="F94" s="156">
        <v>151250</v>
      </c>
      <c r="G94" s="156">
        <v>10312.5</v>
      </c>
      <c r="H94" s="157"/>
      <c r="I94" s="158"/>
    </row>
    <row r="95" spans="1:9" ht="24.75" customHeight="1">
      <c r="A95" s="169">
        <v>2900</v>
      </c>
      <c r="B95" s="226" t="s">
        <v>28</v>
      </c>
      <c r="C95" s="226"/>
      <c r="D95" s="170">
        <v>12440983.88</v>
      </c>
      <c r="E95" s="171"/>
      <c r="F95" s="157"/>
      <c r="G95" s="157"/>
      <c r="H95" s="156">
        <v>12440983.88</v>
      </c>
      <c r="I95" s="158"/>
    </row>
    <row r="96" spans="1:9" ht="24.75" customHeight="1">
      <c r="A96" s="169">
        <v>2920</v>
      </c>
      <c r="B96" s="226" t="s">
        <v>283</v>
      </c>
      <c r="C96" s="226"/>
      <c r="D96" s="170">
        <v>12440983.88</v>
      </c>
      <c r="E96" s="171"/>
      <c r="F96" s="157"/>
      <c r="G96" s="157"/>
      <c r="H96" s="156">
        <v>12440983.88</v>
      </c>
      <c r="I96" s="158"/>
    </row>
    <row r="97" spans="1:9" ht="24.75" customHeight="1">
      <c r="A97" s="169">
        <v>3000</v>
      </c>
      <c r="B97" s="226" t="s">
        <v>387</v>
      </c>
      <c r="C97" s="226"/>
      <c r="D97" s="171"/>
      <c r="E97" s="171"/>
      <c r="F97" s="156">
        <v>25726395.45</v>
      </c>
      <c r="G97" s="156">
        <v>25726395.45</v>
      </c>
      <c r="H97" s="157"/>
      <c r="I97" s="158"/>
    </row>
    <row r="98" spans="1:11" ht="24.75" customHeight="1">
      <c r="A98" s="169">
        <v>3040</v>
      </c>
      <c r="B98" s="226" t="s">
        <v>388</v>
      </c>
      <c r="C98" s="226"/>
      <c r="D98" s="171"/>
      <c r="E98" s="171"/>
      <c r="F98" s="156">
        <v>25726395.45</v>
      </c>
      <c r="G98" s="156">
        <v>25726395.45</v>
      </c>
      <c r="H98" s="157"/>
      <c r="I98" s="158"/>
      <c r="K98" s="46">
        <f>E97+E99+E100+E102+E103</f>
        <v>10552993.510000002</v>
      </c>
    </row>
    <row r="99" spans="1:9" ht="24.75" customHeight="1">
      <c r="A99" s="173" t="s">
        <v>389</v>
      </c>
      <c r="B99" s="226" t="s">
        <v>390</v>
      </c>
      <c r="C99" s="226"/>
      <c r="D99" s="171"/>
      <c r="E99" s="171"/>
      <c r="F99" s="156">
        <v>25726395.45</v>
      </c>
      <c r="G99" s="156">
        <v>25726395.45</v>
      </c>
      <c r="H99" s="157"/>
      <c r="I99" s="158"/>
    </row>
    <row r="100" spans="1:9" ht="24.75" customHeight="1">
      <c r="A100" s="169">
        <v>3100</v>
      </c>
      <c r="B100" s="226" t="s">
        <v>324</v>
      </c>
      <c r="C100" s="226"/>
      <c r="D100" s="171"/>
      <c r="E100" s="170">
        <v>4147733.61</v>
      </c>
      <c r="F100" s="156">
        <v>8754793.96</v>
      </c>
      <c r="G100" s="156">
        <v>4902508.32</v>
      </c>
      <c r="H100" s="157"/>
      <c r="I100" s="161">
        <v>295447.97</v>
      </c>
    </row>
    <row r="101" spans="1:9" ht="24.75" customHeight="1">
      <c r="A101" s="169">
        <v>3120</v>
      </c>
      <c r="B101" s="226" t="s">
        <v>325</v>
      </c>
      <c r="C101" s="226"/>
      <c r="D101" s="171"/>
      <c r="E101" s="170">
        <v>678152.23</v>
      </c>
      <c r="F101" s="156">
        <v>1319316.51</v>
      </c>
      <c r="G101" s="156">
        <v>882023.03</v>
      </c>
      <c r="H101" s="157"/>
      <c r="I101" s="161">
        <v>240858.75</v>
      </c>
    </row>
    <row r="102" spans="1:9" ht="24.75" customHeight="1">
      <c r="A102" s="169">
        <v>3130</v>
      </c>
      <c r="B102" s="226" t="s">
        <v>326</v>
      </c>
      <c r="C102" s="226"/>
      <c r="D102" s="171"/>
      <c r="E102" s="170">
        <v>3202629.95</v>
      </c>
      <c r="F102" s="156">
        <v>6006803.47</v>
      </c>
      <c r="G102" s="156">
        <v>2804173.52</v>
      </c>
      <c r="H102" s="157"/>
      <c r="I102" s="158"/>
    </row>
    <row r="103" spans="1:9" ht="24.75" customHeight="1">
      <c r="A103" s="173" t="s">
        <v>327</v>
      </c>
      <c r="B103" s="226" t="s">
        <v>326</v>
      </c>
      <c r="C103" s="226"/>
      <c r="D103" s="171"/>
      <c r="E103" s="170">
        <v>3202629.95</v>
      </c>
      <c r="F103" s="156">
        <v>6006803.47</v>
      </c>
      <c r="G103" s="156">
        <v>2804173.52</v>
      </c>
      <c r="H103" s="157"/>
      <c r="I103" s="158"/>
    </row>
    <row r="104" spans="1:9" ht="24.75" customHeight="1">
      <c r="A104" s="169">
        <v>3150</v>
      </c>
      <c r="B104" s="226" t="s">
        <v>328</v>
      </c>
      <c r="C104" s="226"/>
      <c r="D104" s="171"/>
      <c r="E104" s="170">
        <v>266951.43</v>
      </c>
      <c r="F104" s="156">
        <v>917747.35</v>
      </c>
      <c r="G104" s="156">
        <v>705385.14</v>
      </c>
      <c r="H104" s="157"/>
      <c r="I104" s="161">
        <v>54589.22</v>
      </c>
    </row>
    <row r="105" spans="1:9" ht="24.75" customHeight="1">
      <c r="A105" s="169">
        <v>3160</v>
      </c>
      <c r="B105" s="226" t="s">
        <v>265</v>
      </c>
      <c r="C105" s="226"/>
      <c r="D105" s="171"/>
      <c r="E105" s="171"/>
      <c r="F105" s="156">
        <v>25269</v>
      </c>
      <c r="G105" s="156">
        <v>25269</v>
      </c>
      <c r="H105" s="157"/>
      <c r="I105" s="158"/>
    </row>
    <row r="106" spans="1:9" ht="24.75" customHeight="1">
      <c r="A106" s="169">
        <v>3180</v>
      </c>
      <c r="B106" s="226" t="s">
        <v>267</v>
      </c>
      <c r="C106" s="226"/>
      <c r="D106" s="171"/>
      <c r="E106" s="171"/>
      <c r="F106" s="156">
        <v>485657.63</v>
      </c>
      <c r="G106" s="156">
        <v>485657.63</v>
      </c>
      <c r="H106" s="157"/>
      <c r="I106" s="158"/>
    </row>
    <row r="107" spans="1:9" ht="24.75" customHeight="1">
      <c r="A107" s="169">
        <v>3200</v>
      </c>
      <c r="B107" s="226" t="s">
        <v>330</v>
      </c>
      <c r="C107" s="226"/>
      <c r="D107" s="171"/>
      <c r="E107" s="170">
        <v>365609.49</v>
      </c>
      <c r="F107" s="156">
        <v>1766102.13</v>
      </c>
      <c r="G107" s="156">
        <v>1563956.48</v>
      </c>
      <c r="H107" s="157"/>
      <c r="I107" s="161">
        <v>163463.84</v>
      </c>
    </row>
    <row r="108" spans="1:9" ht="24.75" customHeight="1">
      <c r="A108" s="169">
        <v>3210</v>
      </c>
      <c r="B108" s="226" t="s">
        <v>331</v>
      </c>
      <c r="C108" s="226"/>
      <c r="D108" s="171"/>
      <c r="E108" s="170">
        <v>133680.5</v>
      </c>
      <c r="F108" s="156">
        <v>478031.85</v>
      </c>
      <c r="G108" s="156">
        <v>410162.01</v>
      </c>
      <c r="H108" s="157"/>
      <c r="I108" s="161">
        <v>65810.66</v>
      </c>
    </row>
    <row r="109" spans="1:11" ht="24.75" customHeight="1">
      <c r="A109" s="169">
        <v>3220</v>
      </c>
      <c r="B109" s="226" t="s">
        <v>332</v>
      </c>
      <c r="C109" s="226"/>
      <c r="D109" s="171"/>
      <c r="E109" s="170">
        <v>231928.99</v>
      </c>
      <c r="F109" s="156">
        <v>1288070.28</v>
      </c>
      <c r="G109" s="156">
        <v>1153794.47</v>
      </c>
      <c r="H109" s="157"/>
      <c r="I109" s="161">
        <v>97653.18</v>
      </c>
      <c r="K109" s="46"/>
    </row>
    <row r="110" spans="1:9" ht="24.75" customHeight="1">
      <c r="A110" s="169">
        <v>3300</v>
      </c>
      <c r="B110" s="226" t="s">
        <v>333</v>
      </c>
      <c r="C110" s="226"/>
      <c r="D110" s="171"/>
      <c r="E110" s="170">
        <v>547897166.69</v>
      </c>
      <c r="F110" s="156">
        <v>1032409516.89</v>
      </c>
      <c r="G110" s="156">
        <v>771294560.04</v>
      </c>
      <c r="H110" s="157"/>
      <c r="I110" s="161">
        <v>286782209.84</v>
      </c>
    </row>
    <row r="111" spans="1:9" ht="24.75" customHeight="1">
      <c r="A111" s="169">
        <v>3310</v>
      </c>
      <c r="B111" s="226" t="s">
        <v>334</v>
      </c>
      <c r="C111" s="226"/>
      <c r="D111" s="171"/>
      <c r="E111" s="170">
        <v>70649574.55</v>
      </c>
      <c r="F111" s="156">
        <v>119247088.62</v>
      </c>
      <c r="G111" s="156">
        <v>49040761.41</v>
      </c>
      <c r="H111" s="157"/>
      <c r="I111" s="161">
        <v>443247.34</v>
      </c>
    </row>
    <row r="112" spans="1:9" ht="24.75" customHeight="1">
      <c r="A112" s="173" t="s">
        <v>335</v>
      </c>
      <c r="B112" s="226" t="s">
        <v>336</v>
      </c>
      <c r="C112" s="226"/>
      <c r="D112" s="171"/>
      <c r="E112" s="170">
        <v>17539.98</v>
      </c>
      <c r="F112" s="156">
        <v>428830.98</v>
      </c>
      <c r="G112" s="156">
        <v>411291</v>
      </c>
      <c r="H112" s="157"/>
      <c r="I112" s="158"/>
    </row>
    <row r="113" spans="1:9" ht="24.75" customHeight="1">
      <c r="A113" s="173" t="s">
        <v>337</v>
      </c>
      <c r="B113" s="226" t="s">
        <v>338</v>
      </c>
      <c r="C113" s="226"/>
      <c r="D113" s="171"/>
      <c r="E113" s="170">
        <v>70632034.57</v>
      </c>
      <c r="F113" s="156">
        <v>118818257.64</v>
      </c>
      <c r="G113" s="156">
        <v>48629470.41</v>
      </c>
      <c r="H113" s="157"/>
      <c r="I113" s="161">
        <v>443247.34</v>
      </c>
    </row>
    <row r="114" spans="1:9" ht="24.75" customHeight="1">
      <c r="A114" s="169">
        <v>3320</v>
      </c>
      <c r="B114" s="226" t="s">
        <v>339</v>
      </c>
      <c r="C114" s="226"/>
      <c r="D114" s="171"/>
      <c r="E114" s="170">
        <v>52160011</v>
      </c>
      <c r="F114" s="156">
        <v>52761009.69</v>
      </c>
      <c r="G114" s="156">
        <v>600998.69</v>
      </c>
      <c r="H114" s="157"/>
      <c r="I114" s="158"/>
    </row>
    <row r="115" spans="1:9" ht="24.75" customHeight="1">
      <c r="A115" s="169">
        <v>3350</v>
      </c>
      <c r="B115" s="226" t="s">
        <v>340</v>
      </c>
      <c r="C115" s="226"/>
      <c r="D115" s="171"/>
      <c r="E115" s="172">
        <v>-0.13</v>
      </c>
      <c r="F115" s="156">
        <v>15036158.17</v>
      </c>
      <c r="G115" s="156">
        <v>15036158.3</v>
      </c>
      <c r="H115" s="157"/>
      <c r="I115" s="158"/>
    </row>
    <row r="116" spans="1:12" ht="24.75" customHeight="1">
      <c r="A116" s="169">
        <v>3380</v>
      </c>
      <c r="B116" s="226" t="s">
        <v>341</v>
      </c>
      <c r="C116" s="226"/>
      <c r="D116" s="171"/>
      <c r="E116" s="170">
        <v>145693060.83</v>
      </c>
      <c r="F116" s="156">
        <v>286609300</v>
      </c>
      <c r="G116" s="156">
        <v>285255201.67</v>
      </c>
      <c r="H116" s="157"/>
      <c r="I116" s="161">
        <v>144338962.5</v>
      </c>
      <c r="L116" s="46"/>
    </row>
    <row r="117" spans="1:12" ht="24.75" customHeight="1">
      <c r="A117" s="173" t="s">
        <v>342</v>
      </c>
      <c r="B117" s="226" t="s">
        <v>343</v>
      </c>
      <c r="C117" s="226"/>
      <c r="D117" s="171"/>
      <c r="E117" s="170">
        <v>145693060.83</v>
      </c>
      <c r="F117" s="156">
        <v>286609300</v>
      </c>
      <c r="G117" s="156">
        <v>285255201.67</v>
      </c>
      <c r="H117" s="157"/>
      <c r="I117" s="161">
        <v>144338962.5</v>
      </c>
      <c r="L117" s="46"/>
    </row>
    <row r="118" spans="1:9" ht="24.75" customHeight="1">
      <c r="A118" s="169">
        <v>3390</v>
      </c>
      <c r="B118" s="226" t="s">
        <v>346</v>
      </c>
      <c r="C118" s="226"/>
      <c r="D118" s="171"/>
      <c r="E118" s="170">
        <v>279394520.44</v>
      </c>
      <c r="F118" s="156">
        <v>558755960.41</v>
      </c>
      <c r="G118" s="156">
        <v>421361439.97</v>
      </c>
      <c r="H118" s="157"/>
      <c r="I118" s="161">
        <v>142000000</v>
      </c>
    </row>
    <row r="119" spans="1:9" ht="24.75" customHeight="1">
      <c r="A119" s="173" t="s">
        <v>347</v>
      </c>
      <c r="B119" s="226" t="s">
        <v>348</v>
      </c>
      <c r="C119" s="226"/>
      <c r="D119" s="171"/>
      <c r="E119" s="170">
        <v>940000</v>
      </c>
      <c r="F119" s="156">
        <v>1300635</v>
      </c>
      <c r="G119" s="156">
        <v>360635</v>
      </c>
      <c r="H119" s="157"/>
      <c r="I119" s="158"/>
    </row>
    <row r="120" spans="1:9" ht="24.75" customHeight="1">
      <c r="A120" s="173" t="s">
        <v>349</v>
      </c>
      <c r="B120" s="226" t="s">
        <v>350</v>
      </c>
      <c r="C120" s="226"/>
      <c r="D120" s="171"/>
      <c r="E120" s="170">
        <v>278454520.44</v>
      </c>
      <c r="F120" s="156">
        <v>557455325.41</v>
      </c>
      <c r="G120" s="156">
        <v>421000804.97</v>
      </c>
      <c r="H120" s="157"/>
      <c r="I120" s="161">
        <v>142000000</v>
      </c>
    </row>
    <row r="121" spans="1:9" ht="24.75" customHeight="1">
      <c r="A121" s="169">
        <v>3400</v>
      </c>
      <c r="B121" s="226" t="s">
        <v>351</v>
      </c>
      <c r="C121" s="226"/>
      <c r="D121" s="171"/>
      <c r="E121" s="170">
        <v>1173583.07</v>
      </c>
      <c r="F121" s="157"/>
      <c r="G121" s="156">
        <v>-1173583.07</v>
      </c>
      <c r="H121" s="157"/>
      <c r="I121" s="158"/>
    </row>
    <row r="122" spans="1:9" ht="24.75" customHeight="1">
      <c r="A122" s="169">
        <v>3440</v>
      </c>
      <c r="B122" s="226" t="s">
        <v>352</v>
      </c>
      <c r="C122" s="226"/>
      <c r="D122" s="171"/>
      <c r="E122" s="170">
        <v>1173583.07</v>
      </c>
      <c r="F122" s="157"/>
      <c r="G122" s="156">
        <v>-1173583.07</v>
      </c>
      <c r="H122" s="157"/>
      <c r="I122" s="158"/>
    </row>
    <row r="123" spans="1:9" ht="24.75" customHeight="1">
      <c r="A123" s="169">
        <v>3500</v>
      </c>
      <c r="B123" s="226" t="s">
        <v>39</v>
      </c>
      <c r="C123" s="226"/>
      <c r="D123" s="171"/>
      <c r="E123" s="170">
        <v>223699389.77</v>
      </c>
      <c r="F123" s="156">
        <v>274118955.33</v>
      </c>
      <c r="G123" s="156">
        <v>61259897.84</v>
      </c>
      <c r="H123" s="157"/>
      <c r="I123" s="161">
        <v>10840332.28</v>
      </c>
    </row>
    <row r="124" spans="1:9" ht="24.75" customHeight="1">
      <c r="A124" s="169">
        <v>3510</v>
      </c>
      <c r="B124" s="226" t="s">
        <v>353</v>
      </c>
      <c r="C124" s="226"/>
      <c r="D124" s="171"/>
      <c r="E124" s="170">
        <v>204823712.73</v>
      </c>
      <c r="F124" s="156">
        <v>276631616.5</v>
      </c>
      <c r="G124" s="156">
        <v>71807903.77</v>
      </c>
      <c r="H124" s="157"/>
      <c r="I124" s="158"/>
    </row>
    <row r="125" spans="1:9" ht="24.75" customHeight="1">
      <c r="A125" s="173" t="s">
        <v>391</v>
      </c>
      <c r="B125" s="226" t="s">
        <v>392</v>
      </c>
      <c r="C125" s="226"/>
      <c r="D125" s="171"/>
      <c r="E125" s="171"/>
      <c r="F125" s="156">
        <v>60192500</v>
      </c>
      <c r="G125" s="156">
        <v>60192500</v>
      </c>
      <c r="H125" s="157"/>
      <c r="I125" s="158"/>
    </row>
    <row r="126" spans="1:9" ht="24.75" customHeight="1">
      <c r="A126" s="160" t="s">
        <v>354</v>
      </c>
      <c r="B126" s="224" t="s">
        <v>355</v>
      </c>
      <c r="C126" s="224"/>
      <c r="D126" s="157"/>
      <c r="E126" s="156">
        <v>204823712.73</v>
      </c>
      <c r="F126" s="156">
        <v>216439116.5</v>
      </c>
      <c r="G126" s="156">
        <v>11615403.77</v>
      </c>
      <c r="H126" s="157"/>
      <c r="I126" s="158"/>
    </row>
    <row r="127" spans="1:9" ht="24.75" customHeight="1">
      <c r="A127" s="155">
        <v>3520</v>
      </c>
      <c r="B127" s="224" t="s">
        <v>413</v>
      </c>
      <c r="C127" s="224"/>
      <c r="D127" s="157"/>
      <c r="E127" s="156">
        <v>18875677.04</v>
      </c>
      <c r="F127" s="156">
        <v>-2512661.17</v>
      </c>
      <c r="G127" s="156">
        <v>-10548005.93</v>
      </c>
      <c r="H127" s="157"/>
      <c r="I127" s="161">
        <v>10840332.28</v>
      </c>
    </row>
    <row r="128" spans="1:9" ht="24.75" customHeight="1">
      <c r="A128" s="155">
        <v>4000</v>
      </c>
      <c r="B128" s="224" t="s">
        <v>356</v>
      </c>
      <c r="C128" s="224"/>
      <c r="D128" s="157"/>
      <c r="E128" s="156">
        <v>3034147272.23</v>
      </c>
      <c r="F128" s="156">
        <v>23412790.9</v>
      </c>
      <c r="G128" s="156">
        <v>-4826265.72</v>
      </c>
      <c r="H128" s="157"/>
      <c r="I128" s="161">
        <v>3005908215.6099997</v>
      </c>
    </row>
    <row r="129" spans="1:9" ht="24.75" customHeight="1">
      <c r="A129" s="155">
        <v>4030</v>
      </c>
      <c r="B129" s="224" t="s">
        <v>43</v>
      </c>
      <c r="C129" s="224"/>
      <c r="D129" s="157"/>
      <c r="E129" s="156">
        <v>3034147272.23</v>
      </c>
      <c r="F129" s="156">
        <v>23412790.9</v>
      </c>
      <c r="G129" s="156">
        <v>-4826265.72</v>
      </c>
      <c r="H129" s="157"/>
      <c r="I129" s="161">
        <v>3005908215.6099997</v>
      </c>
    </row>
    <row r="130" spans="1:9" ht="24.75" customHeight="1">
      <c r="A130" s="160" t="s">
        <v>358</v>
      </c>
      <c r="B130" s="224" t="s">
        <v>359</v>
      </c>
      <c r="C130" s="224"/>
      <c r="D130" s="157"/>
      <c r="E130" s="156">
        <v>17207272.23</v>
      </c>
      <c r="F130" s="156">
        <v>-2313604.55</v>
      </c>
      <c r="G130" s="156">
        <v>-2512661.17</v>
      </c>
      <c r="H130" s="157"/>
      <c r="I130" s="161">
        <v>17008215.61</v>
      </c>
    </row>
    <row r="131" spans="1:9" ht="24.75" customHeight="1">
      <c r="A131" s="160" t="s">
        <v>360</v>
      </c>
      <c r="B131" s="224" t="s">
        <v>43</v>
      </c>
      <c r="C131" s="224"/>
      <c r="D131" s="157"/>
      <c r="E131" s="156">
        <v>3016940000</v>
      </c>
      <c r="F131" s="156">
        <v>25726395.45</v>
      </c>
      <c r="G131" s="156">
        <v>-2313604.55</v>
      </c>
      <c r="H131" s="157"/>
      <c r="I131" s="161">
        <v>2988900000</v>
      </c>
    </row>
    <row r="132" spans="1:9" ht="24.75" customHeight="1">
      <c r="A132" s="155">
        <v>5000</v>
      </c>
      <c r="B132" s="224" t="s">
        <v>361</v>
      </c>
      <c r="C132" s="224"/>
      <c r="D132" s="157"/>
      <c r="E132" s="156">
        <v>1254281100</v>
      </c>
      <c r="F132" s="157"/>
      <c r="G132" s="157"/>
      <c r="H132" s="157"/>
      <c r="I132" s="161">
        <v>1254281100</v>
      </c>
    </row>
    <row r="133" spans="1:9" ht="24.75" customHeight="1">
      <c r="A133" s="155">
        <v>5030</v>
      </c>
      <c r="B133" s="224" t="s">
        <v>362</v>
      </c>
      <c r="C133" s="224"/>
      <c r="D133" s="157"/>
      <c r="E133" s="156">
        <v>1254281100</v>
      </c>
      <c r="F133" s="157"/>
      <c r="G133" s="157"/>
      <c r="H133" s="157"/>
      <c r="I133" s="161">
        <v>1254281100</v>
      </c>
    </row>
    <row r="134" spans="1:9" ht="24.75" customHeight="1">
      <c r="A134" s="155">
        <v>5400</v>
      </c>
      <c r="B134" s="224" t="s">
        <v>53</v>
      </c>
      <c r="C134" s="224"/>
      <c r="D134" s="157"/>
      <c r="E134" s="156">
        <v>6625571000</v>
      </c>
      <c r="F134" s="156">
        <v>7313942741</v>
      </c>
      <c r="G134" s="156">
        <v>5727712741</v>
      </c>
      <c r="H134" s="157"/>
      <c r="I134" s="161">
        <v>5039341000</v>
      </c>
    </row>
    <row r="135" spans="1:9" ht="24.75" customHeight="1">
      <c r="A135" s="155">
        <v>5480</v>
      </c>
      <c r="B135" s="224" t="s">
        <v>363</v>
      </c>
      <c r="C135" s="224"/>
      <c r="D135" s="157"/>
      <c r="E135" s="156">
        <v>6625571000</v>
      </c>
      <c r="F135" s="156">
        <v>7313942741</v>
      </c>
      <c r="G135" s="156">
        <v>5727712741</v>
      </c>
      <c r="H135" s="157"/>
      <c r="I135" s="161">
        <v>5039341000</v>
      </c>
    </row>
    <row r="136" spans="1:9" ht="24.75" customHeight="1">
      <c r="A136" s="155">
        <v>5500</v>
      </c>
      <c r="B136" s="224" t="s">
        <v>54</v>
      </c>
      <c r="C136" s="224"/>
      <c r="D136" s="157"/>
      <c r="E136" s="156">
        <v>1740524974.3</v>
      </c>
      <c r="F136" s="157"/>
      <c r="G136" s="156">
        <v>172760601.15</v>
      </c>
      <c r="H136" s="157"/>
      <c r="I136" s="161">
        <v>1913285575.4499998</v>
      </c>
    </row>
    <row r="137" spans="1:9" ht="24.75" customHeight="1">
      <c r="A137" s="155">
        <v>5520</v>
      </c>
      <c r="B137" s="224" t="s">
        <v>364</v>
      </c>
      <c r="C137" s="224"/>
      <c r="D137" s="157"/>
      <c r="E137" s="156">
        <v>1740524974.3</v>
      </c>
      <c r="F137" s="157"/>
      <c r="G137" s="156">
        <v>172760601.15</v>
      </c>
      <c r="H137" s="157"/>
      <c r="I137" s="161">
        <v>1913285575.4499998</v>
      </c>
    </row>
    <row r="138" spans="1:9" ht="24.75" customHeight="1">
      <c r="A138" s="155">
        <v>5600</v>
      </c>
      <c r="B138" s="224" t="s">
        <v>365</v>
      </c>
      <c r="C138" s="224"/>
      <c r="D138" s="157"/>
      <c r="E138" s="156">
        <v>172760601.15</v>
      </c>
      <c r="F138" s="156">
        <v>4214571651.08</v>
      </c>
      <c r="G138" s="156">
        <v>207684296.99</v>
      </c>
      <c r="H138" s="157"/>
      <c r="I138" s="161">
        <v>-3834126752.94</v>
      </c>
    </row>
    <row r="139" spans="1:9" ht="24.75" customHeight="1">
      <c r="A139" s="155">
        <v>5610</v>
      </c>
      <c r="B139" s="224" t="s">
        <v>365</v>
      </c>
      <c r="C139" s="224"/>
      <c r="D139" s="157"/>
      <c r="E139" s="156">
        <v>172760601.15</v>
      </c>
      <c r="F139" s="156">
        <v>4214571651.08</v>
      </c>
      <c r="G139" s="156">
        <v>207684296.99</v>
      </c>
      <c r="H139" s="157"/>
      <c r="I139" s="161">
        <v>-3834126752.94</v>
      </c>
    </row>
    <row r="140" spans="1:9" ht="24.75" customHeight="1">
      <c r="A140" s="155">
        <v>6000</v>
      </c>
      <c r="B140" s="224" t="s">
        <v>152</v>
      </c>
      <c r="C140" s="224"/>
      <c r="D140" s="157"/>
      <c r="E140" s="157"/>
      <c r="F140" s="156">
        <v>13499215.89</v>
      </c>
      <c r="G140" s="156">
        <v>13499215.89</v>
      </c>
      <c r="H140" s="157"/>
      <c r="I140" s="158"/>
    </row>
    <row r="141" spans="1:9" ht="24.75" customHeight="1">
      <c r="A141" s="155">
        <v>6010</v>
      </c>
      <c r="B141" s="224" t="s">
        <v>152</v>
      </c>
      <c r="C141" s="224"/>
      <c r="D141" s="157"/>
      <c r="E141" s="157"/>
      <c r="F141" s="156">
        <v>13499215.89</v>
      </c>
      <c r="G141" s="156">
        <v>13499215.89</v>
      </c>
      <c r="H141" s="157"/>
      <c r="I141" s="158"/>
    </row>
    <row r="142" spans="1:9" ht="24.75" customHeight="1">
      <c r="A142" s="155">
        <v>6100</v>
      </c>
      <c r="B142" s="224" t="s">
        <v>153</v>
      </c>
      <c r="C142" s="224"/>
      <c r="D142" s="157"/>
      <c r="E142" s="157"/>
      <c r="F142" s="156">
        <v>1673412.45</v>
      </c>
      <c r="G142" s="156">
        <v>1673412.45</v>
      </c>
      <c r="H142" s="157"/>
      <c r="I142" s="158"/>
    </row>
    <row r="143" spans="1:9" ht="24.75" customHeight="1">
      <c r="A143" s="155">
        <v>6110</v>
      </c>
      <c r="B143" s="224" t="s">
        <v>154</v>
      </c>
      <c r="C143" s="224"/>
      <c r="D143" s="157"/>
      <c r="E143" s="157"/>
      <c r="F143" s="156">
        <v>717498.98</v>
      </c>
      <c r="G143" s="156">
        <v>717498.98</v>
      </c>
      <c r="H143" s="157"/>
      <c r="I143" s="158"/>
    </row>
    <row r="144" spans="1:9" ht="24.75" customHeight="1">
      <c r="A144" s="160" t="s">
        <v>132</v>
      </c>
      <c r="B144" s="224" t="s">
        <v>393</v>
      </c>
      <c r="C144" s="224"/>
      <c r="D144" s="157"/>
      <c r="E144" s="157"/>
      <c r="F144" s="156">
        <v>190538.02</v>
      </c>
      <c r="G144" s="156">
        <v>190538.02</v>
      </c>
      <c r="H144" s="157"/>
      <c r="I144" s="158"/>
    </row>
    <row r="145" spans="1:9" ht="24.75" customHeight="1">
      <c r="A145" s="160" t="s">
        <v>134</v>
      </c>
      <c r="B145" s="224" t="s">
        <v>155</v>
      </c>
      <c r="C145" s="224"/>
      <c r="D145" s="157"/>
      <c r="E145" s="157"/>
      <c r="F145" s="156">
        <v>526960.96</v>
      </c>
      <c r="G145" s="156">
        <v>526960.96</v>
      </c>
      <c r="H145" s="157"/>
      <c r="I145" s="158"/>
    </row>
    <row r="146" spans="1:9" ht="24.75" customHeight="1">
      <c r="A146" s="155">
        <v>6150</v>
      </c>
      <c r="B146" s="224" t="s">
        <v>157</v>
      </c>
      <c r="C146" s="224"/>
      <c r="D146" s="157"/>
      <c r="E146" s="157"/>
      <c r="F146" s="156">
        <v>955913.47</v>
      </c>
      <c r="G146" s="156">
        <v>955913.47</v>
      </c>
      <c r="H146" s="157"/>
      <c r="I146" s="158"/>
    </row>
    <row r="147" spans="1:9" ht="24.75" customHeight="1">
      <c r="A147" s="160" t="s">
        <v>135</v>
      </c>
      <c r="B147" s="224" t="s">
        <v>158</v>
      </c>
      <c r="C147" s="224"/>
      <c r="D147" s="157"/>
      <c r="E147" s="157"/>
      <c r="F147" s="156">
        <v>1491.22</v>
      </c>
      <c r="G147" s="156">
        <v>1491.22</v>
      </c>
      <c r="H147" s="157"/>
      <c r="I147" s="158"/>
    </row>
    <row r="148" spans="1:9" ht="24.75" customHeight="1">
      <c r="A148" s="160" t="s">
        <v>159</v>
      </c>
      <c r="B148" s="224" t="s">
        <v>160</v>
      </c>
      <c r="C148" s="224"/>
      <c r="D148" s="157"/>
      <c r="E148" s="157"/>
      <c r="F148" s="156">
        <v>954422.25</v>
      </c>
      <c r="G148" s="156">
        <v>954422.25</v>
      </c>
      <c r="H148" s="157"/>
      <c r="I148" s="158"/>
    </row>
    <row r="149" spans="1:9" ht="24.75" customHeight="1">
      <c r="A149" s="155">
        <v>6200</v>
      </c>
      <c r="B149" s="224" t="s">
        <v>84</v>
      </c>
      <c r="C149" s="224"/>
      <c r="D149" s="157"/>
      <c r="E149" s="157"/>
      <c r="F149" s="156">
        <v>182458855.48</v>
      </c>
      <c r="G149" s="156">
        <v>182458855.48</v>
      </c>
      <c r="H149" s="157"/>
      <c r="I149" s="158"/>
    </row>
    <row r="150" spans="1:9" ht="24.75" customHeight="1">
      <c r="A150" s="155">
        <v>6210</v>
      </c>
      <c r="B150" s="224" t="s">
        <v>161</v>
      </c>
      <c r="C150" s="224"/>
      <c r="D150" s="157"/>
      <c r="E150" s="157"/>
      <c r="F150" s="156">
        <v>165664260.3</v>
      </c>
      <c r="G150" s="156">
        <v>165664260.3</v>
      </c>
      <c r="H150" s="157"/>
      <c r="I150" s="158"/>
    </row>
    <row r="151" spans="1:11" ht="24.75" customHeight="1">
      <c r="A151" s="155">
        <v>6211</v>
      </c>
      <c r="B151" s="224" t="s">
        <v>394</v>
      </c>
      <c r="C151" s="224"/>
      <c r="D151" s="157"/>
      <c r="E151" s="157"/>
      <c r="F151" s="156">
        <v>61249447.94</v>
      </c>
      <c r="G151" s="156">
        <v>61249447.94</v>
      </c>
      <c r="H151" s="157"/>
      <c r="I151" s="158"/>
      <c r="K151" s="146">
        <v>12413.2</v>
      </c>
    </row>
    <row r="152" spans="1:11" ht="24.75" customHeight="1">
      <c r="A152" s="155">
        <v>6212</v>
      </c>
      <c r="B152" s="224" t="s">
        <v>395</v>
      </c>
      <c r="C152" s="224"/>
      <c r="D152" s="157"/>
      <c r="E152" s="157"/>
      <c r="F152" s="156">
        <v>478662.36</v>
      </c>
      <c r="G152" s="156">
        <v>478662.36</v>
      </c>
      <c r="H152" s="157"/>
      <c r="I152" s="158"/>
      <c r="K152" s="146">
        <v>12413.2</v>
      </c>
    </row>
    <row r="153" spans="1:11" ht="24.75" customHeight="1">
      <c r="A153" s="155">
        <v>6213</v>
      </c>
      <c r="B153" s="224" t="s">
        <v>162</v>
      </c>
      <c r="C153" s="224"/>
      <c r="D153" s="157"/>
      <c r="E153" s="157"/>
      <c r="F153" s="156">
        <v>103936150</v>
      </c>
      <c r="G153" s="156">
        <v>103936150</v>
      </c>
      <c r="H153" s="157"/>
      <c r="I153" s="158"/>
      <c r="K153" s="146">
        <v>23099149.95</v>
      </c>
    </row>
    <row r="154" spans="1:11" ht="24.75" customHeight="1">
      <c r="A154" s="155">
        <v>6240</v>
      </c>
      <c r="B154" s="224" t="s">
        <v>414</v>
      </c>
      <c r="C154" s="224"/>
      <c r="D154" s="157"/>
      <c r="E154" s="157"/>
      <c r="F154" s="159">
        <v>101.2</v>
      </c>
      <c r="G154" s="159">
        <v>101.2</v>
      </c>
      <c r="H154" s="157"/>
      <c r="I154" s="158"/>
      <c r="K154" s="146">
        <v>23099149.95</v>
      </c>
    </row>
    <row r="155" spans="1:11" ht="24.75" customHeight="1">
      <c r="A155" s="160" t="s">
        <v>415</v>
      </c>
      <c r="B155" s="224" t="s">
        <v>416</v>
      </c>
      <c r="C155" s="224"/>
      <c r="D155" s="157"/>
      <c r="E155" s="157"/>
      <c r="F155" s="159">
        <v>101.2</v>
      </c>
      <c r="G155" s="159">
        <v>101.2</v>
      </c>
      <c r="H155" s="157"/>
      <c r="I155" s="158"/>
      <c r="K155" s="146">
        <v>23095823.58</v>
      </c>
    </row>
    <row r="156" spans="1:11" ht="24.75" customHeight="1">
      <c r="A156" s="155">
        <v>6250</v>
      </c>
      <c r="B156" s="224" t="s">
        <v>163</v>
      </c>
      <c r="C156" s="224"/>
      <c r="D156" s="157"/>
      <c r="E156" s="157"/>
      <c r="F156" s="156">
        <v>6351360.29</v>
      </c>
      <c r="G156" s="156">
        <v>6351360.29</v>
      </c>
      <c r="H156" s="157"/>
      <c r="I156" s="158"/>
      <c r="K156" s="146">
        <v>3326.37</v>
      </c>
    </row>
    <row r="157" spans="1:11" ht="24.75" customHeight="1">
      <c r="A157" s="160" t="s">
        <v>136</v>
      </c>
      <c r="B157" s="224" t="s">
        <v>164</v>
      </c>
      <c r="C157" s="224"/>
      <c r="D157" s="157"/>
      <c r="E157" s="157"/>
      <c r="F157" s="156">
        <v>6351360.29</v>
      </c>
      <c r="G157" s="156">
        <v>6351360.29</v>
      </c>
      <c r="H157" s="157"/>
      <c r="I157" s="158"/>
      <c r="K157" s="146">
        <v>74182361.78</v>
      </c>
    </row>
    <row r="158" spans="1:11" ht="24.75" customHeight="1">
      <c r="A158" s="155">
        <v>6280</v>
      </c>
      <c r="B158" s="224" t="s">
        <v>84</v>
      </c>
      <c r="C158" s="224"/>
      <c r="D158" s="157"/>
      <c r="E158" s="157"/>
      <c r="F158" s="156">
        <v>10443133.69</v>
      </c>
      <c r="G158" s="156">
        <v>10443133.69</v>
      </c>
      <c r="H158" s="157"/>
      <c r="I158" s="158"/>
      <c r="K158" s="146">
        <v>74182361.78</v>
      </c>
    </row>
    <row r="159" spans="1:11" ht="24.75" customHeight="1">
      <c r="A159" s="160" t="s">
        <v>137</v>
      </c>
      <c r="B159" s="224" t="s">
        <v>84</v>
      </c>
      <c r="C159" s="224"/>
      <c r="D159" s="157"/>
      <c r="E159" s="157"/>
      <c r="F159" s="156">
        <v>10443133.49</v>
      </c>
      <c r="G159" s="156">
        <v>10443133.49</v>
      </c>
      <c r="H159" s="157"/>
      <c r="I159" s="158"/>
      <c r="K159" s="146">
        <v>71430341.66</v>
      </c>
    </row>
    <row r="160" spans="1:11" ht="24.75" customHeight="1">
      <c r="A160" s="160" t="s">
        <v>417</v>
      </c>
      <c r="B160" s="224" t="s">
        <v>84</v>
      </c>
      <c r="C160" s="224"/>
      <c r="D160" s="157"/>
      <c r="E160" s="157"/>
      <c r="F160" s="159">
        <v>0.2</v>
      </c>
      <c r="G160" s="159">
        <v>0.2</v>
      </c>
      <c r="H160" s="157"/>
      <c r="I160" s="158"/>
      <c r="K160" s="146">
        <v>-67948.74</v>
      </c>
    </row>
    <row r="161" spans="1:11" ht="24.75" customHeight="1">
      <c r="A161" s="155">
        <v>7100</v>
      </c>
      <c r="B161" s="224" t="s">
        <v>167</v>
      </c>
      <c r="C161" s="224"/>
      <c r="D161" s="157"/>
      <c r="E161" s="157"/>
      <c r="F161" s="156">
        <v>43224.08</v>
      </c>
      <c r="G161" s="156">
        <v>43224.08</v>
      </c>
      <c r="H161" s="157"/>
      <c r="I161" s="158"/>
      <c r="K161" s="146">
        <v>2819968.86</v>
      </c>
    </row>
    <row r="162" spans="1:11" ht="24.75" customHeight="1">
      <c r="A162" s="155">
        <v>7110</v>
      </c>
      <c r="B162" s="224" t="s">
        <v>167</v>
      </c>
      <c r="C162" s="224"/>
      <c r="D162" s="157"/>
      <c r="E162" s="157"/>
      <c r="F162" s="156">
        <v>43224.08</v>
      </c>
      <c r="G162" s="156">
        <v>43224.08</v>
      </c>
      <c r="H162" s="157"/>
      <c r="I162" s="158"/>
      <c r="K162" s="146">
        <v>3907937018.35</v>
      </c>
    </row>
    <row r="163" spans="1:11" ht="24.75" customHeight="1">
      <c r="A163" s="155">
        <v>7200</v>
      </c>
      <c r="B163" s="224" t="s">
        <v>82</v>
      </c>
      <c r="C163" s="224"/>
      <c r="D163" s="157"/>
      <c r="E163" s="157"/>
      <c r="F163" s="156">
        <v>43572775.02</v>
      </c>
      <c r="G163" s="156">
        <v>43572775.02</v>
      </c>
      <c r="H163" s="157"/>
      <c r="I163" s="158"/>
      <c r="K163" s="146">
        <v>1235089.24</v>
      </c>
    </row>
    <row r="164" spans="1:11" ht="24.75" customHeight="1">
      <c r="A164" s="155">
        <v>7210</v>
      </c>
      <c r="B164" s="224" t="s">
        <v>82</v>
      </c>
      <c r="C164" s="224"/>
      <c r="D164" s="157"/>
      <c r="E164" s="157"/>
      <c r="F164" s="156">
        <v>43572775.02</v>
      </c>
      <c r="G164" s="156">
        <v>43572775.02</v>
      </c>
      <c r="H164" s="157"/>
      <c r="I164" s="158"/>
      <c r="K164" s="146">
        <v>1097589.24</v>
      </c>
    </row>
    <row r="165" spans="1:11" ht="24.75" customHeight="1">
      <c r="A165" s="160" t="s">
        <v>138</v>
      </c>
      <c r="B165" s="224" t="s">
        <v>82</v>
      </c>
      <c r="C165" s="224"/>
      <c r="D165" s="157"/>
      <c r="E165" s="157"/>
      <c r="F165" s="156">
        <v>43566122.28</v>
      </c>
      <c r="G165" s="156">
        <v>43566122.28</v>
      </c>
      <c r="H165" s="157"/>
      <c r="I165" s="158"/>
      <c r="K165" s="146">
        <v>137500</v>
      </c>
    </row>
    <row r="166" spans="1:11" ht="24.75" customHeight="1">
      <c r="A166" s="160" t="s">
        <v>396</v>
      </c>
      <c r="B166" s="224" t="s">
        <v>82</v>
      </c>
      <c r="C166" s="224"/>
      <c r="D166" s="157"/>
      <c r="E166" s="157"/>
      <c r="F166" s="156">
        <v>6652.74</v>
      </c>
      <c r="G166" s="156">
        <v>6652.74</v>
      </c>
      <c r="H166" s="157"/>
      <c r="I166" s="158"/>
      <c r="K166" s="146">
        <v>20743.5</v>
      </c>
    </row>
    <row r="167" spans="1:11" ht="24.75" customHeight="1">
      <c r="A167" s="155">
        <v>7300</v>
      </c>
      <c r="B167" s="224" t="s">
        <v>168</v>
      </c>
      <c r="C167" s="224"/>
      <c r="D167" s="157"/>
      <c r="E167" s="157"/>
      <c r="F167" s="156">
        <v>147522632.35</v>
      </c>
      <c r="G167" s="156">
        <v>147522632.35</v>
      </c>
      <c r="H167" s="157"/>
      <c r="I167" s="158"/>
      <c r="K167" s="146">
        <v>20743.5</v>
      </c>
    </row>
    <row r="168" spans="1:11" ht="24.75" customHeight="1">
      <c r="A168" s="155">
        <v>7310</v>
      </c>
      <c r="B168" s="224" t="s">
        <v>169</v>
      </c>
      <c r="C168" s="224"/>
      <c r="D168" s="157"/>
      <c r="E168" s="157"/>
      <c r="F168" s="156">
        <v>147522632.35</v>
      </c>
      <c r="G168" s="156">
        <v>147522632.35</v>
      </c>
      <c r="H168" s="157"/>
      <c r="I168" s="158"/>
      <c r="K168" s="146">
        <v>3906681185.6099997</v>
      </c>
    </row>
    <row r="169" spans="1:11" ht="24.75" customHeight="1">
      <c r="A169" s="160" t="s">
        <v>139</v>
      </c>
      <c r="B169" s="224" t="s">
        <v>177</v>
      </c>
      <c r="C169" s="224"/>
      <c r="D169" s="157"/>
      <c r="E169" s="157"/>
      <c r="F169" s="156">
        <v>141950551.67</v>
      </c>
      <c r="G169" s="156">
        <v>141950551.67</v>
      </c>
      <c r="H169" s="157"/>
      <c r="I169" s="158"/>
      <c r="K169" s="146">
        <v>69595.6</v>
      </c>
    </row>
    <row r="170" spans="1:11" ht="24.75" customHeight="1">
      <c r="A170" s="160" t="s">
        <v>178</v>
      </c>
      <c r="B170" s="224" t="s">
        <v>179</v>
      </c>
      <c r="C170" s="224"/>
      <c r="D170" s="157"/>
      <c r="E170" s="157"/>
      <c r="F170" s="156">
        <v>-67857.04</v>
      </c>
      <c r="G170" s="156">
        <v>-67857.04</v>
      </c>
      <c r="H170" s="157"/>
      <c r="I170" s="158"/>
      <c r="K170" s="146">
        <v>6686562.17</v>
      </c>
    </row>
    <row r="171" spans="1:11" ht="24.75" customHeight="1">
      <c r="A171" s="160" t="s">
        <v>140</v>
      </c>
      <c r="B171" s="224" t="s">
        <v>180</v>
      </c>
      <c r="C171" s="224"/>
      <c r="D171" s="157"/>
      <c r="E171" s="157"/>
      <c r="F171" s="156">
        <v>5639937.72</v>
      </c>
      <c r="G171" s="156">
        <v>5639937.72</v>
      </c>
      <c r="H171" s="157"/>
      <c r="I171" s="158"/>
      <c r="K171" s="146">
        <v>3899925027.84</v>
      </c>
    </row>
    <row r="172" spans="1:9" ht="24.75" customHeight="1">
      <c r="A172" s="155">
        <v>7400</v>
      </c>
      <c r="B172" s="224" t="s">
        <v>83</v>
      </c>
      <c r="C172" s="224"/>
      <c r="D172" s="157"/>
      <c r="E172" s="157"/>
      <c r="F172" s="156">
        <v>3163048270.69</v>
      </c>
      <c r="G172" s="156">
        <v>3163048270.69</v>
      </c>
      <c r="H172" s="157"/>
      <c r="I172" s="158"/>
    </row>
    <row r="173" spans="1:9" ht="409.5">
      <c r="A173" s="155">
        <v>7410</v>
      </c>
      <c r="B173" s="224" t="s">
        <v>181</v>
      </c>
      <c r="C173" s="224"/>
      <c r="D173" s="157"/>
      <c r="E173" s="157"/>
      <c r="F173" s="156">
        <v>61770545.52</v>
      </c>
      <c r="G173" s="156">
        <v>61770545.52</v>
      </c>
      <c r="H173" s="157"/>
      <c r="I173" s="158"/>
    </row>
    <row r="174" spans="1:9" ht="409.5">
      <c r="A174" s="155">
        <v>7411</v>
      </c>
      <c r="B174" s="224" t="s">
        <v>397</v>
      </c>
      <c r="C174" s="224"/>
      <c r="D174" s="157"/>
      <c r="E174" s="157"/>
      <c r="F174" s="156">
        <v>61223029.24</v>
      </c>
      <c r="G174" s="156">
        <v>61223029.24</v>
      </c>
      <c r="H174" s="157"/>
      <c r="I174" s="158"/>
    </row>
    <row r="175" spans="1:9" ht="409.5">
      <c r="A175" s="155">
        <v>7412</v>
      </c>
      <c r="B175" s="224" t="s">
        <v>182</v>
      </c>
      <c r="C175" s="224"/>
      <c r="D175" s="157"/>
      <c r="E175" s="157"/>
      <c r="F175" s="156">
        <v>547516.28</v>
      </c>
      <c r="G175" s="156">
        <v>547516.28</v>
      </c>
      <c r="H175" s="157"/>
      <c r="I175" s="158"/>
    </row>
    <row r="176" spans="1:9" ht="409.5">
      <c r="A176" s="155">
        <v>7420</v>
      </c>
      <c r="B176" s="224" t="s">
        <v>418</v>
      </c>
      <c r="C176" s="224"/>
      <c r="D176" s="157"/>
      <c r="E176" s="157"/>
      <c r="F176" s="156">
        <v>2473790119.1000004</v>
      </c>
      <c r="G176" s="156">
        <v>2473790119.1000004</v>
      </c>
      <c r="H176" s="157"/>
      <c r="I176" s="158"/>
    </row>
    <row r="177" spans="1:9" ht="409.5">
      <c r="A177" s="155">
        <v>7430</v>
      </c>
      <c r="B177" s="224" t="s">
        <v>171</v>
      </c>
      <c r="C177" s="224"/>
      <c r="D177" s="157"/>
      <c r="E177" s="157"/>
      <c r="F177" s="156">
        <v>20743.51</v>
      </c>
      <c r="G177" s="156">
        <v>20743.51</v>
      </c>
      <c r="H177" s="157"/>
      <c r="I177" s="158"/>
    </row>
    <row r="178" spans="1:9" ht="409.5">
      <c r="A178" s="160" t="s">
        <v>142</v>
      </c>
      <c r="B178" s="224" t="s">
        <v>172</v>
      </c>
      <c r="C178" s="224"/>
      <c r="D178" s="157"/>
      <c r="E178" s="157"/>
      <c r="F178" s="156">
        <v>20743.51</v>
      </c>
      <c r="G178" s="156">
        <v>20743.51</v>
      </c>
      <c r="H178" s="157"/>
      <c r="I178" s="158"/>
    </row>
    <row r="179" spans="1:9" ht="409.5">
      <c r="A179" s="155">
        <v>7470</v>
      </c>
      <c r="B179" s="224" t="s">
        <v>83</v>
      </c>
      <c r="C179" s="224"/>
      <c r="D179" s="157"/>
      <c r="E179" s="157"/>
      <c r="F179" s="156">
        <v>627466862.56</v>
      </c>
      <c r="G179" s="156">
        <v>627466862.56</v>
      </c>
      <c r="H179" s="157"/>
      <c r="I179" s="158"/>
    </row>
    <row r="180" spans="1:9" ht="409.5">
      <c r="A180" s="160" t="s">
        <v>143</v>
      </c>
      <c r="B180" s="224" t="s">
        <v>173</v>
      </c>
      <c r="C180" s="224"/>
      <c r="D180" s="157"/>
      <c r="E180" s="157"/>
      <c r="F180" s="156">
        <v>69595.6</v>
      </c>
      <c r="G180" s="156">
        <v>69595.6</v>
      </c>
      <c r="H180" s="157"/>
      <c r="I180" s="158"/>
    </row>
    <row r="181" spans="1:9" ht="409.5">
      <c r="A181" s="160" t="s">
        <v>144</v>
      </c>
      <c r="B181" s="224" t="s">
        <v>174</v>
      </c>
      <c r="C181" s="224"/>
      <c r="D181" s="157"/>
      <c r="E181" s="157"/>
      <c r="F181" s="156">
        <v>747593.21</v>
      </c>
      <c r="G181" s="156">
        <v>747593.21</v>
      </c>
      <c r="H181" s="157"/>
      <c r="I181" s="158"/>
    </row>
    <row r="182" spans="1:9" ht="409.5">
      <c r="A182" s="160" t="s">
        <v>145</v>
      </c>
      <c r="B182" s="224" t="s">
        <v>83</v>
      </c>
      <c r="C182" s="224"/>
      <c r="D182" s="157"/>
      <c r="E182" s="157"/>
      <c r="F182" s="156">
        <v>13848966.98</v>
      </c>
      <c r="G182" s="156">
        <v>13848966.98</v>
      </c>
      <c r="H182" s="157"/>
      <c r="I182" s="158"/>
    </row>
    <row r="183" spans="1:9" ht="15.75" thickBot="1">
      <c r="A183" s="160" t="s">
        <v>367</v>
      </c>
      <c r="B183" s="224" t="s">
        <v>398</v>
      </c>
      <c r="C183" s="224"/>
      <c r="D183" s="157"/>
      <c r="E183" s="157"/>
      <c r="F183" s="156">
        <v>612800706.77</v>
      </c>
      <c r="G183" s="156">
        <v>612800706.77</v>
      </c>
      <c r="H183" s="157"/>
      <c r="I183" s="158"/>
    </row>
    <row r="184" spans="1:9" ht="409.5">
      <c r="A184" s="162"/>
      <c r="B184" s="225"/>
      <c r="C184" s="225"/>
      <c r="D184" s="163">
        <v>13604568430.310001</v>
      </c>
      <c r="E184" s="163">
        <v>13604568430.310001</v>
      </c>
      <c r="F184" s="163">
        <v>33988042756.19</v>
      </c>
      <c r="G184" s="163">
        <v>33988042756.19</v>
      </c>
      <c r="H184" s="163">
        <v>7676770592.05</v>
      </c>
      <c r="I184" s="164">
        <v>7676770592.05</v>
      </c>
    </row>
  </sheetData>
  <sheetProtection/>
  <mergeCells count="185">
    <mergeCell ref="A2:I2"/>
    <mergeCell ref="A3:I3"/>
    <mergeCell ref="A4:I4"/>
    <mergeCell ref="B13:C13"/>
    <mergeCell ref="B14:C14"/>
    <mergeCell ref="B15:C15"/>
    <mergeCell ref="B16:C16"/>
    <mergeCell ref="B9:C9"/>
    <mergeCell ref="B10:C10"/>
    <mergeCell ref="B11:C11"/>
    <mergeCell ref="B12:C12"/>
    <mergeCell ref="B25:C25"/>
    <mergeCell ref="B26:C26"/>
    <mergeCell ref="B27:C27"/>
    <mergeCell ref="B28:C28"/>
    <mergeCell ref="B23:C23"/>
    <mergeCell ref="B24:C24"/>
    <mergeCell ref="B37:C37"/>
    <mergeCell ref="B38:C38"/>
    <mergeCell ref="B39:C39"/>
    <mergeCell ref="B40:C40"/>
    <mergeCell ref="B35:C35"/>
    <mergeCell ref="B36:C36"/>
    <mergeCell ref="B49:C49"/>
    <mergeCell ref="B50:C50"/>
    <mergeCell ref="B51:C51"/>
    <mergeCell ref="B52:C52"/>
    <mergeCell ref="B47:C47"/>
    <mergeCell ref="B48:C48"/>
    <mergeCell ref="B61:C61"/>
    <mergeCell ref="B62:C62"/>
    <mergeCell ref="B63:C63"/>
    <mergeCell ref="B64:C64"/>
    <mergeCell ref="B59:C59"/>
    <mergeCell ref="B60:C60"/>
    <mergeCell ref="B73:C73"/>
    <mergeCell ref="B74:C74"/>
    <mergeCell ref="B75:C75"/>
    <mergeCell ref="B76:C76"/>
    <mergeCell ref="B71:C71"/>
    <mergeCell ref="B72:C72"/>
    <mergeCell ref="B85:C85"/>
    <mergeCell ref="B86:C86"/>
    <mergeCell ref="B87:C87"/>
    <mergeCell ref="B88:C88"/>
    <mergeCell ref="B83:C83"/>
    <mergeCell ref="B84:C84"/>
    <mergeCell ref="B97:C97"/>
    <mergeCell ref="B98:C98"/>
    <mergeCell ref="B99:C99"/>
    <mergeCell ref="B100:C100"/>
    <mergeCell ref="B95:C95"/>
    <mergeCell ref="B96:C96"/>
    <mergeCell ref="B109:C109"/>
    <mergeCell ref="B110:C110"/>
    <mergeCell ref="B111:C111"/>
    <mergeCell ref="B112:C112"/>
    <mergeCell ref="B107:C107"/>
    <mergeCell ref="B108:C108"/>
    <mergeCell ref="B121:C121"/>
    <mergeCell ref="B122:C122"/>
    <mergeCell ref="B123:C123"/>
    <mergeCell ref="B124:C124"/>
    <mergeCell ref="B119:C119"/>
    <mergeCell ref="B120:C120"/>
    <mergeCell ref="B133:C133"/>
    <mergeCell ref="B134:C134"/>
    <mergeCell ref="B135:C135"/>
    <mergeCell ref="B136:C136"/>
    <mergeCell ref="B131:C131"/>
    <mergeCell ref="B132:C132"/>
    <mergeCell ref="B145:C145"/>
    <mergeCell ref="B146:C146"/>
    <mergeCell ref="B147:C147"/>
    <mergeCell ref="B148:C148"/>
    <mergeCell ref="B143:C143"/>
    <mergeCell ref="B144:C144"/>
    <mergeCell ref="B157:C157"/>
    <mergeCell ref="B158:C158"/>
    <mergeCell ref="B159:C159"/>
    <mergeCell ref="B160:C160"/>
    <mergeCell ref="B155:C155"/>
    <mergeCell ref="B156:C156"/>
    <mergeCell ref="A6:C6"/>
    <mergeCell ref="D6:E6"/>
    <mergeCell ref="F6:G6"/>
    <mergeCell ref="H6:I6"/>
    <mergeCell ref="B7:C7"/>
    <mergeCell ref="B8:C8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33:C33"/>
    <mergeCell ref="B34:C34"/>
    <mergeCell ref="B41:C41"/>
    <mergeCell ref="B42:C42"/>
    <mergeCell ref="B43:C43"/>
    <mergeCell ref="B44:C44"/>
    <mergeCell ref="B45:C45"/>
    <mergeCell ref="B46:C46"/>
    <mergeCell ref="B53:C53"/>
    <mergeCell ref="B54:C54"/>
    <mergeCell ref="B55:C55"/>
    <mergeCell ref="B56:C56"/>
    <mergeCell ref="B57:C57"/>
    <mergeCell ref="B58:C58"/>
    <mergeCell ref="B65:C65"/>
    <mergeCell ref="B66:C66"/>
    <mergeCell ref="B67:C67"/>
    <mergeCell ref="B68:C68"/>
    <mergeCell ref="B69:C69"/>
    <mergeCell ref="B70:C70"/>
    <mergeCell ref="B77:C77"/>
    <mergeCell ref="B78:C78"/>
    <mergeCell ref="B79:C79"/>
    <mergeCell ref="B80:C80"/>
    <mergeCell ref="B81:C81"/>
    <mergeCell ref="B82:C82"/>
    <mergeCell ref="B89:C89"/>
    <mergeCell ref="B90:C90"/>
    <mergeCell ref="B91:C91"/>
    <mergeCell ref="B92:C92"/>
    <mergeCell ref="B93:C93"/>
    <mergeCell ref="B94:C94"/>
    <mergeCell ref="B101:C101"/>
    <mergeCell ref="B102:C102"/>
    <mergeCell ref="B103:C103"/>
    <mergeCell ref="B104:C104"/>
    <mergeCell ref="B105:C105"/>
    <mergeCell ref="B106:C106"/>
    <mergeCell ref="B113:C113"/>
    <mergeCell ref="B114:C114"/>
    <mergeCell ref="B115:C115"/>
    <mergeCell ref="B116:C116"/>
    <mergeCell ref="B117:C117"/>
    <mergeCell ref="B118:C118"/>
    <mergeCell ref="B125:C125"/>
    <mergeCell ref="B126:C126"/>
    <mergeCell ref="B127:C127"/>
    <mergeCell ref="B128:C128"/>
    <mergeCell ref="B129:C129"/>
    <mergeCell ref="B130:C130"/>
    <mergeCell ref="B137:C137"/>
    <mergeCell ref="B138:C138"/>
    <mergeCell ref="B139:C139"/>
    <mergeCell ref="B140:C140"/>
    <mergeCell ref="B141:C141"/>
    <mergeCell ref="B142:C142"/>
    <mergeCell ref="B149:C149"/>
    <mergeCell ref="B150:C150"/>
    <mergeCell ref="B151:C151"/>
    <mergeCell ref="B152:C152"/>
    <mergeCell ref="B153:C153"/>
    <mergeCell ref="B154:C154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8"/>
  <sheetViews>
    <sheetView tabSelected="1" zoomScalePageLayoutView="0" workbookViewId="0" topLeftCell="A13">
      <selection activeCell="J34" sqref="J34"/>
    </sheetView>
  </sheetViews>
  <sheetFormatPr defaultColWidth="9.140625" defaultRowHeight="15"/>
  <cols>
    <col min="1" max="1" width="1.8515625" style="0" customWidth="1"/>
    <col min="2" max="2" width="51.8515625" style="0" customWidth="1"/>
    <col min="3" max="3" width="7.421875" style="0" customWidth="1"/>
    <col min="4" max="6" width="11.00390625" style="0" hidden="1" customWidth="1"/>
    <col min="7" max="7" width="11.00390625" style="0" customWidth="1"/>
    <col min="8" max="8" width="11.00390625" style="0" hidden="1" customWidth="1"/>
    <col min="9" max="9" width="11.57421875" style="0" hidden="1" customWidth="1"/>
    <col min="10" max="10" width="11.57421875" style="0" customWidth="1"/>
  </cols>
  <sheetData>
    <row r="1" spans="2:3" ht="15">
      <c r="B1" s="8" t="s">
        <v>120</v>
      </c>
      <c r="C1" s="12" t="s">
        <v>70</v>
      </c>
    </row>
    <row r="3" spans="2:9" ht="15">
      <c r="B3" s="221" t="s">
        <v>119</v>
      </c>
      <c r="C3" s="221"/>
      <c r="D3" s="221"/>
      <c r="E3" s="221"/>
      <c r="F3" s="221"/>
      <c r="G3" s="221"/>
      <c r="H3" s="221"/>
      <c r="I3" s="221"/>
    </row>
    <row r="4" spans="2:9" ht="15">
      <c r="B4" s="222" t="s">
        <v>403</v>
      </c>
      <c r="C4" s="222"/>
      <c r="D4" s="222"/>
      <c r="E4" s="222"/>
      <c r="F4" s="222"/>
      <c r="G4" s="222"/>
      <c r="H4" s="222"/>
      <c r="I4" s="222"/>
    </row>
    <row r="5" spans="4:9" ht="15.75" thickBot="1">
      <c r="D5" t="s">
        <v>369</v>
      </c>
      <c r="E5" t="s">
        <v>370</v>
      </c>
      <c r="F5" t="s">
        <v>371</v>
      </c>
      <c r="H5" t="s">
        <v>372</v>
      </c>
      <c r="I5" s="1" t="s">
        <v>0</v>
      </c>
    </row>
    <row r="6" spans="2:10" ht="39" thickBot="1">
      <c r="B6" s="218" t="s">
        <v>75</v>
      </c>
      <c r="C6" s="79" t="s">
        <v>2</v>
      </c>
      <c r="D6" s="79" t="s">
        <v>76</v>
      </c>
      <c r="E6" s="79" t="s">
        <v>76</v>
      </c>
      <c r="F6" s="79" t="s">
        <v>76</v>
      </c>
      <c r="G6" s="79" t="s">
        <v>76</v>
      </c>
      <c r="H6" s="79"/>
      <c r="I6" s="219" t="s">
        <v>77</v>
      </c>
      <c r="J6" s="79" t="s">
        <v>77</v>
      </c>
    </row>
    <row r="7" spans="2:10" ht="15.75" thickBot="1">
      <c r="B7" s="220" t="s">
        <v>78</v>
      </c>
      <c r="C7" s="142">
        <v>10</v>
      </c>
      <c r="D7" s="47">
        <f>'5610'!C13/1000</f>
        <v>49582.62225</v>
      </c>
      <c r="E7" s="47">
        <v>48071.71424</v>
      </c>
      <c r="F7" s="47">
        <v>46896.49546</v>
      </c>
      <c r="G7" s="47">
        <v>271.59018</v>
      </c>
      <c r="H7" s="47">
        <v>163107</v>
      </c>
      <c r="I7" s="140">
        <v>49649.718329999996</v>
      </c>
      <c r="J7" s="47">
        <v>24704</v>
      </c>
    </row>
    <row r="8" spans="2:10" ht="15.75" thickBot="1">
      <c r="B8" s="220" t="s">
        <v>79</v>
      </c>
      <c r="C8" s="142">
        <v>11</v>
      </c>
      <c r="D8" s="47"/>
      <c r="E8" s="47"/>
      <c r="F8" s="47"/>
      <c r="G8" s="47"/>
      <c r="H8" s="47"/>
      <c r="I8" s="140"/>
      <c r="J8" s="47"/>
    </row>
    <row r="9" spans="2:10" ht="15.75" thickBot="1">
      <c r="B9" s="220" t="s">
        <v>80</v>
      </c>
      <c r="C9" s="142">
        <v>12</v>
      </c>
      <c r="D9" s="47">
        <f>D7-D8</f>
        <v>49582.62225</v>
      </c>
      <c r="E9" s="47">
        <v>48071.71424</v>
      </c>
      <c r="F9" s="47">
        <v>46896.49546</v>
      </c>
      <c r="G9" s="47">
        <f>'5610-2015'!C13/1000</f>
        <v>271.59018</v>
      </c>
      <c r="H9" s="47">
        <f>H7-H8</f>
        <v>163107</v>
      </c>
      <c r="I9" s="140">
        <f>I7-I8</f>
        <v>49649.718329999996</v>
      </c>
      <c r="J9" s="47">
        <f>J7-J8</f>
        <v>24704</v>
      </c>
    </row>
    <row r="10" spans="2:10" ht="15.75" thickBot="1">
      <c r="B10" s="220" t="s">
        <v>81</v>
      </c>
      <c r="C10" s="142">
        <v>13</v>
      </c>
      <c r="D10" s="47">
        <f>-'5610'!B30/1000</f>
        <v>-218.225</v>
      </c>
      <c r="E10" s="47">
        <v>-150.5</v>
      </c>
      <c r="F10" s="47">
        <v>-291.328</v>
      </c>
      <c r="G10" s="47"/>
      <c r="H10" s="47">
        <v>-694</v>
      </c>
      <c r="I10" s="140">
        <f>-'5610'!F30/1000</f>
        <v>-210</v>
      </c>
      <c r="J10" s="47"/>
    </row>
    <row r="11" spans="2:10" ht="15.75" thickBot="1">
      <c r="B11" s="220" t="s">
        <v>82</v>
      </c>
      <c r="C11" s="142">
        <v>14</v>
      </c>
      <c r="D11" s="47">
        <f>-'5610'!B33/1000</f>
        <v>-73644.80034</v>
      </c>
      <c r="E11" s="47">
        <v>-43675.58643</v>
      </c>
      <c r="F11" s="47">
        <v>-53436.87689</v>
      </c>
      <c r="G11" s="47">
        <v>-21572.509009999998</v>
      </c>
      <c r="H11" s="47">
        <v>-177318</v>
      </c>
      <c r="I11" s="140">
        <v>-46159.97258</v>
      </c>
      <c r="J11" s="47">
        <v>-21230</v>
      </c>
    </row>
    <row r="12" spans="2:10" ht="15.75" thickBot="1">
      <c r="B12" s="220" t="s">
        <v>83</v>
      </c>
      <c r="C12" s="142">
        <v>15</v>
      </c>
      <c r="D12" s="47">
        <f>-'5610'!B46/1000</f>
        <v>-13432.78117</v>
      </c>
      <c r="E12" s="47">
        <v>-7434.99697</v>
      </c>
      <c r="F12" s="47">
        <v>-12006.07601</v>
      </c>
      <c r="G12" s="47">
        <v>-3865.02821</v>
      </c>
      <c r="H12" s="47">
        <v>-50176</v>
      </c>
      <c r="I12" s="140">
        <v>-16204.4055</v>
      </c>
      <c r="J12" s="47">
        <v>-13992</v>
      </c>
    </row>
    <row r="13" spans="2:10" ht="15.75" thickBot="1">
      <c r="B13" s="220" t="s">
        <v>84</v>
      </c>
      <c r="C13" s="142">
        <v>16</v>
      </c>
      <c r="D13" s="47">
        <f>'5610'!C27/1000</f>
        <v>21316.27028</v>
      </c>
      <c r="E13" s="47">
        <v>158387.42197</v>
      </c>
      <c r="F13" s="47">
        <v>9664.717970000002</v>
      </c>
      <c r="G13" s="47">
        <v>4041.00855</v>
      </c>
      <c r="H13" s="47">
        <v>333484</v>
      </c>
      <c r="I13" s="140">
        <v>22621.633429999998</v>
      </c>
      <c r="J13" s="47">
        <v>4316</v>
      </c>
    </row>
    <row r="14" spans="2:10" ht="26.25" thickBot="1">
      <c r="B14" s="220" t="s">
        <v>85</v>
      </c>
      <c r="C14" s="142">
        <v>20</v>
      </c>
      <c r="D14" s="47">
        <f>SUM(D9:D13)</f>
        <v>-16396.91398</v>
      </c>
      <c r="E14" s="47">
        <v>155198.05281</v>
      </c>
      <c r="F14" s="47">
        <v>-9173.067470000002</v>
      </c>
      <c r="G14" s="47">
        <f>SUM(G9:G13)</f>
        <v>-21124.93849</v>
      </c>
      <c r="H14" s="47">
        <f>SUM(H9:H13)</f>
        <v>268403</v>
      </c>
      <c r="I14" s="140">
        <f>SUM(I9:I13)</f>
        <v>9696.973679999992</v>
      </c>
      <c r="J14" s="47">
        <f>SUM(J9:J13)</f>
        <v>-6202</v>
      </c>
    </row>
    <row r="15" spans="2:10" ht="15.75" thickBot="1">
      <c r="B15" s="220" t="s">
        <v>86</v>
      </c>
      <c r="C15" s="142">
        <v>21</v>
      </c>
      <c r="D15" s="47"/>
      <c r="E15" s="47"/>
      <c r="F15" s="47"/>
      <c r="G15" s="47"/>
      <c r="H15" s="47"/>
      <c r="I15" s="140"/>
      <c r="J15" s="47"/>
    </row>
    <row r="16" spans="2:10" ht="15.75" thickBot="1">
      <c r="B16" s="220" t="s">
        <v>87</v>
      </c>
      <c r="C16" s="142">
        <v>22</v>
      </c>
      <c r="D16" s="47">
        <f>-'5610'!B37/1000</f>
        <v>-20288.47755</v>
      </c>
      <c r="E16" s="47">
        <v>-20288.47755</v>
      </c>
      <c r="F16" s="47">
        <v>-20288.47755</v>
      </c>
      <c r="G16" s="47"/>
      <c r="H16" s="47">
        <v>-82281</v>
      </c>
      <c r="I16" s="140">
        <f>-'5610'!F38/1000-'5610'!F36/1000</f>
        <v>-65567.74861000001</v>
      </c>
      <c r="J16" s="47">
        <v>-20288</v>
      </c>
    </row>
    <row r="17" spans="2:10" ht="39" thickBot="1">
      <c r="B17" s="220" t="s">
        <v>88</v>
      </c>
      <c r="C17" s="142">
        <v>23</v>
      </c>
      <c r="D17" s="47"/>
      <c r="E17" s="47"/>
      <c r="F17" s="47"/>
      <c r="G17" s="47"/>
      <c r="H17" s="47"/>
      <c r="I17" s="140"/>
      <c r="J17" s="47"/>
    </row>
    <row r="18" spans="2:10" ht="15.75" thickBot="1">
      <c r="B18" s="220" t="s">
        <v>89</v>
      </c>
      <c r="C18" s="142">
        <v>24</v>
      </c>
      <c r="D18" s="47">
        <f>'5610'!C16/1000+'5610'!C17/1000+'5610'!C18/1000+'5610'!C23/1000+'5610'!C24/1000</f>
        <v>169065.46006999997</v>
      </c>
      <c r="E18" s="47">
        <v>542830.78106</v>
      </c>
      <c r="F18" s="47">
        <v>147312.04855</v>
      </c>
      <c r="G18" s="47">
        <v>168395.7143</v>
      </c>
      <c r="H18" s="47">
        <v>850145</v>
      </c>
      <c r="I18" s="140">
        <f>'5610'!G16/1000+'5610'!G18/1000+'5610'!G23/1000+'5610'!G17/1000</f>
        <v>286813.78265</v>
      </c>
      <c r="J18" s="47">
        <v>19491</v>
      </c>
    </row>
    <row r="19" spans="2:13" ht="15.75" thickBot="1">
      <c r="B19" s="220" t="s">
        <v>90</v>
      </c>
      <c r="C19" s="142">
        <v>25</v>
      </c>
      <c r="D19" s="47">
        <f>-'5610'!B36/1000-'5610'!B40/1000-'5610'!B44/1000-'5610'!B45/1000-'5610'!B47/1000</f>
        <v>-366584.16293999995</v>
      </c>
      <c r="E19" s="47">
        <v>-81090.55861000002</v>
      </c>
      <c r="F19" s="47">
        <v>-284504.95185</v>
      </c>
      <c r="G19" s="47">
        <v>-3220271.4610200003</v>
      </c>
      <c r="H19" s="47">
        <v>-974945</v>
      </c>
      <c r="I19" s="140">
        <f>-'5610'!F37/1000-'5610'!F43/1000-'5610'!F44/1000-'5610'!F46/1000</f>
        <v>-5758.713909999994</v>
      </c>
      <c r="J19" s="47">
        <v>724953</v>
      </c>
      <c r="M19" s="15"/>
    </row>
    <row r="20" spans="2:10" ht="26.25" thickBot="1">
      <c r="B20" s="220" t="s">
        <v>91</v>
      </c>
      <c r="C20" s="142">
        <v>100</v>
      </c>
      <c r="D20" s="47">
        <f>SUM(D14:D19)</f>
        <v>-234204.09439999997</v>
      </c>
      <c r="E20" s="47">
        <v>596649.7977099998</v>
      </c>
      <c r="F20" s="47">
        <v>-166654.44832000002</v>
      </c>
      <c r="G20" s="47">
        <f>SUM(G14:G19)</f>
        <v>-3073000.6852100003</v>
      </c>
      <c r="H20" s="47">
        <f>SUM(H14:H19)</f>
        <v>61322</v>
      </c>
      <c r="I20" s="140">
        <f>SUM(I14:I19)</f>
        <v>225184.29381</v>
      </c>
      <c r="J20" s="47">
        <f>SUM(J14:J19)</f>
        <v>717954</v>
      </c>
    </row>
    <row r="21" spans="2:10" ht="15.75" thickBot="1">
      <c r="B21" s="220" t="s">
        <v>92</v>
      </c>
      <c r="C21" s="142">
        <v>101</v>
      </c>
      <c r="D21" s="47"/>
      <c r="E21" s="47"/>
      <c r="F21" s="47"/>
      <c r="G21" s="47">
        <v>-30.81088</v>
      </c>
      <c r="H21" s="47"/>
      <c r="I21" s="140"/>
      <c r="J21" s="47">
        <v>-47</v>
      </c>
    </row>
    <row r="22" spans="2:10" ht="39" thickBot="1">
      <c r="B22" s="220" t="s">
        <v>93</v>
      </c>
      <c r="C22" s="142">
        <v>200</v>
      </c>
      <c r="D22" s="47">
        <f>D20+D21</f>
        <v>-234204.09439999997</v>
      </c>
      <c r="E22" s="47">
        <v>596649.7977099998</v>
      </c>
      <c r="F22" s="47">
        <v>-166654.44832000002</v>
      </c>
      <c r="G22" s="47">
        <f>G20+G21</f>
        <v>-3073031.49609</v>
      </c>
      <c r="H22" s="47">
        <f>H20+H21</f>
        <v>61322</v>
      </c>
      <c r="I22" s="140">
        <f>I20+I21</f>
        <v>225184.29381</v>
      </c>
      <c r="J22" s="47">
        <f>J20+J21</f>
        <v>717907</v>
      </c>
    </row>
    <row r="23" spans="2:10" ht="26.25" thickBot="1">
      <c r="B23" s="6" t="s">
        <v>94</v>
      </c>
      <c r="C23" s="7">
        <v>201</v>
      </c>
      <c r="D23" s="14"/>
      <c r="E23" s="47"/>
      <c r="F23" s="47"/>
      <c r="G23" s="47"/>
      <c r="H23" s="14"/>
      <c r="I23" s="141"/>
      <c r="J23" s="14"/>
    </row>
    <row r="24" spans="2:10" ht="15.75" thickBot="1">
      <c r="B24" s="6" t="s">
        <v>95</v>
      </c>
      <c r="C24" s="7">
        <v>300</v>
      </c>
      <c r="D24" s="14">
        <f>D22+D23</f>
        <v>-234204.09439999997</v>
      </c>
      <c r="E24" s="47">
        <v>596649.7977099998</v>
      </c>
      <c r="F24" s="47">
        <v>-166654.44832000002</v>
      </c>
      <c r="G24" s="14">
        <f>G22+G23</f>
        <v>-3073031.49609</v>
      </c>
      <c r="H24" s="14">
        <f>H22+H23</f>
        <v>61322</v>
      </c>
      <c r="I24" s="141">
        <f>I22+I23</f>
        <v>225184.29381</v>
      </c>
      <c r="J24" s="14">
        <f>J22+J23</f>
        <v>717907</v>
      </c>
    </row>
    <row r="25" spans="2:10" ht="15.75" thickBot="1">
      <c r="B25" s="6" t="s">
        <v>96</v>
      </c>
      <c r="C25" s="7"/>
      <c r="D25" s="14"/>
      <c r="E25" s="47"/>
      <c r="F25" s="47"/>
      <c r="G25" s="47"/>
      <c r="H25" s="14"/>
      <c r="I25" s="141"/>
      <c r="J25" s="14"/>
    </row>
    <row r="26" spans="2:10" ht="15.75" thickBot="1">
      <c r="B26" s="6" t="s">
        <v>97</v>
      </c>
      <c r="C26" s="7"/>
      <c r="D26" s="14"/>
      <c r="E26" s="47"/>
      <c r="F26" s="47"/>
      <c r="G26" s="47"/>
      <c r="H26" s="14"/>
      <c r="I26" s="141"/>
      <c r="J26" s="14"/>
    </row>
    <row r="27" spans="2:10" ht="26.25" thickBot="1">
      <c r="B27" s="6" t="s">
        <v>98</v>
      </c>
      <c r="C27" s="7">
        <v>400</v>
      </c>
      <c r="D27" s="14"/>
      <c r="E27" s="47"/>
      <c r="F27" s="47"/>
      <c r="G27" s="47"/>
      <c r="H27" s="14"/>
      <c r="I27" s="141"/>
      <c r="J27" s="14"/>
    </row>
    <row r="28" spans="2:10" ht="15.75" thickBot="1">
      <c r="B28" s="6" t="s">
        <v>99</v>
      </c>
      <c r="C28" s="7"/>
      <c r="D28" s="14"/>
      <c r="E28" s="47"/>
      <c r="F28" s="47"/>
      <c r="G28" s="47"/>
      <c r="H28" s="14"/>
      <c r="I28" s="141"/>
      <c r="J28" s="14"/>
    </row>
    <row r="29" spans="2:10" ht="15.75" thickBot="1">
      <c r="B29" s="6" t="s">
        <v>100</v>
      </c>
      <c r="C29" s="7">
        <v>410</v>
      </c>
      <c r="D29" s="14"/>
      <c r="E29" s="47"/>
      <c r="F29" s="47"/>
      <c r="G29" s="47"/>
      <c r="H29" s="14"/>
      <c r="I29" s="141"/>
      <c r="J29" s="14"/>
    </row>
    <row r="30" spans="2:10" ht="26.25" thickBot="1">
      <c r="B30" s="6" t="s">
        <v>101</v>
      </c>
      <c r="C30" s="7">
        <v>411</v>
      </c>
      <c r="D30" s="47"/>
      <c r="E30" s="47"/>
      <c r="F30" s="47"/>
      <c r="G30" s="47"/>
      <c r="H30" s="47"/>
      <c r="I30" s="141"/>
      <c r="J30" s="47"/>
    </row>
    <row r="31" spans="2:10" ht="39" thickBot="1">
      <c r="B31" s="6" t="s">
        <v>102</v>
      </c>
      <c r="C31" s="7">
        <v>412</v>
      </c>
      <c r="D31" s="14"/>
      <c r="E31" s="47"/>
      <c r="F31" s="47"/>
      <c r="G31" s="14"/>
      <c r="H31" s="14"/>
      <c r="I31" s="141"/>
      <c r="J31" s="14"/>
    </row>
    <row r="32" spans="2:10" ht="26.25" thickBot="1">
      <c r="B32" s="6" t="s">
        <v>103</v>
      </c>
      <c r="C32" s="7">
        <v>413</v>
      </c>
      <c r="D32" s="14"/>
      <c r="E32" s="47"/>
      <c r="F32" s="47"/>
      <c r="G32" s="14"/>
      <c r="H32" s="14"/>
      <c r="I32" s="141"/>
      <c r="J32" s="14"/>
    </row>
    <row r="33" spans="2:10" ht="26.25" thickBot="1">
      <c r="B33" s="6" t="s">
        <v>104</v>
      </c>
      <c r="C33" s="7">
        <v>414</v>
      </c>
      <c r="D33" s="14"/>
      <c r="E33" s="47"/>
      <c r="F33" s="47"/>
      <c r="G33" s="14"/>
      <c r="H33" s="14"/>
      <c r="I33" s="141"/>
      <c r="J33" s="14"/>
    </row>
    <row r="34" spans="2:10" ht="15.75" thickBot="1">
      <c r="B34" s="6" t="s">
        <v>105</v>
      </c>
      <c r="C34" s="7">
        <v>415</v>
      </c>
      <c r="D34" s="14"/>
      <c r="E34" s="47"/>
      <c r="F34" s="47"/>
      <c r="G34" s="14"/>
      <c r="H34" s="14"/>
      <c r="I34" s="141"/>
      <c r="J34" s="14"/>
    </row>
    <row r="35" spans="2:10" ht="26.25" thickBot="1">
      <c r="B35" s="6" t="s">
        <v>106</v>
      </c>
      <c r="C35" s="7">
        <v>416</v>
      </c>
      <c r="D35" s="14"/>
      <c r="E35" s="47"/>
      <c r="F35" s="47"/>
      <c r="G35" s="14"/>
      <c r="H35" s="14"/>
      <c r="I35" s="141"/>
      <c r="J35" s="14"/>
    </row>
    <row r="36" spans="2:10" ht="26.25" thickBot="1">
      <c r="B36" s="6" t="s">
        <v>107</v>
      </c>
      <c r="C36" s="7">
        <v>417</v>
      </c>
      <c r="D36" s="14"/>
      <c r="E36" s="47"/>
      <c r="F36" s="47"/>
      <c r="G36" s="14"/>
      <c r="H36" s="14"/>
      <c r="I36" s="141"/>
      <c r="J36" s="14"/>
    </row>
    <row r="37" spans="2:10" ht="15.75" thickBot="1">
      <c r="B37" s="6" t="s">
        <v>108</v>
      </c>
      <c r="C37" s="7">
        <v>418</v>
      </c>
      <c r="D37" s="14"/>
      <c r="E37" s="47"/>
      <c r="F37" s="47"/>
      <c r="G37" s="14"/>
      <c r="H37" s="14"/>
      <c r="I37" s="141"/>
      <c r="J37" s="14"/>
    </row>
    <row r="38" spans="2:10" ht="26.25" thickBot="1">
      <c r="B38" s="6" t="s">
        <v>109</v>
      </c>
      <c r="C38" s="7">
        <v>419</v>
      </c>
      <c r="D38" s="14"/>
      <c r="E38" s="47"/>
      <c r="F38" s="47"/>
      <c r="G38" s="14"/>
      <c r="H38" s="14"/>
      <c r="I38" s="141"/>
      <c r="J38" s="14"/>
    </row>
    <row r="39" spans="2:10" ht="26.25" thickBot="1">
      <c r="B39" s="6" t="s">
        <v>110</v>
      </c>
      <c r="C39" s="7">
        <v>420</v>
      </c>
      <c r="D39" s="14"/>
      <c r="E39" s="47"/>
      <c r="F39" s="47"/>
      <c r="G39" s="14"/>
      <c r="H39" s="14"/>
      <c r="I39" s="141"/>
      <c r="J39" s="14"/>
    </row>
    <row r="40" spans="2:10" ht="15.75" thickBot="1">
      <c r="B40" s="6" t="s">
        <v>111</v>
      </c>
      <c r="C40" s="7">
        <v>500</v>
      </c>
      <c r="D40" s="14">
        <f>D24+D27</f>
        <v>-234204.09439999997</v>
      </c>
      <c r="E40" s="47">
        <v>596649.7977099998</v>
      </c>
      <c r="F40" s="47">
        <v>-166654.44832000002</v>
      </c>
      <c r="G40" s="14">
        <f>G24+G27+1</f>
        <v>-3073030.49609</v>
      </c>
      <c r="H40" s="14">
        <f>H24+H27</f>
        <v>61322</v>
      </c>
      <c r="I40" s="141">
        <f>I24+I27</f>
        <v>225184.29381</v>
      </c>
      <c r="J40" s="14">
        <f>J24+J27</f>
        <v>717907</v>
      </c>
    </row>
    <row r="41" spans="2:10" ht="15.75" thickBot="1">
      <c r="B41" s="6" t="s">
        <v>112</v>
      </c>
      <c r="C41" s="7"/>
      <c r="D41" s="14"/>
      <c r="E41" s="47"/>
      <c r="F41" s="47"/>
      <c r="G41" s="14"/>
      <c r="H41" s="14"/>
      <c r="I41" s="141"/>
      <c r="J41" s="14"/>
    </row>
    <row r="42" spans="2:10" ht="15.75" thickBot="1">
      <c r="B42" s="6" t="s">
        <v>96</v>
      </c>
      <c r="C42" s="7"/>
      <c r="D42" s="14"/>
      <c r="E42" s="47"/>
      <c r="F42" s="47"/>
      <c r="G42" s="14"/>
      <c r="H42" s="14"/>
      <c r="I42" s="141"/>
      <c r="J42" s="14"/>
    </row>
    <row r="43" spans="2:10" ht="15.75" thickBot="1">
      <c r="B43" s="6" t="s">
        <v>113</v>
      </c>
      <c r="C43" s="7"/>
      <c r="D43" s="14"/>
      <c r="E43" s="47"/>
      <c r="F43" s="47"/>
      <c r="G43" s="14"/>
      <c r="H43" s="14"/>
      <c r="I43" s="141"/>
      <c r="J43" s="14"/>
    </row>
    <row r="44" spans="2:10" ht="15.75" thickBot="1">
      <c r="B44" s="6" t="s">
        <v>114</v>
      </c>
      <c r="C44" s="7">
        <v>600</v>
      </c>
      <c r="D44" s="14"/>
      <c r="E44" s="47"/>
      <c r="F44" s="47"/>
      <c r="G44" s="14"/>
      <c r="H44" s="14"/>
      <c r="I44" s="141"/>
      <c r="J44" s="14"/>
    </row>
    <row r="45" spans="2:10" ht="15.75" thickBot="1">
      <c r="B45" s="6" t="s">
        <v>99</v>
      </c>
      <c r="C45" s="7"/>
      <c r="D45" s="14"/>
      <c r="E45" s="47"/>
      <c r="F45" s="47"/>
      <c r="G45" s="14"/>
      <c r="H45" s="14"/>
      <c r="I45" s="141"/>
      <c r="J45" s="14"/>
    </row>
    <row r="46" spans="2:10" ht="15.75" thickBot="1">
      <c r="B46" s="6" t="s">
        <v>115</v>
      </c>
      <c r="C46" s="7"/>
      <c r="D46" s="14"/>
      <c r="E46" s="47"/>
      <c r="F46" s="47"/>
      <c r="G46" s="14"/>
      <c r="H46" s="14"/>
      <c r="I46" s="141"/>
      <c r="J46" s="14"/>
    </row>
    <row r="47" spans="2:10" ht="15.75" thickBot="1">
      <c r="B47" s="6" t="s">
        <v>116</v>
      </c>
      <c r="C47" s="7"/>
      <c r="D47" s="14"/>
      <c r="E47" s="14"/>
      <c r="F47" s="14"/>
      <c r="G47" s="14"/>
      <c r="H47" s="14"/>
      <c r="I47" s="141"/>
      <c r="J47" s="14"/>
    </row>
    <row r="48" spans="2:10" ht="15.75" thickBot="1">
      <c r="B48" s="6" t="s">
        <v>117</v>
      </c>
      <c r="C48" s="7"/>
      <c r="D48" s="14"/>
      <c r="E48" s="14"/>
      <c r="F48" s="14"/>
      <c r="G48" s="14"/>
      <c r="H48" s="14"/>
      <c r="I48" s="141"/>
      <c r="J48" s="14"/>
    </row>
    <row r="49" spans="2:10" ht="15.75" thickBot="1">
      <c r="B49" s="6" t="s">
        <v>118</v>
      </c>
      <c r="C49" s="7"/>
      <c r="D49" s="14"/>
      <c r="E49" s="14"/>
      <c r="F49" s="14"/>
      <c r="G49" s="14"/>
      <c r="H49" s="14"/>
      <c r="I49" s="141"/>
      <c r="J49" s="14"/>
    </row>
    <row r="50" spans="2:10" ht="15.75" thickBot="1">
      <c r="B50" s="6" t="s">
        <v>116</v>
      </c>
      <c r="C50" s="7"/>
      <c r="D50" s="14"/>
      <c r="E50" s="14"/>
      <c r="F50" s="14"/>
      <c r="G50" s="14"/>
      <c r="H50" s="14"/>
      <c r="I50" s="141"/>
      <c r="J50" s="14"/>
    </row>
    <row r="51" spans="2:10" ht="15.75" thickBot="1">
      <c r="B51" s="6" t="s">
        <v>117</v>
      </c>
      <c r="C51" s="7"/>
      <c r="D51" s="14"/>
      <c r="E51" s="14"/>
      <c r="F51" s="14"/>
      <c r="G51" s="14"/>
      <c r="H51" s="14"/>
      <c r="I51" s="141"/>
      <c r="J51" s="14"/>
    </row>
    <row r="53" ht="15">
      <c r="B53" s="8"/>
    </row>
    <row r="54" ht="15">
      <c r="B54" s="9" t="s">
        <v>401</v>
      </c>
    </row>
    <row r="55" ht="15">
      <c r="B55" s="8" t="s">
        <v>59</v>
      </c>
    </row>
    <row r="57" ht="15">
      <c r="B57" s="9" t="s">
        <v>402</v>
      </c>
    </row>
    <row r="58" ht="15">
      <c r="B58" s="8" t="s">
        <v>60</v>
      </c>
    </row>
  </sheetData>
  <sheetProtection/>
  <mergeCells count="2">
    <mergeCell ref="B3:I3"/>
    <mergeCell ref="B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28">
      <selection activeCell="B41" sqref="B41"/>
    </sheetView>
  </sheetViews>
  <sheetFormatPr defaultColWidth="9.140625" defaultRowHeight="15"/>
  <cols>
    <col min="1" max="1" width="25.57421875" style="0" customWidth="1"/>
    <col min="2" max="2" width="22.28125" style="0" customWidth="1"/>
    <col min="3" max="3" width="17.00390625" style="0" customWidth="1"/>
    <col min="6" max="6" width="15.00390625" style="0" bestFit="1" customWidth="1"/>
    <col min="10" max="10" width="14.7109375" style="0" bestFit="1" customWidth="1"/>
  </cols>
  <sheetData>
    <row r="1" spans="1:3" ht="15">
      <c r="A1" s="174" t="s">
        <v>122</v>
      </c>
      <c r="B1" s="175"/>
      <c r="C1" s="176" t="s">
        <v>123</v>
      </c>
    </row>
    <row r="2" spans="1:3" ht="9" customHeight="1">
      <c r="A2" s="177" t="s">
        <v>124</v>
      </c>
      <c r="B2" s="175"/>
      <c r="C2" s="175"/>
    </row>
    <row r="3" spans="1:3" ht="9" customHeight="1">
      <c r="A3" s="178" t="s">
        <v>419</v>
      </c>
      <c r="B3" s="175"/>
      <c r="C3" s="175"/>
    </row>
    <row r="4" spans="1:3" ht="15" customHeight="1">
      <c r="A4" s="238" t="s">
        <v>126</v>
      </c>
      <c r="B4" s="238"/>
      <c r="C4" s="238"/>
    </row>
    <row r="5" spans="1:3" ht="15">
      <c r="A5" s="238" t="s">
        <v>127</v>
      </c>
      <c r="B5" s="238"/>
      <c r="C5" s="238"/>
    </row>
    <row r="6" spans="1:3" ht="15.75" thickBot="1">
      <c r="A6" s="175"/>
      <c r="B6" s="175"/>
      <c r="C6" s="175"/>
    </row>
    <row r="7" spans="1:3" ht="15">
      <c r="A7" s="179" t="s">
        <v>128</v>
      </c>
      <c r="B7" s="180" t="s">
        <v>129</v>
      </c>
      <c r="C7" s="181" t="s">
        <v>130</v>
      </c>
    </row>
    <row r="8" spans="1:3" ht="15.75" thickBot="1">
      <c r="A8" s="182"/>
      <c r="B8" s="183"/>
      <c r="C8" s="184"/>
    </row>
    <row r="9" spans="1:3" ht="15.75" thickBot="1">
      <c r="A9" s="185" t="s">
        <v>131</v>
      </c>
      <c r="B9" s="186"/>
      <c r="C9" s="187">
        <v>-72723525.35</v>
      </c>
    </row>
    <row r="10" spans="1:3" ht="15">
      <c r="A10" s="188">
        <v>5400</v>
      </c>
      <c r="B10" s="189">
        <v>688371741</v>
      </c>
      <c r="C10" s="190"/>
    </row>
    <row r="11" spans="1:12" ht="15">
      <c r="A11" s="188">
        <v>5480</v>
      </c>
      <c r="B11" s="189">
        <v>688371741</v>
      </c>
      <c r="C11" s="190"/>
      <c r="F11" s="174"/>
      <c r="G11" s="175"/>
      <c r="H11" s="175"/>
      <c r="I11" s="175"/>
      <c r="J11" s="175"/>
      <c r="K11" s="175"/>
      <c r="L11" s="176"/>
    </row>
    <row r="12" spans="1:12" ht="15">
      <c r="A12" s="188">
        <v>6000</v>
      </c>
      <c r="B12" s="191"/>
      <c r="C12" s="199">
        <v>271590.18</v>
      </c>
      <c r="F12" s="239"/>
      <c r="G12" s="239"/>
      <c r="H12" s="239"/>
      <c r="I12" s="239"/>
      <c r="J12" s="239"/>
      <c r="K12" s="239"/>
      <c r="L12" s="239"/>
    </row>
    <row r="13" spans="1:12" ht="15">
      <c r="A13" s="188">
        <v>6010</v>
      </c>
      <c r="B13" s="191"/>
      <c r="C13" s="199">
        <v>271590.18</v>
      </c>
      <c r="F13" s="240"/>
      <c r="G13" s="240"/>
      <c r="H13" s="240"/>
      <c r="I13" s="240"/>
      <c r="J13" s="240"/>
      <c r="K13" s="240"/>
      <c r="L13" s="240"/>
    </row>
    <row r="14" spans="1:12" ht="15">
      <c r="A14" s="188">
        <v>6100</v>
      </c>
      <c r="B14" s="191"/>
      <c r="C14" s="199">
        <v>4191839.44</v>
      </c>
      <c r="F14" s="238"/>
      <c r="G14" s="238"/>
      <c r="H14" s="238"/>
      <c r="I14" s="238"/>
      <c r="J14" s="238"/>
      <c r="K14" s="238"/>
      <c r="L14" s="238"/>
    </row>
    <row r="15" spans="1:12" ht="15">
      <c r="A15" s="188">
        <v>6110</v>
      </c>
      <c r="B15" s="191"/>
      <c r="C15" s="199">
        <v>266867.08</v>
      </c>
      <c r="F15" s="241"/>
      <c r="G15" s="241"/>
      <c r="H15" s="241"/>
      <c r="I15" s="241"/>
      <c r="J15" s="241"/>
      <c r="K15" s="241"/>
      <c r="L15" s="241"/>
    </row>
    <row r="16" spans="1:12" ht="15.75" thickBot="1">
      <c r="A16" s="192" t="s">
        <v>132</v>
      </c>
      <c r="B16" s="191"/>
      <c r="C16" s="199">
        <v>4362.11</v>
      </c>
      <c r="F16" s="175"/>
      <c r="G16" s="175"/>
      <c r="H16" s="175"/>
      <c r="I16" s="175"/>
      <c r="J16" s="175"/>
      <c r="K16" s="175"/>
      <c r="L16" s="175"/>
    </row>
    <row r="17" spans="1:12" ht="15">
      <c r="A17" s="192" t="s">
        <v>134</v>
      </c>
      <c r="B17" s="191"/>
      <c r="C17" s="199">
        <v>262504.97</v>
      </c>
      <c r="F17" s="200"/>
      <c r="G17" s="235"/>
      <c r="H17" s="235"/>
      <c r="I17" s="236"/>
      <c r="J17" s="236"/>
      <c r="K17" s="237"/>
      <c r="L17" s="237"/>
    </row>
    <row r="18" spans="1:12" ht="15.75" thickBot="1">
      <c r="A18" s="188">
        <v>6150</v>
      </c>
      <c r="B18" s="191"/>
      <c r="C18" s="215"/>
      <c r="F18" s="201"/>
      <c r="G18" s="202"/>
      <c r="H18" s="202"/>
      <c r="I18" s="203"/>
      <c r="J18" s="203"/>
      <c r="K18" s="203"/>
      <c r="L18" s="204"/>
    </row>
    <row r="19" spans="1:12" ht="15">
      <c r="A19" s="192" t="s">
        <v>135</v>
      </c>
      <c r="B19" s="191"/>
      <c r="C19" s="199">
        <v>-954422.25</v>
      </c>
      <c r="F19" s="205"/>
      <c r="G19" s="206"/>
      <c r="H19" s="206"/>
      <c r="I19" s="207"/>
      <c r="J19" s="206"/>
      <c r="K19" s="206"/>
      <c r="L19" s="208"/>
    </row>
    <row r="20" spans="1:12" ht="15">
      <c r="A20" s="192" t="s">
        <v>159</v>
      </c>
      <c r="B20" s="191"/>
      <c r="C20" s="199">
        <v>954422.25</v>
      </c>
      <c r="F20" s="205"/>
      <c r="G20" s="206"/>
      <c r="H20" s="206"/>
      <c r="I20" s="206"/>
      <c r="J20" s="207"/>
      <c r="K20" s="206"/>
      <c r="L20" s="208"/>
    </row>
    <row r="21" spans="1:12" ht="15">
      <c r="A21" s="188">
        <v>6160</v>
      </c>
      <c r="B21" s="191"/>
      <c r="C21" s="199">
        <v>3924972.36</v>
      </c>
      <c r="F21" s="205"/>
      <c r="G21" s="206"/>
      <c r="H21" s="206"/>
      <c r="I21" s="206"/>
      <c r="J21" s="207"/>
      <c r="K21" s="206"/>
      <c r="L21" s="208"/>
    </row>
    <row r="22" spans="1:12" ht="15">
      <c r="A22" s="188">
        <v>6200</v>
      </c>
      <c r="B22" s="191"/>
      <c r="C22" s="199">
        <v>168244984.62</v>
      </c>
      <c r="F22" s="205"/>
      <c r="G22" s="206"/>
      <c r="H22" s="206"/>
      <c r="I22" s="206"/>
      <c r="J22" s="207"/>
      <c r="K22" s="206"/>
      <c r="L22" s="208"/>
    </row>
    <row r="23" spans="1:12" ht="15.75" thickBot="1">
      <c r="A23" s="188">
        <v>6210</v>
      </c>
      <c r="B23" s="191"/>
      <c r="C23" s="199">
        <v>164203874.86</v>
      </c>
      <c r="F23" s="205"/>
      <c r="G23" s="206"/>
      <c r="H23" s="206"/>
      <c r="I23" s="206"/>
      <c r="J23" s="213"/>
      <c r="K23" s="206"/>
      <c r="L23" s="208"/>
    </row>
    <row r="24" spans="1:12" ht="15">
      <c r="A24" s="188">
        <v>6211</v>
      </c>
      <c r="B24" s="191"/>
      <c r="C24" s="199">
        <v>60125000</v>
      </c>
      <c r="F24" s="209"/>
      <c r="G24" s="210"/>
      <c r="H24" s="210"/>
      <c r="I24" s="211"/>
      <c r="J24" s="211"/>
      <c r="K24" s="210"/>
      <c r="L24" s="212"/>
    </row>
    <row r="25" spans="1:10" ht="15">
      <c r="A25" s="188">
        <v>6212</v>
      </c>
      <c r="B25" s="191"/>
      <c r="C25" s="199">
        <v>337724.86</v>
      </c>
      <c r="F25" s="147"/>
      <c r="G25" s="147"/>
      <c r="H25" s="147"/>
      <c r="I25" s="147"/>
      <c r="J25" s="147"/>
    </row>
    <row r="26" spans="1:10" ht="15">
      <c r="A26" s="188">
        <v>6213</v>
      </c>
      <c r="B26" s="191"/>
      <c r="C26" s="199">
        <v>103741150</v>
      </c>
      <c r="F26" s="147"/>
      <c r="G26" s="147"/>
      <c r="H26" s="147"/>
      <c r="I26" s="147"/>
      <c r="J26" s="147"/>
    </row>
    <row r="27" spans="1:10" ht="15">
      <c r="A27" s="188">
        <v>6240</v>
      </c>
      <c r="B27" s="191"/>
      <c r="C27" s="214">
        <v>101.2</v>
      </c>
      <c r="F27" s="147"/>
      <c r="G27" s="147"/>
      <c r="H27" s="147"/>
      <c r="I27" s="147"/>
      <c r="J27" s="147"/>
    </row>
    <row r="28" spans="1:10" ht="15">
      <c r="A28" s="192" t="s">
        <v>415</v>
      </c>
      <c r="B28" s="191"/>
      <c r="C28" s="214">
        <v>101.2</v>
      </c>
      <c r="F28" s="147"/>
      <c r="G28" s="147"/>
      <c r="H28" s="147"/>
      <c r="I28" s="147"/>
      <c r="J28" s="147"/>
    </row>
    <row r="29" spans="1:10" ht="15">
      <c r="A29" s="188">
        <v>6250</v>
      </c>
      <c r="B29" s="191"/>
      <c r="C29" s="214">
        <v>0.01</v>
      </c>
      <c r="F29" s="147"/>
      <c r="G29" s="147"/>
      <c r="H29" s="147"/>
      <c r="I29" s="147"/>
      <c r="J29" s="147"/>
    </row>
    <row r="30" spans="1:10" ht="15">
      <c r="A30" s="192" t="s">
        <v>136</v>
      </c>
      <c r="B30" s="191"/>
      <c r="C30" s="214">
        <v>0.01</v>
      </c>
      <c r="F30" s="147"/>
      <c r="G30" s="147"/>
      <c r="H30" s="147"/>
      <c r="I30" s="147"/>
      <c r="J30" s="147"/>
    </row>
    <row r="31" spans="1:10" ht="15">
      <c r="A31" s="188">
        <v>6280</v>
      </c>
      <c r="B31" s="191"/>
      <c r="C31" s="199">
        <v>4041008.55</v>
      </c>
      <c r="F31" s="147"/>
      <c r="G31" s="147"/>
      <c r="H31" s="147"/>
      <c r="I31" s="147"/>
      <c r="J31" s="147"/>
    </row>
    <row r="32" spans="1:10" ht="15">
      <c r="A32" s="192" t="s">
        <v>137</v>
      </c>
      <c r="B32" s="191"/>
      <c r="C32" s="199">
        <v>3581778.86</v>
      </c>
      <c r="F32" s="145"/>
      <c r="G32" s="147"/>
      <c r="H32" s="147"/>
      <c r="I32" s="147"/>
      <c r="J32" s="149"/>
    </row>
    <row r="33" spans="1:10" ht="15">
      <c r="A33" s="192" t="s">
        <v>417</v>
      </c>
      <c r="B33" s="191"/>
      <c r="C33" s="199">
        <v>459229.69</v>
      </c>
      <c r="F33" s="148"/>
      <c r="G33" s="147"/>
      <c r="H33" s="147"/>
      <c r="I33" s="147"/>
      <c r="J33" s="147"/>
    </row>
    <row r="34" spans="1:10" ht="15">
      <c r="A34" s="188">
        <v>7100</v>
      </c>
      <c r="B34" s="189">
        <v>30810.88</v>
      </c>
      <c r="C34" s="190"/>
      <c r="F34" s="148"/>
      <c r="G34" s="147"/>
      <c r="H34" s="147"/>
      <c r="I34" s="147"/>
      <c r="J34" s="147"/>
    </row>
    <row r="35" spans="1:10" ht="15">
      <c r="A35" s="188">
        <v>7110</v>
      </c>
      <c r="B35" s="189">
        <v>30810.88</v>
      </c>
      <c r="C35" s="190"/>
      <c r="F35" s="147"/>
      <c r="G35" s="147"/>
      <c r="H35" s="147"/>
      <c r="I35" s="147"/>
      <c r="J35" s="147"/>
    </row>
    <row r="36" spans="1:10" ht="15">
      <c r="A36" s="188">
        <v>7200</v>
      </c>
      <c r="B36" s="216">
        <v>21572509.01</v>
      </c>
      <c r="C36" s="190"/>
      <c r="F36" s="148"/>
      <c r="G36" s="147"/>
      <c r="H36" s="147"/>
      <c r="I36" s="147"/>
      <c r="J36" s="147"/>
    </row>
    <row r="37" spans="1:10" ht="15">
      <c r="A37" s="188">
        <v>7210</v>
      </c>
      <c r="B37" s="216">
        <v>21572509.01</v>
      </c>
      <c r="C37" s="190"/>
      <c r="F37" s="147"/>
      <c r="G37" s="147"/>
      <c r="H37" s="147"/>
      <c r="I37" s="147"/>
      <c r="J37" s="147"/>
    </row>
    <row r="38" spans="1:10" ht="15">
      <c r="A38" s="192" t="s">
        <v>138</v>
      </c>
      <c r="B38" s="216">
        <v>21569182.64</v>
      </c>
      <c r="C38" s="190"/>
      <c r="F38" s="147"/>
      <c r="G38" s="147"/>
      <c r="H38" s="147"/>
      <c r="I38" s="147"/>
      <c r="J38" s="147"/>
    </row>
    <row r="39" spans="1:10" ht="15">
      <c r="A39" s="192" t="s">
        <v>396</v>
      </c>
      <c r="B39" s="216">
        <v>3326.37</v>
      </c>
      <c r="C39" s="190"/>
      <c r="F39" s="147"/>
      <c r="G39" s="147"/>
      <c r="H39" s="147"/>
      <c r="I39" s="147"/>
      <c r="J39" s="147"/>
    </row>
    <row r="40" spans="1:10" ht="15">
      <c r="A40" s="188">
        <v>7300</v>
      </c>
      <c r="B40" s="189">
        <v>73340270.57</v>
      </c>
      <c r="C40" s="190"/>
      <c r="F40" s="148"/>
      <c r="G40" s="147"/>
      <c r="H40" s="147"/>
      <c r="I40" s="147"/>
      <c r="J40" s="147"/>
    </row>
    <row r="41" spans="1:10" ht="15">
      <c r="A41" s="188">
        <v>7310</v>
      </c>
      <c r="B41" s="189">
        <v>73340270.57</v>
      </c>
      <c r="C41" s="190"/>
      <c r="F41" s="148"/>
      <c r="G41" s="147"/>
      <c r="H41" s="147"/>
      <c r="I41" s="147"/>
      <c r="J41" s="147"/>
    </row>
    <row r="42" spans="1:10" ht="15">
      <c r="A42" s="192" t="s">
        <v>139</v>
      </c>
      <c r="B42" s="189">
        <v>70520210.01</v>
      </c>
      <c r="C42" s="190"/>
      <c r="F42" s="147"/>
      <c r="G42" s="147"/>
      <c r="H42" s="147"/>
      <c r="I42" s="147"/>
      <c r="J42" s="148"/>
    </row>
    <row r="43" spans="1:10" ht="15">
      <c r="A43" s="192" t="s">
        <v>178</v>
      </c>
      <c r="B43" s="217">
        <v>91.7</v>
      </c>
      <c r="C43" s="190"/>
      <c r="F43" s="15"/>
      <c r="G43" s="147"/>
      <c r="H43" s="147"/>
      <c r="I43" s="147"/>
      <c r="J43" s="147"/>
    </row>
    <row r="44" spans="1:10" ht="15">
      <c r="A44" s="192" t="s">
        <v>140</v>
      </c>
      <c r="B44" s="216">
        <v>2819968.86</v>
      </c>
      <c r="C44" s="190"/>
      <c r="F44" s="147"/>
      <c r="G44" s="147"/>
      <c r="H44" s="147"/>
      <c r="I44" s="147"/>
      <c r="J44" s="147"/>
    </row>
    <row r="45" spans="1:3" ht="15">
      <c r="A45" s="188">
        <v>7400</v>
      </c>
      <c r="B45" s="216">
        <v>3150796310.37</v>
      </c>
      <c r="C45" s="190"/>
    </row>
    <row r="46" spans="1:3" ht="15">
      <c r="A46" s="188">
        <v>7410</v>
      </c>
      <c r="B46" s="216">
        <v>60535456.28</v>
      </c>
      <c r="C46" s="190"/>
    </row>
    <row r="47" spans="1:3" ht="15">
      <c r="A47" s="188">
        <v>7411</v>
      </c>
      <c r="B47" s="216">
        <v>60125440</v>
      </c>
      <c r="C47" s="190"/>
    </row>
    <row r="48" spans="1:3" ht="15">
      <c r="A48" s="188">
        <v>7412</v>
      </c>
      <c r="B48" s="216">
        <v>410016.28</v>
      </c>
      <c r="C48" s="190"/>
    </row>
    <row r="49" spans="1:3" ht="15">
      <c r="A49" s="188">
        <v>7420</v>
      </c>
      <c r="B49" s="216">
        <v>2473790119.1000004</v>
      </c>
      <c r="C49" s="190"/>
    </row>
    <row r="50" spans="1:3" ht="15">
      <c r="A50" s="188">
        <v>7430</v>
      </c>
      <c r="B50" s="217">
        <v>0.01</v>
      </c>
      <c r="C50" s="190"/>
    </row>
    <row r="51" spans="1:3" ht="15">
      <c r="A51" s="192" t="s">
        <v>142</v>
      </c>
      <c r="B51" s="217">
        <v>0.01</v>
      </c>
      <c r="C51" s="190"/>
    </row>
    <row r="52" spans="1:3" ht="15">
      <c r="A52" s="188">
        <v>7470</v>
      </c>
      <c r="B52" s="216">
        <v>616470734.98</v>
      </c>
      <c r="C52" s="190"/>
    </row>
    <row r="53" spans="1:3" ht="15">
      <c r="A53" s="192" t="s">
        <v>143</v>
      </c>
      <c r="B53" s="216">
        <v>-747593.21</v>
      </c>
      <c r="C53" s="190"/>
    </row>
    <row r="54" spans="1:3" ht="15">
      <c r="A54" s="192" t="s">
        <v>144</v>
      </c>
      <c r="B54" s="216">
        <v>747593.21</v>
      </c>
      <c r="C54" s="190"/>
    </row>
    <row r="55" spans="1:3" ht="15">
      <c r="A55" s="192" t="s">
        <v>145</v>
      </c>
      <c r="B55" s="216">
        <v>3865028.21</v>
      </c>
      <c r="C55" s="190"/>
    </row>
    <row r="56" spans="1:3" ht="15.75" thickBot="1">
      <c r="A56" s="192" t="s">
        <v>367</v>
      </c>
      <c r="B56" s="216">
        <v>612605706.77</v>
      </c>
      <c r="C56" s="190"/>
    </row>
    <row r="57" spans="1:3" ht="15">
      <c r="A57" s="193" t="s">
        <v>146</v>
      </c>
      <c r="B57" s="194">
        <v>3934111641.83</v>
      </c>
      <c r="C57" s="195">
        <v>172708414.24</v>
      </c>
    </row>
    <row r="58" spans="1:3" ht="15.75" thickBot="1">
      <c r="A58" s="196" t="s">
        <v>147</v>
      </c>
      <c r="B58" s="197"/>
      <c r="C58" s="198">
        <v>-3834126752.94</v>
      </c>
    </row>
  </sheetData>
  <sheetProtection/>
  <mergeCells count="9">
    <mergeCell ref="G17:H17"/>
    <mergeCell ref="I17:J17"/>
    <mergeCell ref="K17:L17"/>
    <mergeCell ref="A4:C4"/>
    <mergeCell ref="A5:C5"/>
    <mergeCell ref="F12:L12"/>
    <mergeCell ref="F13:L13"/>
    <mergeCell ref="F14:L14"/>
    <mergeCell ref="F15:L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2"/>
  <sheetViews>
    <sheetView zoomScalePageLayoutView="0" workbookViewId="0" topLeftCell="A8">
      <selection activeCell="C22" sqref="C22"/>
    </sheetView>
  </sheetViews>
  <sheetFormatPr defaultColWidth="9.140625" defaultRowHeight="15"/>
  <cols>
    <col min="1" max="1" width="12.8515625" style="0" customWidth="1"/>
    <col min="2" max="2" width="17.8515625" style="0" customWidth="1"/>
    <col min="3" max="3" width="17.7109375" style="0" customWidth="1"/>
  </cols>
  <sheetData>
    <row r="1" spans="1:3" ht="15">
      <c r="A1" s="16" t="s">
        <v>122</v>
      </c>
      <c r="B1" s="17"/>
      <c r="C1" s="18" t="s">
        <v>123</v>
      </c>
    </row>
    <row r="2" spans="1:3" ht="30">
      <c r="A2" s="19" t="s">
        <v>124</v>
      </c>
      <c r="B2" s="17"/>
      <c r="C2" s="17"/>
    </row>
    <row r="3" spans="1:3" ht="36.75">
      <c r="A3" s="20" t="s">
        <v>125</v>
      </c>
      <c r="B3" s="17"/>
      <c r="C3" s="17"/>
    </row>
    <row r="4" spans="1:3" ht="15">
      <c r="A4" s="242" t="s">
        <v>126</v>
      </c>
      <c r="B4" s="242"/>
      <c r="C4" s="242"/>
    </row>
    <row r="5" spans="1:3" ht="15">
      <c r="A5" s="242" t="s">
        <v>127</v>
      </c>
      <c r="B5" s="242"/>
      <c r="C5" s="242"/>
    </row>
    <row r="6" spans="1:3" ht="15.75" thickBot="1">
      <c r="A6" s="17"/>
      <c r="B6" s="17"/>
      <c r="C6" s="17"/>
    </row>
    <row r="7" spans="1:3" ht="15">
      <c r="A7" s="21" t="s">
        <v>128</v>
      </c>
      <c r="B7" s="22" t="s">
        <v>129</v>
      </c>
      <c r="C7" s="23" t="s">
        <v>130</v>
      </c>
    </row>
    <row r="8" spans="1:3" ht="15.75" thickBot="1">
      <c r="A8" s="24"/>
      <c r="B8" s="25"/>
      <c r="C8" s="26"/>
    </row>
    <row r="9" spans="1:3" ht="15.75" thickBot="1">
      <c r="A9" s="27" t="s">
        <v>131</v>
      </c>
      <c r="B9" s="28"/>
      <c r="C9" s="29">
        <v>1054430106.9</v>
      </c>
    </row>
    <row r="10" spans="1:3" ht="15">
      <c r="A10" s="30">
        <v>6000</v>
      </c>
      <c r="B10" s="31"/>
      <c r="C10" s="44">
        <v>52624570.49</v>
      </c>
    </row>
    <row r="11" spans="1:3" ht="15">
      <c r="A11" s="30">
        <v>6010</v>
      </c>
      <c r="B11" s="31"/>
      <c r="C11" s="44">
        <v>52624570.49</v>
      </c>
    </row>
    <row r="12" spans="1:3" ht="15">
      <c r="A12" s="30">
        <v>6100</v>
      </c>
      <c r="B12" s="31"/>
      <c r="C12" s="32">
        <v>612592325.96</v>
      </c>
    </row>
    <row r="13" spans="1:3" ht="15">
      <c r="A13" s="30">
        <v>6110</v>
      </c>
      <c r="B13" s="31"/>
      <c r="C13" s="32">
        <v>-464904.05</v>
      </c>
    </row>
    <row r="14" spans="1:3" ht="15">
      <c r="A14" s="33" t="s">
        <v>132</v>
      </c>
      <c r="B14" s="31"/>
      <c r="C14" s="32">
        <v>56910.34</v>
      </c>
    </row>
    <row r="15" spans="1:3" ht="15">
      <c r="A15" s="33" t="s">
        <v>133</v>
      </c>
      <c r="B15" s="31"/>
      <c r="C15" s="32">
        <v>-710152.75</v>
      </c>
    </row>
    <row r="16" spans="1:3" ht="15">
      <c r="A16" s="33" t="s">
        <v>134</v>
      </c>
      <c r="B16" s="31"/>
      <c r="C16" s="44">
        <v>188338.36</v>
      </c>
    </row>
    <row r="17" spans="1:3" ht="15">
      <c r="A17" s="30">
        <v>6120</v>
      </c>
      <c r="B17" s="31"/>
      <c r="C17" s="44">
        <v>226859107</v>
      </c>
    </row>
    <row r="18" spans="1:3" ht="15">
      <c r="A18" s="30">
        <v>6150</v>
      </c>
      <c r="B18" s="31"/>
      <c r="C18" s="44">
        <v>386198123.01</v>
      </c>
    </row>
    <row r="19" spans="1:3" ht="15">
      <c r="A19" s="33" t="s">
        <v>135</v>
      </c>
      <c r="B19" s="31"/>
      <c r="C19" s="44">
        <v>386198123.01</v>
      </c>
    </row>
    <row r="20" spans="1:3" ht="15">
      <c r="A20" s="30">
        <v>6200</v>
      </c>
      <c r="B20" s="31"/>
      <c r="C20" s="44">
        <v>21914141.93</v>
      </c>
    </row>
    <row r="21" spans="1:3" ht="15">
      <c r="A21" s="30">
        <v>6210</v>
      </c>
      <c r="B21" s="31"/>
      <c r="C21" s="44">
        <v>1050000</v>
      </c>
    </row>
    <row r="22" spans="1:3" ht="15">
      <c r="A22" s="30">
        <v>6213</v>
      </c>
      <c r="B22" s="31"/>
      <c r="C22" s="44">
        <v>1050000</v>
      </c>
    </row>
    <row r="23" spans="1:3" ht="15">
      <c r="A23" s="30">
        <v>6250</v>
      </c>
      <c r="B23" s="31"/>
      <c r="C23" s="144">
        <v>0.02</v>
      </c>
    </row>
    <row r="24" spans="1:3" ht="15">
      <c r="A24" s="33" t="s">
        <v>136</v>
      </c>
      <c r="B24" s="31"/>
      <c r="C24" s="144">
        <v>0.02</v>
      </c>
    </row>
    <row r="25" spans="1:3" ht="15">
      <c r="A25" s="30">
        <v>6280</v>
      </c>
      <c r="B25" s="31"/>
      <c r="C25" s="44">
        <v>20864141.91</v>
      </c>
    </row>
    <row r="26" spans="1:3" ht="15">
      <c r="A26" s="33" t="s">
        <v>137</v>
      </c>
      <c r="B26" s="31"/>
      <c r="C26" s="44">
        <v>20864141.91</v>
      </c>
    </row>
    <row r="27" spans="1:3" ht="15">
      <c r="A27" s="30">
        <v>7100</v>
      </c>
      <c r="B27" s="45">
        <v>210000</v>
      </c>
      <c r="C27" s="36"/>
    </row>
    <row r="28" spans="1:3" ht="15">
      <c r="A28" s="30">
        <v>7110</v>
      </c>
      <c r="B28" s="45">
        <v>210000</v>
      </c>
      <c r="C28" s="36"/>
    </row>
    <row r="29" spans="1:3" ht="15">
      <c r="A29" s="30">
        <v>7200</v>
      </c>
      <c r="B29" s="45">
        <v>45970581.34</v>
      </c>
      <c r="C29" s="36"/>
    </row>
    <row r="30" spans="1:3" ht="15">
      <c r="A30" s="30">
        <v>7210</v>
      </c>
      <c r="B30" s="45">
        <v>45970581.34</v>
      </c>
      <c r="C30" s="36"/>
    </row>
    <row r="31" spans="1:3" ht="15">
      <c r="A31" s="33" t="s">
        <v>138</v>
      </c>
      <c r="B31" s="45">
        <v>45970581.34</v>
      </c>
      <c r="C31" s="36"/>
    </row>
    <row r="32" spans="1:3" ht="15">
      <c r="A32" s="30">
        <v>7300</v>
      </c>
      <c r="B32" s="35">
        <v>50025343.38</v>
      </c>
      <c r="C32" s="36"/>
    </row>
    <row r="33" spans="1:3" ht="15">
      <c r="A33" s="30">
        <v>7310</v>
      </c>
      <c r="B33" s="35">
        <v>50025343.38</v>
      </c>
      <c r="C33" s="36"/>
    </row>
    <row r="34" spans="1:3" ht="15">
      <c r="A34" s="33" t="s">
        <v>139</v>
      </c>
      <c r="B34" s="35">
        <v>24958875</v>
      </c>
      <c r="C34" s="36"/>
    </row>
    <row r="35" spans="1:3" ht="15">
      <c r="A35" s="33" t="s">
        <v>140</v>
      </c>
      <c r="B35" s="35">
        <v>2533962.24</v>
      </c>
      <c r="C35" s="36"/>
    </row>
    <row r="36" spans="1:3" ht="15">
      <c r="A36" s="33" t="s">
        <v>141</v>
      </c>
      <c r="B36" s="45">
        <v>22532506.14</v>
      </c>
      <c r="C36" s="36"/>
    </row>
    <row r="37" spans="1:3" ht="15">
      <c r="A37" s="30">
        <v>7400</v>
      </c>
      <c r="B37" s="35">
        <v>54685700.61</v>
      </c>
      <c r="C37" s="36"/>
    </row>
    <row r="38" spans="1:3" ht="15">
      <c r="A38" s="30">
        <v>7430</v>
      </c>
      <c r="B38" s="37">
        <v>0.01</v>
      </c>
      <c r="C38" s="36"/>
    </row>
    <row r="39" spans="1:3" ht="15">
      <c r="A39" s="33" t="s">
        <v>142</v>
      </c>
      <c r="B39" s="37">
        <v>0.01</v>
      </c>
      <c r="C39" s="36"/>
    </row>
    <row r="40" spans="1:3" ht="15">
      <c r="A40" s="30">
        <v>7470</v>
      </c>
      <c r="B40" s="35">
        <v>54685700.6</v>
      </c>
      <c r="C40" s="36"/>
    </row>
    <row r="41" spans="1:3" ht="15">
      <c r="A41" s="33" t="s">
        <v>143</v>
      </c>
      <c r="B41" s="45">
        <v>20250352.8</v>
      </c>
      <c r="C41" s="36"/>
    </row>
    <row r="42" spans="1:3" ht="15">
      <c r="A42" s="33" t="s">
        <v>144</v>
      </c>
      <c r="B42" s="45">
        <v>19318762.12</v>
      </c>
      <c r="C42" s="36"/>
    </row>
    <row r="43" spans="1:3" ht="15.75" thickBot="1">
      <c r="A43" s="33" t="s">
        <v>145</v>
      </c>
      <c r="B43" s="45">
        <v>15116585.68</v>
      </c>
      <c r="C43" s="36"/>
    </row>
    <row r="44" spans="1:3" ht="15">
      <c r="A44" s="38" t="s">
        <v>146</v>
      </c>
      <c r="B44" s="39">
        <v>150891625.33</v>
      </c>
      <c r="C44" s="40">
        <v>687131038.38</v>
      </c>
    </row>
    <row r="45" spans="1:3" ht="15.75" thickBot="1">
      <c r="A45" s="41" t="s">
        <v>147</v>
      </c>
      <c r="B45" s="42"/>
      <c r="C45" s="43">
        <v>1590669519.95</v>
      </c>
    </row>
    <row r="47" ht="409.5">
      <c r="C47" s="46">
        <f>C45-C9</f>
        <v>536239413.0500001</v>
      </c>
    </row>
    <row r="48" ht="409.5">
      <c r="C48" s="15">
        <f>др!D40</f>
        <v>-234204.09439999997</v>
      </c>
    </row>
    <row r="49" ht="409.5">
      <c r="C49" s="15">
        <f>C47/1000</f>
        <v>536239.4130500001</v>
      </c>
    </row>
    <row r="50" ht="409.5">
      <c r="C50" s="15">
        <f>C48-C49</f>
        <v>-770443.50745</v>
      </c>
    </row>
    <row r="51" spans="1:3" ht="409.5">
      <c r="A51" s="16" t="s">
        <v>122</v>
      </c>
      <c r="B51" s="17"/>
      <c r="C51" s="18" t="s">
        <v>123</v>
      </c>
    </row>
    <row r="52" spans="1:3" ht="30">
      <c r="A52" s="19" t="s">
        <v>124</v>
      </c>
      <c r="B52" s="17"/>
      <c r="C52" s="17"/>
    </row>
    <row r="53" spans="1:3" ht="36.75">
      <c r="A53" s="20" t="s">
        <v>148</v>
      </c>
      <c r="B53" s="17"/>
      <c r="C53" s="17"/>
    </row>
    <row r="54" spans="1:3" ht="409.5">
      <c r="A54" s="242" t="s">
        <v>126</v>
      </c>
      <c r="B54" s="242"/>
      <c r="C54" s="242"/>
    </row>
    <row r="55" spans="1:3" ht="409.5">
      <c r="A55" s="242" t="s">
        <v>127</v>
      </c>
      <c r="B55" s="242"/>
      <c r="C55" s="242"/>
    </row>
    <row r="56" spans="1:3" ht="15.75" thickBot="1">
      <c r="A56" s="17"/>
      <c r="B56" s="17"/>
      <c r="C56" s="17"/>
    </row>
    <row r="57" spans="1:3" ht="409.5">
      <c r="A57" s="21" t="s">
        <v>128</v>
      </c>
      <c r="B57" s="22" t="s">
        <v>129</v>
      </c>
      <c r="C57" s="23" t="s">
        <v>130</v>
      </c>
    </row>
    <row r="58" spans="1:3" ht="15.75" thickBot="1">
      <c r="A58" s="24"/>
      <c r="B58" s="25"/>
      <c r="C58" s="26"/>
    </row>
    <row r="59" spans="1:3" ht="15.75" thickBot="1">
      <c r="A59" s="27" t="s">
        <v>131</v>
      </c>
      <c r="B59" s="28"/>
      <c r="C59" s="29">
        <v>-42969885.38</v>
      </c>
    </row>
    <row r="60" spans="1:3" ht="409.5">
      <c r="A60" s="30">
        <v>6000</v>
      </c>
      <c r="B60" s="31"/>
      <c r="C60" s="44">
        <v>41687464.34</v>
      </c>
    </row>
    <row r="61" spans="1:3" ht="409.5">
      <c r="A61" s="30">
        <v>6010</v>
      </c>
      <c r="B61" s="31"/>
      <c r="C61" s="44">
        <v>41687464.34</v>
      </c>
    </row>
    <row r="62" spans="1:3" ht="409.5">
      <c r="A62" s="30">
        <v>6100</v>
      </c>
      <c r="B62" s="31"/>
      <c r="C62" s="32">
        <v>26608480.86</v>
      </c>
    </row>
    <row r="63" spans="1:3" ht="409.5">
      <c r="A63" s="30">
        <v>6110</v>
      </c>
      <c r="B63" s="31"/>
      <c r="C63" s="32">
        <v>4769169.19</v>
      </c>
    </row>
    <row r="64" spans="1:3" ht="409.5">
      <c r="A64" s="33" t="s">
        <v>149</v>
      </c>
      <c r="B64" s="31"/>
      <c r="C64" s="44">
        <v>550468.24</v>
      </c>
    </row>
    <row r="65" spans="1:3" ht="409.5">
      <c r="A65" s="33" t="s">
        <v>134</v>
      </c>
      <c r="B65" s="31"/>
      <c r="C65" s="32">
        <v>4218700.95</v>
      </c>
    </row>
    <row r="66" spans="1:3" ht="409.5">
      <c r="A66" s="30">
        <v>6120</v>
      </c>
      <c r="B66" s="31"/>
      <c r="C66" s="44">
        <v>21822645</v>
      </c>
    </row>
    <row r="67" spans="1:3" ht="409.5">
      <c r="A67" s="30">
        <v>6150</v>
      </c>
      <c r="B67" s="31"/>
      <c r="C67" s="32">
        <v>16666.67</v>
      </c>
    </row>
    <row r="68" spans="1:3" ht="409.5">
      <c r="A68" s="33" t="s">
        <v>135</v>
      </c>
      <c r="B68" s="31"/>
      <c r="C68" s="32">
        <v>16666.67</v>
      </c>
    </row>
    <row r="69" spans="1:3" ht="409.5">
      <c r="A69" s="30">
        <v>6200</v>
      </c>
      <c r="B69" s="31"/>
      <c r="C69" s="32">
        <v>22233328.4</v>
      </c>
    </row>
    <row r="70" spans="1:3" ht="409.5">
      <c r="A70" s="30">
        <v>6250</v>
      </c>
      <c r="B70" s="31"/>
      <c r="C70" s="34">
        <v>0.04</v>
      </c>
    </row>
    <row r="71" spans="1:3" ht="409.5">
      <c r="A71" s="33" t="s">
        <v>136</v>
      </c>
      <c r="B71" s="31"/>
      <c r="C71" s="34">
        <v>0.04</v>
      </c>
    </row>
    <row r="72" spans="1:3" ht="409.5">
      <c r="A72" s="30">
        <v>6280</v>
      </c>
      <c r="B72" s="31"/>
      <c r="C72" s="44">
        <v>22233328.36</v>
      </c>
    </row>
    <row r="73" spans="1:3" ht="409.5">
      <c r="A73" s="33" t="s">
        <v>137</v>
      </c>
      <c r="B73" s="31"/>
      <c r="C73" s="44">
        <v>22233328.36</v>
      </c>
    </row>
    <row r="74" spans="1:3" ht="409.5">
      <c r="A74" s="30">
        <v>7100</v>
      </c>
      <c r="B74" s="45">
        <v>210000</v>
      </c>
      <c r="C74" s="36"/>
    </row>
    <row r="75" spans="1:3" ht="409.5">
      <c r="A75" s="30">
        <v>7110</v>
      </c>
      <c r="B75" s="45">
        <v>210000</v>
      </c>
      <c r="C75" s="36"/>
    </row>
    <row r="76" spans="1:3" ht="409.5">
      <c r="A76" s="30">
        <v>7200</v>
      </c>
      <c r="B76" s="45">
        <v>17028124.17</v>
      </c>
      <c r="C76" s="36"/>
    </row>
    <row r="77" spans="1:3" ht="409.5">
      <c r="A77" s="30">
        <v>7210</v>
      </c>
      <c r="B77" s="45">
        <v>17028124.17</v>
      </c>
      <c r="C77" s="36"/>
    </row>
    <row r="78" spans="1:3" ht="409.5">
      <c r="A78" s="33" t="s">
        <v>138</v>
      </c>
      <c r="B78" s="45">
        <v>17028124.17</v>
      </c>
      <c r="C78" s="36"/>
    </row>
    <row r="79" spans="1:3" ht="409.5">
      <c r="A79" s="30">
        <v>7300</v>
      </c>
      <c r="B79" s="45">
        <v>50457744.38</v>
      </c>
      <c r="C79" s="36"/>
    </row>
    <row r="80" spans="1:3" ht="409.5">
      <c r="A80" s="30">
        <v>7310</v>
      </c>
      <c r="B80" s="45">
        <v>50457744.38</v>
      </c>
      <c r="C80" s="36"/>
    </row>
    <row r="81" spans="1:3" ht="409.5">
      <c r="A81" s="33" t="s">
        <v>141</v>
      </c>
      <c r="B81" s="45">
        <v>50457744.38</v>
      </c>
      <c r="C81" s="36"/>
    </row>
    <row r="82" spans="1:3" ht="409.5">
      <c r="A82" s="30">
        <v>7400</v>
      </c>
      <c r="B82" s="35">
        <v>18478898.88</v>
      </c>
      <c r="C82" s="36"/>
    </row>
    <row r="83" spans="1:3" ht="409.5">
      <c r="A83" s="30">
        <v>7410</v>
      </c>
      <c r="B83" s="45">
        <v>40959.82</v>
      </c>
      <c r="C83" s="36"/>
    </row>
    <row r="84" spans="1:3" ht="409.5">
      <c r="A84" s="30">
        <v>7412</v>
      </c>
      <c r="B84" s="45">
        <v>40959.82</v>
      </c>
      <c r="C84" s="36"/>
    </row>
    <row r="85" spans="1:3" ht="409.5">
      <c r="A85" s="30">
        <v>7420</v>
      </c>
      <c r="B85" s="45">
        <v>10242.86</v>
      </c>
      <c r="C85" s="36"/>
    </row>
    <row r="86" spans="1:3" ht="409.5">
      <c r="A86" s="30">
        <v>7470</v>
      </c>
      <c r="B86" s="35">
        <v>18427696.2</v>
      </c>
      <c r="C86" s="36"/>
    </row>
    <row r="87" spans="1:3" ht="409.5">
      <c r="A87" s="33" t="s">
        <v>143</v>
      </c>
      <c r="B87" s="35">
        <v>3816666.67</v>
      </c>
      <c r="C87" s="36"/>
    </row>
    <row r="88" spans="1:3" ht="15.75" thickBot="1">
      <c r="A88" s="33" t="s">
        <v>145</v>
      </c>
      <c r="B88" s="45">
        <v>14611029.53</v>
      </c>
      <c r="C88" s="36"/>
    </row>
    <row r="89" spans="1:3" ht="409.5">
      <c r="A89" s="38" t="s">
        <v>146</v>
      </c>
      <c r="B89" s="39">
        <v>86174767.43</v>
      </c>
      <c r="C89" s="40">
        <v>90529273.6</v>
      </c>
    </row>
    <row r="90" spans="1:3" ht="15.75" thickBot="1">
      <c r="A90" s="41" t="s">
        <v>147</v>
      </c>
      <c r="B90" s="42"/>
      <c r="C90" s="43">
        <v>-38615379.21</v>
      </c>
    </row>
    <row r="92" ht="409.5">
      <c r="C92" s="46">
        <f>C90-C59</f>
        <v>4354506.170000002</v>
      </c>
    </row>
  </sheetData>
  <sheetProtection/>
  <mergeCells count="4">
    <mergeCell ref="A4:C4"/>
    <mergeCell ref="A5:C5"/>
    <mergeCell ref="A54:C54"/>
    <mergeCell ref="A55:C5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37" sqref="E37"/>
    </sheetView>
  </sheetViews>
  <sheetFormatPr defaultColWidth="9.140625" defaultRowHeight="15" outlineLevelRow="2"/>
  <cols>
    <col min="1" max="1" width="1.28515625" style="53" customWidth="1"/>
    <col min="2" max="2" width="7.8515625" style="50" customWidth="1"/>
    <col min="3" max="3" width="1.1484375" style="50" customWidth="1"/>
    <col min="4" max="4" width="19.57421875" style="50" customWidth="1"/>
    <col min="5" max="5" width="14.7109375" style="50" customWidth="1"/>
    <col min="6" max="6" width="13.28125" style="0" bestFit="1" customWidth="1"/>
    <col min="7" max="255" width="9.140625" style="0" customWidth="1"/>
  </cols>
  <sheetData>
    <row r="1" spans="1:2" ht="15">
      <c r="A1" s="48"/>
      <c r="B1" s="49" t="s">
        <v>122</v>
      </c>
    </row>
    <row r="2" spans="1:5" ht="15">
      <c r="A2" s="48"/>
      <c r="B2" s="245" t="s">
        <v>150</v>
      </c>
      <c r="C2" s="245"/>
      <c r="D2" s="245"/>
      <c r="E2" s="245"/>
    </row>
    <row r="3" spans="1:5" ht="15">
      <c r="A3" s="51"/>
      <c r="B3" s="246" t="s">
        <v>151</v>
      </c>
      <c r="C3" s="246"/>
      <c r="D3" s="246"/>
      <c r="E3" s="246"/>
    </row>
    <row r="4" spans="1:5" ht="15">
      <c r="A4" s="52"/>
      <c r="B4" s="247" t="s">
        <v>127</v>
      </c>
      <c r="C4" s="247"/>
      <c r="D4" s="247"/>
      <c r="E4" s="247"/>
    </row>
    <row r="5" s="50" customFormat="1" ht="4.5" customHeight="1">
      <c r="A5" s="53"/>
    </row>
    <row r="6" spans="1:5" s="50" customFormat="1" ht="34.5" customHeight="1">
      <c r="A6" s="54"/>
      <c r="B6" s="55">
        <v>6000</v>
      </c>
      <c r="C6" s="243" t="s">
        <v>152</v>
      </c>
      <c r="D6" s="243"/>
      <c r="E6" s="62">
        <v>46695015.18</v>
      </c>
    </row>
    <row r="7" spans="1:5" s="50" customFormat="1" ht="34.5" customHeight="1" outlineLevel="1">
      <c r="A7" s="54"/>
      <c r="B7" s="55">
        <v>6010</v>
      </c>
      <c r="C7" s="243" t="s">
        <v>152</v>
      </c>
      <c r="D7" s="243"/>
      <c r="E7" s="62">
        <v>46695015.18</v>
      </c>
    </row>
    <row r="8" spans="1:5" s="50" customFormat="1" ht="23.25" customHeight="1">
      <c r="A8" s="54"/>
      <c r="B8" s="55">
        <v>6100</v>
      </c>
      <c r="C8" s="243" t="s">
        <v>153</v>
      </c>
      <c r="D8" s="243"/>
      <c r="E8" s="62">
        <v>186770785.76</v>
      </c>
    </row>
    <row r="9" spans="1:5" s="50" customFormat="1" ht="23.25" customHeight="1" outlineLevel="1">
      <c r="A9" s="54"/>
      <c r="B9" s="55">
        <v>6110</v>
      </c>
      <c r="C9" s="243" t="s">
        <v>154</v>
      </c>
      <c r="D9" s="243"/>
      <c r="E9" s="62">
        <v>24702805.76</v>
      </c>
    </row>
    <row r="10" spans="1:5" s="50" customFormat="1" ht="45.75" customHeight="1" outlineLevel="2">
      <c r="A10" s="54"/>
      <c r="B10" s="57" t="s">
        <v>134</v>
      </c>
      <c r="C10" s="243" t="s">
        <v>155</v>
      </c>
      <c r="D10" s="243"/>
      <c r="E10" s="62">
        <v>24702805.76</v>
      </c>
    </row>
    <row r="11" spans="1:5" s="50" customFormat="1" ht="12" customHeight="1" outlineLevel="1">
      <c r="A11" s="54"/>
      <c r="B11" s="55">
        <v>6120</v>
      </c>
      <c r="C11" s="243" t="s">
        <v>156</v>
      </c>
      <c r="D11" s="243"/>
      <c r="E11" s="62">
        <v>155069180</v>
      </c>
    </row>
    <row r="12" spans="1:5" s="50" customFormat="1" ht="45.75" customHeight="1" outlineLevel="1">
      <c r="A12" s="54"/>
      <c r="B12" s="55">
        <v>6150</v>
      </c>
      <c r="C12" s="243" t="s">
        <v>157</v>
      </c>
      <c r="D12" s="243"/>
      <c r="E12" s="62">
        <v>6998800</v>
      </c>
    </row>
    <row r="13" spans="1:6" s="50" customFormat="1" ht="68.25" customHeight="1" outlineLevel="2">
      <c r="A13" s="54"/>
      <c r="B13" s="57" t="s">
        <v>135</v>
      </c>
      <c r="C13" s="243" t="s">
        <v>158</v>
      </c>
      <c r="D13" s="243"/>
      <c r="E13" s="62">
        <v>5859720</v>
      </c>
      <c r="F13" s="63">
        <f>E13-E35</f>
        <v>-56227850</v>
      </c>
    </row>
    <row r="14" spans="1:5" s="50" customFormat="1" ht="68.25" customHeight="1" outlineLevel="2">
      <c r="A14" s="54"/>
      <c r="B14" s="57" t="s">
        <v>159</v>
      </c>
      <c r="C14" s="243" t="s">
        <v>160</v>
      </c>
      <c r="D14" s="243"/>
      <c r="E14" s="62">
        <v>1139080</v>
      </c>
    </row>
    <row r="15" spans="1:5" s="50" customFormat="1" ht="12" customHeight="1">
      <c r="A15" s="54"/>
      <c r="B15" s="55">
        <v>6200</v>
      </c>
      <c r="C15" s="243" t="s">
        <v>84</v>
      </c>
      <c r="D15" s="243"/>
      <c r="E15" s="56">
        <v>29087094.7</v>
      </c>
    </row>
    <row r="16" spans="1:5" s="50" customFormat="1" ht="23.25" customHeight="1" outlineLevel="1">
      <c r="A16" s="54"/>
      <c r="B16" s="55">
        <v>6210</v>
      </c>
      <c r="C16" s="243" t="s">
        <v>161</v>
      </c>
      <c r="D16" s="243"/>
      <c r="E16" s="62">
        <v>644000</v>
      </c>
    </row>
    <row r="17" spans="1:5" s="50" customFormat="1" ht="23.25" customHeight="1" outlineLevel="2">
      <c r="A17" s="54"/>
      <c r="B17" s="55">
        <v>6213</v>
      </c>
      <c r="C17" s="243" t="s">
        <v>162</v>
      </c>
      <c r="D17" s="243"/>
      <c r="E17" s="62">
        <v>644000</v>
      </c>
    </row>
    <row r="18" spans="1:5" s="50" customFormat="1" ht="23.25" customHeight="1" outlineLevel="1">
      <c r="A18" s="54"/>
      <c r="B18" s="55">
        <v>6250</v>
      </c>
      <c r="C18" s="243" t="s">
        <v>163</v>
      </c>
      <c r="D18" s="243"/>
      <c r="E18" s="64">
        <v>0.02</v>
      </c>
    </row>
    <row r="19" spans="1:5" s="50" customFormat="1" ht="34.5" customHeight="1" outlineLevel="2">
      <c r="A19" s="54"/>
      <c r="B19" s="57" t="s">
        <v>136</v>
      </c>
      <c r="C19" s="243" t="s">
        <v>164</v>
      </c>
      <c r="D19" s="243"/>
      <c r="E19" s="64">
        <v>0.02</v>
      </c>
    </row>
    <row r="20" spans="1:5" s="50" customFormat="1" ht="12" customHeight="1" outlineLevel="1">
      <c r="A20" s="54"/>
      <c r="B20" s="55">
        <v>6280</v>
      </c>
      <c r="C20" s="243" t="s">
        <v>84</v>
      </c>
      <c r="D20" s="243"/>
      <c r="E20" s="62">
        <v>28443094.68</v>
      </c>
    </row>
    <row r="21" spans="1:5" s="50" customFormat="1" ht="12" customHeight="1" outlineLevel="2">
      <c r="A21" s="54"/>
      <c r="B21" s="57" t="s">
        <v>137</v>
      </c>
      <c r="C21" s="243" t="s">
        <v>84</v>
      </c>
      <c r="D21" s="243"/>
      <c r="E21" s="62">
        <v>28358643.68</v>
      </c>
    </row>
    <row r="22" spans="1:5" s="50" customFormat="1" ht="12" customHeight="1" outlineLevel="2">
      <c r="A22" s="54"/>
      <c r="B22" s="57" t="s">
        <v>165</v>
      </c>
      <c r="C22" s="243" t="s">
        <v>166</v>
      </c>
      <c r="D22" s="243"/>
      <c r="E22" s="62">
        <v>84451</v>
      </c>
    </row>
    <row r="23" spans="1:5" s="50" customFormat="1" ht="34.5" customHeight="1">
      <c r="A23" s="54"/>
      <c r="B23" s="55">
        <v>7100</v>
      </c>
      <c r="C23" s="243" t="s">
        <v>167</v>
      </c>
      <c r="D23" s="243"/>
      <c r="E23" s="62">
        <v>210000</v>
      </c>
    </row>
    <row r="24" spans="1:5" s="50" customFormat="1" ht="34.5" customHeight="1" outlineLevel="1">
      <c r="A24" s="54"/>
      <c r="B24" s="55">
        <v>7110</v>
      </c>
      <c r="C24" s="243" t="s">
        <v>167</v>
      </c>
      <c r="D24" s="243"/>
      <c r="E24" s="62">
        <v>210000</v>
      </c>
    </row>
    <row r="25" spans="1:5" s="50" customFormat="1" ht="23.25" customHeight="1">
      <c r="A25" s="54"/>
      <c r="B25" s="55">
        <v>7200</v>
      </c>
      <c r="C25" s="243" t="s">
        <v>82</v>
      </c>
      <c r="D25" s="243"/>
      <c r="E25" s="62">
        <v>46391756.83</v>
      </c>
    </row>
    <row r="26" spans="1:5" s="50" customFormat="1" ht="23.25" customHeight="1" outlineLevel="1">
      <c r="A26" s="54"/>
      <c r="B26" s="55">
        <v>7210</v>
      </c>
      <c r="C26" s="243" t="s">
        <v>82</v>
      </c>
      <c r="D26" s="243"/>
      <c r="E26" s="62">
        <v>46391756.83</v>
      </c>
    </row>
    <row r="27" spans="1:5" s="50" customFormat="1" ht="23.25" customHeight="1" outlineLevel="2">
      <c r="A27" s="54"/>
      <c r="B27" s="57" t="s">
        <v>138</v>
      </c>
      <c r="C27" s="243" t="s">
        <v>82</v>
      </c>
      <c r="D27" s="243"/>
      <c r="E27" s="62">
        <v>46391756.83</v>
      </c>
    </row>
    <row r="28" spans="1:5" s="50" customFormat="1" ht="23.25" customHeight="1">
      <c r="A28" s="54"/>
      <c r="B28" s="55">
        <v>7300</v>
      </c>
      <c r="C28" s="243" t="s">
        <v>168</v>
      </c>
      <c r="D28" s="243"/>
      <c r="E28" s="62">
        <v>50457744.38</v>
      </c>
    </row>
    <row r="29" spans="1:5" s="50" customFormat="1" ht="23.25" customHeight="1" outlineLevel="1">
      <c r="A29" s="54"/>
      <c r="B29" s="55">
        <v>7310</v>
      </c>
      <c r="C29" s="243" t="s">
        <v>169</v>
      </c>
      <c r="D29" s="243"/>
      <c r="E29" s="62">
        <v>50457744.38</v>
      </c>
    </row>
    <row r="30" spans="1:5" s="50" customFormat="1" ht="45.75" customHeight="1" outlineLevel="2">
      <c r="A30" s="54"/>
      <c r="B30" s="57" t="s">
        <v>141</v>
      </c>
      <c r="C30" s="243" t="s">
        <v>170</v>
      </c>
      <c r="D30" s="243"/>
      <c r="E30" s="62">
        <v>50457744.38</v>
      </c>
    </row>
    <row r="31" spans="1:5" s="50" customFormat="1" ht="12" customHeight="1">
      <c r="A31" s="54"/>
      <c r="B31" s="55">
        <v>7400</v>
      </c>
      <c r="C31" s="243" t="s">
        <v>83</v>
      </c>
      <c r="D31" s="243"/>
      <c r="E31" s="56">
        <v>83508850.39</v>
      </c>
    </row>
    <row r="32" spans="1:5" s="50" customFormat="1" ht="23.25" customHeight="1" outlineLevel="1">
      <c r="A32" s="54"/>
      <c r="B32" s="55">
        <v>7430</v>
      </c>
      <c r="C32" s="243" t="s">
        <v>171</v>
      </c>
      <c r="D32" s="243"/>
      <c r="E32" s="64">
        <v>0.01</v>
      </c>
    </row>
    <row r="33" spans="1:5" s="50" customFormat="1" ht="34.5" customHeight="1" outlineLevel="2">
      <c r="A33" s="54"/>
      <c r="B33" s="57" t="s">
        <v>142</v>
      </c>
      <c r="C33" s="243" t="s">
        <v>172</v>
      </c>
      <c r="D33" s="243"/>
      <c r="E33" s="64">
        <v>0.01</v>
      </c>
    </row>
    <row r="34" spans="1:5" s="50" customFormat="1" ht="12" customHeight="1" outlineLevel="1">
      <c r="A34" s="54"/>
      <c r="B34" s="55">
        <v>7470</v>
      </c>
      <c r="C34" s="243" t="s">
        <v>83</v>
      </c>
      <c r="D34" s="243"/>
      <c r="E34" s="56">
        <v>83508850.38</v>
      </c>
    </row>
    <row r="35" spans="1:5" s="50" customFormat="1" ht="79.5" customHeight="1" outlineLevel="2">
      <c r="A35" s="54"/>
      <c r="B35" s="57" t="s">
        <v>143</v>
      </c>
      <c r="C35" s="243" t="s">
        <v>173</v>
      </c>
      <c r="D35" s="243"/>
      <c r="E35" s="62">
        <v>62087570</v>
      </c>
    </row>
    <row r="36" spans="1:5" s="50" customFormat="1" ht="79.5" customHeight="1" outlineLevel="2">
      <c r="A36" s="54"/>
      <c r="B36" s="57" t="s">
        <v>144</v>
      </c>
      <c r="C36" s="243" t="s">
        <v>174</v>
      </c>
      <c r="D36" s="243"/>
      <c r="E36" s="62">
        <v>2101080</v>
      </c>
    </row>
    <row r="37" spans="1:5" s="50" customFormat="1" ht="12" customHeight="1" outlineLevel="2" thickBot="1">
      <c r="A37" s="54"/>
      <c r="B37" s="57" t="s">
        <v>145</v>
      </c>
      <c r="C37" s="243" t="s">
        <v>83</v>
      </c>
      <c r="D37" s="243"/>
      <c r="E37" s="56">
        <v>19320200.38</v>
      </c>
    </row>
    <row r="38" spans="1:5" ht="12" customHeight="1" thickBot="1">
      <c r="A38" s="52"/>
      <c r="B38" s="59"/>
      <c r="C38" s="244"/>
      <c r="D38" s="244"/>
      <c r="E38" s="60">
        <v>2749611764.78</v>
      </c>
    </row>
    <row r="39" spans="1:5" s="50" customFormat="1" ht="5.25" customHeight="1">
      <c r="A39" s="53"/>
      <c r="B39" s="61"/>
      <c r="C39" s="61"/>
      <c r="D39" s="61"/>
      <c r="E39" s="61"/>
    </row>
  </sheetData>
  <sheetProtection/>
  <mergeCells count="36">
    <mergeCell ref="B2:E2"/>
    <mergeCell ref="B3:E3"/>
    <mergeCell ref="B4:E4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9"/>
  <sheetViews>
    <sheetView zoomScalePageLayoutView="0" workbookViewId="0" topLeftCell="A1">
      <selection activeCell="G165" sqref="G165"/>
    </sheetView>
  </sheetViews>
  <sheetFormatPr defaultColWidth="9.140625" defaultRowHeight="15" outlineLevelRow="3"/>
  <cols>
    <col min="1" max="1" width="1.28515625" style="53" customWidth="1"/>
    <col min="2" max="2" width="7.8515625" style="50" customWidth="1"/>
    <col min="3" max="3" width="1.1484375" style="50" customWidth="1"/>
    <col min="4" max="4" width="19.57421875" style="50" customWidth="1"/>
    <col min="5" max="6" width="14.7109375" style="50" hidden="1" customWidth="1"/>
    <col min="7" max="7" width="18.28125" style="50" customWidth="1"/>
    <col min="8" max="10" width="14.7109375" style="50" hidden="1" customWidth="1"/>
  </cols>
  <sheetData>
    <row r="1" spans="1:10" ht="15">
      <c r="A1" s="48"/>
      <c r="B1" s="49" t="s">
        <v>122</v>
      </c>
      <c r="J1" s="50" t="s">
        <v>123</v>
      </c>
    </row>
    <row r="2" spans="1:10" ht="15">
      <c r="A2" s="48"/>
      <c r="B2" s="245" t="s">
        <v>150</v>
      </c>
      <c r="C2" s="245"/>
      <c r="D2" s="245"/>
      <c r="E2" s="245"/>
      <c r="F2" s="245"/>
      <c r="G2" s="245"/>
      <c r="H2" s="245"/>
      <c r="I2" s="245"/>
      <c r="J2" s="245"/>
    </row>
    <row r="3" spans="1:10" ht="15">
      <c r="A3" s="51"/>
      <c r="B3" s="246" t="s">
        <v>186</v>
      </c>
      <c r="C3" s="246"/>
      <c r="D3" s="246"/>
      <c r="E3" s="246"/>
      <c r="F3" s="246"/>
      <c r="G3" s="246"/>
      <c r="H3" s="246"/>
      <c r="I3" s="246"/>
      <c r="J3" s="246"/>
    </row>
    <row r="4" spans="1:10" ht="15">
      <c r="A4" s="52"/>
      <c r="B4" s="247" t="s">
        <v>127</v>
      </c>
      <c r="C4" s="247"/>
      <c r="D4" s="247"/>
      <c r="E4" s="247"/>
      <c r="F4" s="247"/>
      <c r="G4" s="247"/>
      <c r="H4" s="247"/>
      <c r="I4" s="247"/>
      <c r="J4" s="247"/>
    </row>
    <row r="5" s="50" customFormat="1" ht="5.25" customHeight="1">
      <c r="A5" s="53"/>
    </row>
    <row r="6" spans="1:10" ht="15" hidden="1">
      <c r="A6" s="65"/>
      <c r="B6" s="257" t="s">
        <v>187</v>
      </c>
      <c r="C6" s="258"/>
      <c r="D6" s="256"/>
      <c r="E6" s="250" t="s">
        <v>188</v>
      </c>
      <c r="F6" s="256"/>
      <c r="G6" s="250" t="s">
        <v>189</v>
      </c>
      <c r="H6" s="256"/>
      <c r="I6" s="250" t="s">
        <v>190</v>
      </c>
      <c r="J6" s="251"/>
    </row>
    <row r="7" spans="1:10" ht="15.75" hidden="1" thickBot="1">
      <c r="A7" s="65"/>
      <c r="B7" s="66" t="s">
        <v>191</v>
      </c>
      <c r="C7" s="252" t="s">
        <v>192</v>
      </c>
      <c r="D7" s="253"/>
      <c r="E7" s="67" t="s">
        <v>193</v>
      </c>
      <c r="F7" s="68" t="s">
        <v>194</v>
      </c>
      <c r="G7" s="68" t="s">
        <v>193</v>
      </c>
      <c r="H7" s="68" t="s">
        <v>194</v>
      </c>
      <c r="I7" s="68" t="s">
        <v>193</v>
      </c>
      <c r="J7" s="69" t="s">
        <v>194</v>
      </c>
    </row>
    <row r="8" spans="1:10" s="50" customFormat="1" ht="12" customHeight="1" hidden="1">
      <c r="A8" s="54"/>
      <c r="B8" s="55">
        <v>1000</v>
      </c>
      <c r="C8" s="254" t="s">
        <v>195</v>
      </c>
      <c r="D8" s="255"/>
      <c r="E8" s="56">
        <v>7972275.37</v>
      </c>
      <c r="F8" s="70"/>
      <c r="G8" s="56">
        <v>662093433.07</v>
      </c>
      <c r="H8" s="56">
        <v>669030683.14</v>
      </c>
      <c r="I8" s="56">
        <v>1035025.3</v>
      </c>
      <c r="J8" s="71"/>
    </row>
    <row r="9" spans="1:10" s="50" customFormat="1" ht="23.25" customHeight="1" hidden="1" outlineLevel="1">
      <c r="A9" s="54"/>
      <c r="B9" s="55">
        <v>1010</v>
      </c>
      <c r="C9" s="248" t="s">
        <v>196</v>
      </c>
      <c r="D9" s="249"/>
      <c r="E9" s="56">
        <v>42419</v>
      </c>
      <c r="F9" s="70"/>
      <c r="G9" s="56">
        <v>57132953</v>
      </c>
      <c r="H9" s="56">
        <v>57108573</v>
      </c>
      <c r="I9" s="56">
        <v>66799</v>
      </c>
      <c r="J9" s="71"/>
    </row>
    <row r="10" spans="1:10" s="50" customFormat="1" ht="23.25" customHeight="1" hidden="1" outlineLevel="1">
      <c r="A10" s="54"/>
      <c r="B10" s="55">
        <v>1020</v>
      </c>
      <c r="C10" s="248" t="s">
        <v>197</v>
      </c>
      <c r="D10" s="249"/>
      <c r="E10" s="58">
        <v>-0.2</v>
      </c>
      <c r="F10" s="70"/>
      <c r="G10" s="56">
        <v>54824985</v>
      </c>
      <c r="H10" s="56">
        <v>54824985</v>
      </c>
      <c r="I10" s="58">
        <v>-0.2</v>
      </c>
      <c r="J10" s="71"/>
    </row>
    <row r="11" spans="1:10" s="50" customFormat="1" ht="34.5" customHeight="1" hidden="1" outlineLevel="1">
      <c r="A11" s="54"/>
      <c r="B11" s="55">
        <v>1030</v>
      </c>
      <c r="C11" s="248" t="s">
        <v>198</v>
      </c>
      <c r="D11" s="249"/>
      <c r="E11" s="56">
        <v>7929856.57</v>
      </c>
      <c r="F11" s="70"/>
      <c r="G11" s="56">
        <v>550135495.07</v>
      </c>
      <c r="H11" s="56">
        <v>557097125.14</v>
      </c>
      <c r="I11" s="56">
        <v>968226.5</v>
      </c>
      <c r="J11" s="71"/>
    </row>
    <row r="12" spans="1:10" s="50" customFormat="1" ht="34.5" customHeight="1" hidden="1" outlineLevel="2">
      <c r="A12" s="54"/>
      <c r="B12" s="55">
        <v>1031</v>
      </c>
      <c r="C12" s="248" t="s">
        <v>199</v>
      </c>
      <c r="D12" s="249"/>
      <c r="E12" s="56">
        <v>7929853.57</v>
      </c>
      <c r="F12" s="70"/>
      <c r="G12" s="56">
        <v>550135495.05</v>
      </c>
      <c r="H12" s="56">
        <v>557097125.13</v>
      </c>
      <c r="I12" s="56">
        <v>968223.49</v>
      </c>
      <c r="J12" s="71"/>
    </row>
    <row r="13" spans="1:10" s="50" customFormat="1" ht="34.5" customHeight="1" hidden="1" outlineLevel="2">
      <c r="A13" s="54"/>
      <c r="B13" s="55">
        <v>1032</v>
      </c>
      <c r="C13" s="248" t="s">
        <v>200</v>
      </c>
      <c r="D13" s="249"/>
      <c r="E13" s="58">
        <v>3</v>
      </c>
      <c r="F13" s="70"/>
      <c r="G13" s="58">
        <v>0.02</v>
      </c>
      <c r="H13" s="58">
        <v>0.01</v>
      </c>
      <c r="I13" s="58">
        <v>3.01</v>
      </c>
      <c r="J13" s="71"/>
    </row>
    <row r="14" spans="1:10" s="50" customFormat="1" ht="23.25" customHeight="1" hidden="1">
      <c r="A14" s="54"/>
      <c r="B14" s="55">
        <v>1100</v>
      </c>
      <c r="C14" s="248" t="s">
        <v>201</v>
      </c>
      <c r="D14" s="249"/>
      <c r="E14" s="56">
        <v>1767004876.12</v>
      </c>
      <c r="F14" s="70"/>
      <c r="G14" s="56">
        <v>3198116891.06</v>
      </c>
      <c r="H14" s="56">
        <v>3974413799.52</v>
      </c>
      <c r="I14" s="56">
        <v>990707967.66</v>
      </c>
      <c r="J14" s="71"/>
    </row>
    <row r="15" spans="1:10" s="50" customFormat="1" ht="45.75" customHeight="1" hidden="1" outlineLevel="1">
      <c r="A15" s="54"/>
      <c r="B15" s="55">
        <v>1120</v>
      </c>
      <c r="C15" s="248" t="s">
        <v>202</v>
      </c>
      <c r="D15" s="249"/>
      <c r="E15" s="56">
        <v>1719990676.12</v>
      </c>
      <c r="F15" s="70"/>
      <c r="G15" s="56">
        <v>3198116891.06</v>
      </c>
      <c r="H15" s="56">
        <v>3974413799.52</v>
      </c>
      <c r="I15" s="56">
        <v>943693767.66</v>
      </c>
      <c r="J15" s="71"/>
    </row>
    <row r="16" spans="1:10" s="50" customFormat="1" ht="79.5" customHeight="1" hidden="1" outlineLevel="2">
      <c r="A16" s="54"/>
      <c r="B16" s="55">
        <v>1121</v>
      </c>
      <c r="C16" s="248" t="s">
        <v>203</v>
      </c>
      <c r="D16" s="249"/>
      <c r="E16" s="56">
        <v>1710783000</v>
      </c>
      <c r="F16" s="70"/>
      <c r="G16" s="56">
        <v>3198113810</v>
      </c>
      <c r="H16" s="56">
        <v>3974409810</v>
      </c>
      <c r="I16" s="56">
        <v>934487000</v>
      </c>
      <c r="J16" s="71"/>
    </row>
    <row r="17" spans="1:10" s="50" customFormat="1" ht="57" customHeight="1" hidden="1" outlineLevel="3">
      <c r="A17" s="54"/>
      <c r="B17" s="57" t="s">
        <v>204</v>
      </c>
      <c r="C17" s="248" t="s">
        <v>205</v>
      </c>
      <c r="D17" s="249"/>
      <c r="E17" s="56">
        <v>1405398842</v>
      </c>
      <c r="F17" s="70"/>
      <c r="G17" s="56">
        <v>1599794405</v>
      </c>
      <c r="H17" s="56">
        <v>2376090405</v>
      </c>
      <c r="I17" s="56">
        <v>629102842</v>
      </c>
      <c r="J17" s="71"/>
    </row>
    <row r="18" spans="1:10" s="50" customFormat="1" ht="68.25" customHeight="1" hidden="1" outlineLevel="3">
      <c r="A18" s="54"/>
      <c r="B18" s="57" t="s">
        <v>206</v>
      </c>
      <c r="C18" s="248" t="s">
        <v>207</v>
      </c>
      <c r="D18" s="249"/>
      <c r="E18" s="56">
        <v>753950166.13</v>
      </c>
      <c r="F18" s="70"/>
      <c r="G18" s="56">
        <v>1598319405</v>
      </c>
      <c r="H18" s="56">
        <v>1598319405</v>
      </c>
      <c r="I18" s="56">
        <v>753950166.13</v>
      </c>
      <c r="J18" s="71"/>
    </row>
    <row r="19" spans="1:10" s="50" customFormat="1" ht="68.25" customHeight="1" hidden="1" outlineLevel="3">
      <c r="A19" s="54"/>
      <c r="B19" s="57" t="s">
        <v>208</v>
      </c>
      <c r="C19" s="248" t="s">
        <v>209</v>
      </c>
      <c r="D19" s="249"/>
      <c r="E19" s="70"/>
      <c r="F19" s="56">
        <v>448566008.13</v>
      </c>
      <c r="G19" s="70"/>
      <c r="H19" s="70"/>
      <c r="I19" s="70"/>
      <c r="J19" s="72">
        <v>448566008.13</v>
      </c>
    </row>
    <row r="20" spans="1:10" s="50" customFormat="1" ht="68.25" customHeight="1" hidden="1" outlineLevel="2">
      <c r="A20" s="54"/>
      <c r="B20" s="55">
        <v>1122</v>
      </c>
      <c r="C20" s="248" t="s">
        <v>210</v>
      </c>
      <c r="D20" s="249"/>
      <c r="E20" s="56">
        <v>9207676.12</v>
      </c>
      <c r="F20" s="70"/>
      <c r="G20" s="56">
        <v>3081.06</v>
      </c>
      <c r="H20" s="56">
        <v>3989.52</v>
      </c>
      <c r="I20" s="56">
        <v>9206767.66</v>
      </c>
      <c r="J20" s="71"/>
    </row>
    <row r="21" spans="1:10" s="50" customFormat="1" ht="68.25" customHeight="1" hidden="1" outlineLevel="3">
      <c r="A21" s="54"/>
      <c r="B21" s="57" t="s">
        <v>211</v>
      </c>
      <c r="C21" s="248" t="s">
        <v>212</v>
      </c>
      <c r="D21" s="249"/>
      <c r="E21" s="56">
        <v>9130000</v>
      </c>
      <c r="F21" s="70"/>
      <c r="G21" s="70"/>
      <c r="H21" s="70"/>
      <c r="I21" s="56">
        <v>9130000</v>
      </c>
      <c r="J21" s="71"/>
    </row>
    <row r="22" spans="1:10" s="50" customFormat="1" ht="79.5" customHeight="1" hidden="1" outlineLevel="3">
      <c r="A22" s="54"/>
      <c r="B22" s="57" t="s">
        <v>213</v>
      </c>
      <c r="C22" s="248" t="s">
        <v>214</v>
      </c>
      <c r="D22" s="249"/>
      <c r="E22" s="70"/>
      <c r="F22" s="70"/>
      <c r="G22" s="56">
        <v>3081.06</v>
      </c>
      <c r="H22" s="70"/>
      <c r="I22" s="56">
        <v>3081.06</v>
      </c>
      <c r="J22" s="71"/>
    </row>
    <row r="23" spans="1:10" s="50" customFormat="1" ht="79.5" customHeight="1" hidden="1" outlineLevel="3">
      <c r="A23" s="54"/>
      <c r="B23" s="57" t="s">
        <v>215</v>
      </c>
      <c r="C23" s="248" t="s">
        <v>216</v>
      </c>
      <c r="D23" s="249"/>
      <c r="E23" s="70"/>
      <c r="F23" s="56">
        <v>670201.41</v>
      </c>
      <c r="G23" s="70"/>
      <c r="H23" s="56">
        <v>-40581.03</v>
      </c>
      <c r="I23" s="70"/>
      <c r="J23" s="72">
        <v>629620.38</v>
      </c>
    </row>
    <row r="24" spans="1:10" s="50" customFormat="1" ht="79.5" customHeight="1" hidden="1" outlineLevel="3">
      <c r="A24" s="54"/>
      <c r="B24" s="57" t="s">
        <v>217</v>
      </c>
      <c r="C24" s="248" t="s">
        <v>218</v>
      </c>
      <c r="D24" s="249"/>
      <c r="E24" s="56">
        <v>759827.9</v>
      </c>
      <c r="F24" s="70"/>
      <c r="G24" s="70"/>
      <c r="H24" s="70"/>
      <c r="I24" s="56">
        <v>759827.9</v>
      </c>
      <c r="J24" s="71"/>
    </row>
    <row r="25" spans="1:10" s="50" customFormat="1" ht="79.5" customHeight="1" hidden="1" outlineLevel="3">
      <c r="A25" s="54"/>
      <c r="B25" s="57" t="s">
        <v>219</v>
      </c>
      <c r="C25" s="248" t="s">
        <v>220</v>
      </c>
      <c r="D25" s="249"/>
      <c r="E25" s="70"/>
      <c r="F25" s="56">
        <v>11950.37</v>
      </c>
      <c r="G25" s="70"/>
      <c r="H25" s="56">
        <v>44570.55</v>
      </c>
      <c r="I25" s="70"/>
      <c r="J25" s="72">
        <v>56520.92</v>
      </c>
    </row>
    <row r="26" spans="1:10" s="50" customFormat="1" ht="45.75" customHeight="1" hidden="1" outlineLevel="1">
      <c r="A26" s="54"/>
      <c r="B26" s="55">
        <v>1140</v>
      </c>
      <c r="C26" s="248" t="s">
        <v>221</v>
      </c>
      <c r="D26" s="249"/>
      <c r="E26" s="56">
        <v>47014200</v>
      </c>
      <c r="F26" s="70"/>
      <c r="G26" s="70"/>
      <c r="H26" s="70"/>
      <c r="I26" s="56">
        <v>47014200</v>
      </c>
      <c r="J26" s="71"/>
    </row>
    <row r="27" spans="1:10" s="50" customFormat="1" ht="57" customHeight="1" hidden="1" outlineLevel="2">
      <c r="A27" s="54"/>
      <c r="B27" s="55">
        <v>1141</v>
      </c>
      <c r="C27" s="248" t="s">
        <v>222</v>
      </c>
      <c r="D27" s="249"/>
      <c r="E27" s="56">
        <v>47014200</v>
      </c>
      <c r="F27" s="70"/>
      <c r="G27" s="70"/>
      <c r="H27" s="70"/>
      <c r="I27" s="56">
        <v>47014200</v>
      </c>
      <c r="J27" s="71"/>
    </row>
    <row r="28" spans="1:10" s="50" customFormat="1" ht="57" customHeight="1" hidden="1" outlineLevel="3">
      <c r="A28" s="54"/>
      <c r="B28" s="57" t="s">
        <v>223</v>
      </c>
      <c r="C28" s="248" t="s">
        <v>224</v>
      </c>
      <c r="D28" s="249"/>
      <c r="E28" s="56">
        <v>47014200</v>
      </c>
      <c r="F28" s="70"/>
      <c r="G28" s="70"/>
      <c r="H28" s="70"/>
      <c r="I28" s="56">
        <v>47014200</v>
      </c>
      <c r="J28" s="71"/>
    </row>
    <row r="29" spans="1:10" s="50" customFormat="1" ht="34.5" customHeight="1" hidden="1">
      <c r="A29" s="54"/>
      <c r="B29" s="55">
        <v>1200</v>
      </c>
      <c r="C29" s="248" t="s">
        <v>225</v>
      </c>
      <c r="D29" s="249"/>
      <c r="E29" s="56">
        <v>2193909388.81</v>
      </c>
      <c r="F29" s="70"/>
      <c r="G29" s="56">
        <v>5520481893.839999</v>
      </c>
      <c r="H29" s="56">
        <v>5620250637.339999</v>
      </c>
      <c r="I29" s="56">
        <v>2094140645.3100002</v>
      </c>
      <c r="J29" s="71"/>
    </row>
    <row r="30" spans="1:10" s="50" customFormat="1" ht="57" customHeight="1" hidden="1" outlineLevel="1">
      <c r="A30" s="54"/>
      <c r="B30" s="55">
        <v>1210</v>
      </c>
      <c r="C30" s="248" t="s">
        <v>226</v>
      </c>
      <c r="D30" s="249"/>
      <c r="E30" s="56">
        <v>43395508.33</v>
      </c>
      <c r="F30" s="70"/>
      <c r="G30" s="56">
        <v>35882761.91</v>
      </c>
      <c r="H30" s="56">
        <v>30603691.92</v>
      </c>
      <c r="I30" s="56">
        <v>48674578.32</v>
      </c>
      <c r="J30" s="71"/>
    </row>
    <row r="31" spans="1:10" s="50" customFormat="1" ht="12" customHeight="1" hidden="1" outlineLevel="2">
      <c r="A31" s="54"/>
      <c r="B31" s="57" t="s">
        <v>227</v>
      </c>
      <c r="C31" s="248" t="s">
        <v>228</v>
      </c>
      <c r="D31" s="249"/>
      <c r="E31" s="56">
        <v>29586671.85</v>
      </c>
      <c r="F31" s="70"/>
      <c r="G31" s="56">
        <v>25322071.66</v>
      </c>
      <c r="H31" s="56">
        <v>18828423.4</v>
      </c>
      <c r="I31" s="56">
        <v>36080320.11</v>
      </c>
      <c r="J31" s="71"/>
    </row>
    <row r="32" spans="1:10" s="50" customFormat="1" ht="34.5" customHeight="1" hidden="1" outlineLevel="2">
      <c r="A32" s="54"/>
      <c r="B32" s="57" t="s">
        <v>229</v>
      </c>
      <c r="C32" s="248" t="s">
        <v>230</v>
      </c>
      <c r="D32" s="249"/>
      <c r="E32" s="56">
        <v>13808836.48</v>
      </c>
      <c r="F32" s="70"/>
      <c r="G32" s="56">
        <v>10560690.25</v>
      </c>
      <c r="H32" s="56">
        <v>11775268.52</v>
      </c>
      <c r="I32" s="56">
        <v>12594258.21</v>
      </c>
      <c r="J32" s="71"/>
    </row>
    <row r="33" spans="1:10" s="50" customFormat="1" ht="45.75" customHeight="1" hidden="1" outlineLevel="1">
      <c r="A33" s="54"/>
      <c r="B33" s="55">
        <v>1220</v>
      </c>
      <c r="C33" s="248" t="s">
        <v>231</v>
      </c>
      <c r="D33" s="249"/>
      <c r="E33" s="56">
        <v>316525596.85</v>
      </c>
      <c r="F33" s="70"/>
      <c r="G33" s="56">
        <v>255000</v>
      </c>
      <c r="H33" s="70"/>
      <c r="I33" s="56">
        <v>316780596.85</v>
      </c>
      <c r="J33" s="71"/>
    </row>
    <row r="34" spans="1:10" s="50" customFormat="1" ht="45.75" customHeight="1" hidden="1" outlineLevel="1">
      <c r="A34" s="54"/>
      <c r="B34" s="55">
        <v>1250</v>
      </c>
      <c r="C34" s="248" t="s">
        <v>232</v>
      </c>
      <c r="D34" s="249"/>
      <c r="E34" s="56">
        <v>18174113.68</v>
      </c>
      <c r="F34" s="70"/>
      <c r="G34" s="56">
        <v>6368997.39</v>
      </c>
      <c r="H34" s="56">
        <v>21957167.21</v>
      </c>
      <c r="I34" s="56">
        <v>2585943.86</v>
      </c>
      <c r="J34" s="71"/>
    </row>
    <row r="35" spans="1:10" s="50" customFormat="1" ht="34.5" customHeight="1" hidden="1" outlineLevel="2">
      <c r="A35" s="54"/>
      <c r="B35" s="57" t="s">
        <v>233</v>
      </c>
      <c r="C35" s="248" t="s">
        <v>234</v>
      </c>
      <c r="D35" s="249"/>
      <c r="E35" s="56">
        <v>3000860.64</v>
      </c>
      <c r="F35" s="70"/>
      <c r="G35" s="56">
        <v>137527</v>
      </c>
      <c r="H35" s="56">
        <v>3131827.31</v>
      </c>
      <c r="I35" s="56">
        <v>6560.33</v>
      </c>
      <c r="J35" s="71"/>
    </row>
    <row r="36" spans="1:10" s="50" customFormat="1" ht="34.5" customHeight="1" hidden="1" outlineLevel="2">
      <c r="A36" s="54"/>
      <c r="B36" s="57" t="s">
        <v>235</v>
      </c>
      <c r="C36" s="248" t="s">
        <v>236</v>
      </c>
      <c r="D36" s="249"/>
      <c r="E36" s="56">
        <v>63161.45</v>
      </c>
      <c r="F36" s="70"/>
      <c r="G36" s="56">
        <v>147856.19</v>
      </c>
      <c r="H36" s="56">
        <v>146321.9</v>
      </c>
      <c r="I36" s="56">
        <v>64695.74</v>
      </c>
      <c r="J36" s="71"/>
    </row>
    <row r="37" spans="1:10" s="50" customFormat="1" ht="45.75" customHeight="1" hidden="1" outlineLevel="2">
      <c r="A37" s="54"/>
      <c r="B37" s="57" t="s">
        <v>237</v>
      </c>
      <c r="C37" s="248" t="s">
        <v>238</v>
      </c>
      <c r="D37" s="249"/>
      <c r="E37" s="56">
        <v>6237419.54</v>
      </c>
      <c r="F37" s="70"/>
      <c r="G37" s="56">
        <v>183859.2</v>
      </c>
      <c r="H37" s="56">
        <v>4279187</v>
      </c>
      <c r="I37" s="56">
        <v>2142091.74</v>
      </c>
      <c r="J37" s="71"/>
    </row>
    <row r="38" spans="1:10" s="50" customFormat="1" ht="34.5" customHeight="1" hidden="1" outlineLevel="2">
      <c r="A38" s="54"/>
      <c r="B38" s="57" t="s">
        <v>239</v>
      </c>
      <c r="C38" s="248" t="s">
        <v>240</v>
      </c>
      <c r="D38" s="249"/>
      <c r="E38" s="56">
        <v>26385.05</v>
      </c>
      <c r="F38" s="70"/>
      <c r="G38" s="70"/>
      <c r="H38" s="70"/>
      <c r="I38" s="56">
        <v>26385.05</v>
      </c>
      <c r="J38" s="71"/>
    </row>
    <row r="39" spans="1:10" s="50" customFormat="1" ht="23.25" customHeight="1" hidden="1" outlineLevel="2">
      <c r="A39" s="54"/>
      <c r="B39" s="57" t="s">
        <v>241</v>
      </c>
      <c r="C39" s="248" t="s">
        <v>242</v>
      </c>
      <c r="D39" s="249"/>
      <c r="E39" s="56">
        <v>8846287</v>
      </c>
      <c r="F39" s="70"/>
      <c r="G39" s="56">
        <v>5899755</v>
      </c>
      <c r="H39" s="56">
        <v>14399831</v>
      </c>
      <c r="I39" s="56">
        <v>346211</v>
      </c>
      <c r="J39" s="71"/>
    </row>
    <row r="40" spans="1:10" s="50" customFormat="1" ht="45.75" customHeight="1" hidden="1" outlineLevel="1">
      <c r="A40" s="54"/>
      <c r="B40" s="55">
        <v>1260</v>
      </c>
      <c r="C40" s="248" t="s">
        <v>243</v>
      </c>
      <c r="D40" s="249"/>
      <c r="E40" s="56">
        <v>17597501.92</v>
      </c>
      <c r="F40" s="70"/>
      <c r="G40" s="56">
        <v>59006090</v>
      </c>
      <c r="H40" s="56">
        <v>58673460.8</v>
      </c>
      <c r="I40" s="56">
        <v>17930131.12</v>
      </c>
      <c r="J40" s="71"/>
    </row>
    <row r="41" spans="1:10" s="50" customFormat="1" ht="34.5" customHeight="1" hidden="1" outlineLevel="1">
      <c r="A41" s="54"/>
      <c r="B41" s="55">
        <v>1270</v>
      </c>
      <c r="C41" s="248" t="s">
        <v>244</v>
      </c>
      <c r="D41" s="249"/>
      <c r="E41" s="56">
        <v>50215</v>
      </c>
      <c r="F41" s="70"/>
      <c r="G41" s="56">
        <v>-198757117</v>
      </c>
      <c r="H41" s="56">
        <v>27965040</v>
      </c>
      <c r="I41" s="56">
        <v>-226671942</v>
      </c>
      <c r="J41" s="71"/>
    </row>
    <row r="42" spans="1:10" s="50" customFormat="1" ht="45.75" customHeight="1" hidden="1" outlineLevel="2">
      <c r="A42" s="54"/>
      <c r="B42" s="57" t="s">
        <v>245</v>
      </c>
      <c r="C42" s="248" t="s">
        <v>246</v>
      </c>
      <c r="D42" s="249"/>
      <c r="E42" s="56">
        <v>50215</v>
      </c>
      <c r="F42" s="70"/>
      <c r="G42" s="56">
        <v>136950</v>
      </c>
      <c r="H42" s="70"/>
      <c r="I42" s="56">
        <v>187165</v>
      </c>
      <c r="J42" s="71"/>
    </row>
    <row r="43" spans="1:10" s="50" customFormat="1" ht="23.25" customHeight="1" hidden="1" outlineLevel="2">
      <c r="A43" s="54"/>
      <c r="B43" s="57" t="s">
        <v>247</v>
      </c>
      <c r="C43" s="248" t="s">
        <v>248</v>
      </c>
      <c r="D43" s="249"/>
      <c r="E43" s="70"/>
      <c r="F43" s="70"/>
      <c r="G43" s="56">
        <v>-198894067</v>
      </c>
      <c r="H43" s="56">
        <v>27965040</v>
      </c>
      <c r="I43" s="56">
        <v>-226859107</v>
      </c>
      <c r="J43" s="71"/>
    </row>
    <row r="44" spans="1:10" s="50" customFormat="1" ht="34.5" customHeight="1" hidden="1" outlineLevel="1">
      <c r="A44" s="54"/>
      <c r="B44" s="55">
        <v>1280</v>
      </c>
      <c r="C44" s="248" t="s">
        <v>249</v>
      </c>
      <c r="D44" s="249"/>
      <c r="E44" s="56">
        <v>2848290334.5299997</v>
      </c>
      <c r="F44" s="70"/>
      <c r="G44" s="56">
        <v>5617726161.54</v>
      </c>
      <c r="H44" s="56">
        <v>5487912319.77</v>
      </c>
      <c r="I44" s="56">
        <v>2978104176.3</v>
      </c>
      <c r="J44" s="71"/>
    </row>
    <row r="45" spans="1:10" s="50" customFormat="1" ht="23.25" customHeight="1" hidden="1" outlineLevel="2">
      <c r="A45" s="54"/>
      <c r="B45" s="57" t="s">
        <v>250</v>
      </c>
      <c r="C45" s="248" t="s">
        <v>251</v>
      </c>
      <c r="D45" s="249"/>
      <c r="E45" s="56">
        <v>2848290334.5299997</v>
      </c>
      <c r="F45" s="70"/>
      <c r="G45" s="56">
        <v>5617726161.54</v>
      </c>
      <c r="H45" s="56">
        <v>5487912319.77</v>
      </c>
      <c r="I45" s="56">
        <v>2978104176.3</v>
      </c>
      <c r="J45" s="71"/>
    </row>
    <row r="46" spans="1:10" s="50" customFormat="1" ht="34.5" customHeight="1" hidden="1" outlineLevel="1">
      <c r="A46" s="54"/>
      <c r="B46" s="55">
        <v>1290</v>
      </c>
      <c r="C46" s="248" t="s">
        <v>252</v>
      </c>
      <c r="D46" s="249"/>
      <c r="E46" s="56">
        <v>-1050123881.5</v>
      </c>
      <c r="F46" s="70"/>
      <c r="G46" s="70"/>
      <c r="H46" s="56">
        <v>-6861042.36</v>
      </c>
      <c r="I46" s="56">
        <v>-1043262839.14</v>
      </c>
      <c r="J46" s="71"/>
    </row>
    <row r="47" spans="1:10" s="50" customFormat="1" ht="34.5" customHeight="1" hidden="1" outlineLevel="2">
      <c r="A47" s="54"/>
      <c r="B47" s="57" t="s">
        <v>253</v>
      </c>
      <c r="C47" s="248" t="s">
        <v>252</v>
      </c>
      <c r="D47" s="249"/>
      <c r="E47" s="56">
        <v>-967041317.13</v>
      </c>
      <c r="F47" s="70"/>
      <c r="G47" s="70"/>
      <c r="H47" s="56">
        <v>-6861042.36</v>
      </c>
      <c r="I47" s="56">
        <v>-960180274.77</v>
      </c>
      <c r="J47" s="71"/>
    </row>
    <row r="48" spans="1:10" s="50" customFormat="1" ht="34.5" customHeight="1" hidden="1" outlineLevel="2">
      <c r="A48" s="54"/>
      <c r="B48" s="57" t="s">
        <v>254</v>
      </c>
      <c r="C48" s="248" t="s">
        <v>255</v>
      </c>
      <c r="D48" s="249"/>
      <c r="E48" s="56">
        <v>-83082564.37</v>
      </c>
      <c r="F48" s="70"/>
      <c r="G48" s="70"/>
      <c r="H48" s="70"/>
      <c r="I48" s="56">
        <v>-83082564.37</v>
      </c>
      <c r="J48" s="71"/>
    </row>
    <row r="49" spans="1:10" s="50" customFormat="1" ht="12" customHeight="1" hidden="1">
      <c r="A49" s="54"/>
      <c r="B49" s="55">
        <v>1300</v>
      </c>
      <c r="C49" s="248" t="s">
        <v>14</v>
      </c>
      <c r="D49" s="249"/>
      <c r="E49" s="56">
        <v>246586.53</v>
      </c>
      <c r="F49" s="70"/>
      <c r="G49" s="56">
        <v>1076080.79</v>
      </c>
      <c r="H49" s="56">
        <v>949531.12</v>
      </c>
      <c r="I49" s="56">
        <v>373136.2</v>
      </c>
      <c r="J49" s="71"/>
    </row>
    <row r="50" spans="1:10" s="50" customFormat="1" ht="12" customHeight="1" hidden="1" outlineLevel="1">
      <c r="A50" s="54"/>
      <c r="B50" s="55">
        <v>1350</v>
      </c>
      <c r="C50" s="248" t="s">
        <v>256</v>
      </c>
      <c r="D50" s="249"/>
      <c r="E50" s="56">
        <v>246586.53</v>
      </c>
      <c r="F50" s="70"/>
      <c r="G50" s="56">
        <v>1076080.79</v>
      </c>
      <c r="H50" s="56">
        <v>949531.12</v>
      </c>
      <c r="I50" s="56">
        <v>373136.2</v>
      </c>
      <c r="J50" s="71"/>
    </row>
    <row r="51" spans="1:10" s="50" customFormat="1" ht="12" customHeight="1" hidden="1" outlineLevel="2">
      <c r="A51" s="54"/>
      <c r="B51" s="57" t="s">
        <v>257</v>
      </c>
      <c r="C51" s="248" t="s">
        <v>258</v>
      </c>
      <c r="D51" s="249"/>
      <c r="E51" s="56">
        <v>219725.27</v>
      </c>
      <c r="F51" s="70"/>
      <c r="G51" s="56">
        <v>802588.81</v>
      </c>
      <c r="H51" s="56">
        <v>949531.12</v>
      </c>
      <c r="I51" s="56">
        <v>72782.96</v>
      </c>
      <c r="J51" s="71"/>
    </row>
    <row r="52" spans="1:10" s="50" customFormat="1" ht="12" customHeight="1" hidden="1" outlineLevel="2">
      <c r="A52" s="54"/>
      <c r="B52" s="57" t="s">
        <v>259</v>
      </c>
      <c r="C52" s="248" t="s">
        <v>260</v>
      </c>
      <c r="D52" s="249"/>
      <c r="E52" s="56">
        <v>26861.26</v>
      </c>
      <c r="F52" s="70"/>
      <c r="G52" s="56">
        <v>273491.98</v>
      </c>
      <c r="H52" s="70"/>
      <c r="I52" s="56">
        <v>300353.24</v>
      </c>
      <c r="J52" s="71"/>
    </row>
    <row r="53" spans="1:10" s="50" customFormat="1" ht="23.25" customHeight="1" hidden="1">
      <c r="A53" s="54"/>
      <c r="B53" s="55">
        <v>1400</v>
      </c>
      <c r="C53" s="248" t="s">
        <v>261</v>
      </c>
      <c r="D53" s="249"/>
      <c r="E53" s="56">
        <v>820541.75</v>
      </c>
      <c r="F53" s="70"/>
      <c r="G53" s="56">
        <v>4267061.86</v>
      </c>
      <c r="H53" s="56">
        <v>4268354.86</v>
      </c>
      <c r="I53" s="56">
        <v>819248.75</v>
      </c>
      <c r="J53" s="71"/>
    </row>
    <row r="54" spans="1:10" s="50" customFormat="1" ht="34.5" customHeight="1" hidden="1" outlineLevel="1">
      <c r="A54" s="54"/>
      <c r="B54" s="55">
        <v>1420</v>
      </c>
      <c r="C54" s="248" t="s">
        <v>262</v>
      </c>
      <c r="D54" s="249"/>
      <c r="E54" s="70"/>
      <c r="F54" s="70"/>
      <c r="G54" s="56">
        <v>4267061.86</v>
      </c>
      <c r="H54" s="56">
        <v>4267061.86</v>
      </c>
      <c r="I54" s="70"/>
      <c r="J54" s="71"/>
    </row>
    <row r="55" spans="1:10" s="50" customFormat="1" ht="34.5" customHeight="1" hidden="1" outlineLevel="1">
      <c r="A55" s="54"/>
      <c r="B55" s="55">
        <v>1430</v>
      </c>
      <c r="C55" s="248" t="s">
        <v>263</v>
      </c>
      <c r="D55" s="249"/>
      <c r="E55" s="56">
        <v>820541.75</v>
      </c>
      <c r="F55" s="70"/>
      <c r="G55" s="70"/>
      <c r="H55" s="56">
        <v>1293</v>
      </c>
      <c r="I55" s="56">
        <v>819248.75</v>
      </c>
      <c r="J55" s="71"/>
    </row>
    <row r="56" spans="1:10" s="50" customFormat="1" ht="12" customHeight="1" hidden="1" outlineLevel="2">
      <c r="A56" s="54"/>
      <c r="B56" s="57" t="s">
        <v>264</v>
      </c>
      <c r="C56" s="248" t="s">
        <v>265</v>
      </c>
      <c r="D56" s="249"/>
      <c r="E56" s="56">
        <v>245400</v>
      </c>
      <c r="F56" s="70"/>
      <c r="G56" s="70"/>
      <c r="H56" s="56">
        <v>1293</v>
      </c>
      <c r="I56" s="56">
        <v>244107</v>
      </c>
      <c r="J56" s="71"/>
    </row>
    <row r="57" spans="1:10" s="50" customFormat="1" ht="12" customHeight="1" hidden="1" outlineLevel="2">
      <c r="A57" s="54"/>
      <c r="B57" s="57" t="s">
        <v>266</v>
      </c>
      <c r="C57" s="248" t="s">
        <v>267</v>
      </c>
      <c r="D57" s="249"/>
      <c r="E57" s="56">
        <v>2164</v>
      </c>
      <c r="F57" s="70"/>
      <c r="G57" s="70"/>
      <c r="H57" s="70"/>
      <c r="I57" s="56">
        <v>2164</v>
      </c>
      <c r="J57" s="71"/>
    </row>
    <row r="58" spans="1:10" s="50" customFormat="1" ht="34.5" customHeight="1" hidden="1" outlineLevel="2">
      <c r="A58" s="54"/>
      <c r="B58" s="57" t="s">
        <v>268</v>
      </c>
      <c r="C58" s="248" t="s">
        <v>263</v>
      </c>
      <c r="D58" s="249"/>
      <c r="E58" s="56">
        <v>566901.27</v>
      </c>
      <c r="F58" s="70"/>
      <c r="G58" s="70"/>
      <c r="H58" s="70"/>
      <c r="I58" s="56">
        <v>566901.27</v>
      </c>
      <c r="J58" s="71"/>
    </row>
    <row r="59" spans="1:10" s="50" customFormat="1" ht="23.25" customHeight="1" hidden="1" outlineLevel="2">
      <c r="A59" s="54"/>
      <c r="B59" s="57" t="s">
        <v>269</v>
      </c>
      <c r="C59" s="248" t="s">
        <v>270</v>
      </c>
      <c r="D59" s="249"/>
      <c r="E59" s="56">
        <v>6076.48</v>
      </c>
      <c r="F59" s="70"/>
      <c r="G59" s="70"/>
      <c r="H59" s="70"/>
      <c r="I59" s="56">
        <v>6076.48</v>
      </c>
      <c r="J59" s="71"/>
    </row>
    <row r="60" spans="1:10" s="50" customFormat="1" ht="34.5" customHeight="1" hidden="1">
      <c r="A60" s="54"/>
      <c r="B60" s="55">
        <v>1500</v>
      </c>
      <c r="C60" s="248" t="s">
        <v>271</v>
      </c>
      <c r="D60" s="249"/>
      <c r="E60" s="56">
        <v>11546857.12</v>
      </c>
      <c r="F60" s="70"/>
      <c r="G60" s="70"/>
      <c r="H60" s="70"/>
      <c r="I60" s="56">
        <v>11546857.12</v>
      </c>
      <c r="J60" s="71"/>
    </row>
    <row r="61" spans="1:10" s="50" customFormat="1" ht="34.5" customHeight="1" hidden="1" outlineLevel="1">
      <c r="A61" s="54"/>
      <c r="B61" s="55">
        <v>1510</v>
      </c>
      <c r="C61" s="248" t="s">
        <v>271</v>
      </c>
      <c r="D61" s="249"/>
      <c r="E61" s="56">
        <v>11546857.12</v>
      </c>
      <c r="F61" s="70"/>
      <c r="G61" s="70"/>
      <c r="H61" s="70"/>
      <c r="I61" s="56">
        <v>11546857.12</v>
      </c>
      <c r="J61" s="71"/>
    </row>
    <row r="62" spans="1:10" s="50" customFormat="1" ht="23.25" customHeight="1" hidden="1">
      <c r="A62" s="54"/>
      <c r="B62" s="55">
        <v>1600</v>
      </c>
      <c r="C62" s="248" t="s">
        <v>15</v>
      </c>
      <c r="D62" s="249"/>
      <c r="E62" s="56">
        <v>233315930.28</v>
      </c>
      <c r="F62" s="70"/>
      <c r="G62" s="56">
        <v>4778430703.750001</v>
      </c>
      <c r="H62" s="56">
        <v>2405948799.5699997</v>
      </c>
      <c r="I62" s="56">
        <v>2605797834.46</v>
      </c>
      <c r="J62" s="71"/>
    </row>
    <row r="63" spans="1:10" s="50" customFormat="1" ht="23.25" customHeight="1" hidden="1" outlineLevel="1">
      <c r="A63" s="54"/>
      <c r="B63" s="55">
        <v>1610</v>
      </c>
      <c r="C63" s="248" t="s">
        <v>272</v>
      </c>
      <c r="D63" s="249"/>
      <c r="E63" s="56">
        <v>230736629.62</v>
      </c>
      <c r="F63" s="70"/>
      <c r="G63" s="56">
        <v>4778430703.750001</v>
      </c>
      <c r="H63" s="56">
        <v>2403401584.96</v>
      </c>
      <c r="I63" s="56">
        <v>2605765748.41</v>
      </c>
      <c r="J63" s="71"/>
    </row>
    <row r="64" spans="1:10" s="50" customFormat="1" ht="12" customHeight="1" hidden="1" outlineLevel="2">
      <c r="A64" s="54"/>
      <c r="B64" s="57" t="s">
        <v>273</v>
      </c>
      <c r="C64" s="248" t="s">
        <v>274</v>
      </c>
      <c r="D64" s="249"/>
      <c r="E64" s="56">
        <v>121440000</v>
      </c>
      <c r="F64" s="70"/>
      <c r="G64" s="56">
        <v>4753535810</v>
      </c>
      <c r="H64" s="56">
        <v>2377565405</v>
      </c>
      <c r="I64" s="56">
        <v>2497410405</v>
      </c>
      <c r="J64" s="71"/>
    </row>
    <row r="65" spans="1:10" s="50" customFormat="1" ht="23.25" customHeight="1" hidden="1" outlineLevel="2">
      <c r="A65" s="54"/>
      <c r="B65" s="55">
        <v>1611</v>
      </c>
      <c r="C65" s="248" t="s">
        <v>275</v>
      </c>
      <c r="D65" s="249"/>
      <c r="E65" s="56">
        <v>219675.49</v>
      </c>
      <c r="F65" s="70"/>
      <c r="G65" s="56">
        <v>714576</v>
      </c>
      <c r="H65" s="56">
        <v>722961</v>
      </c>
      <c r="I65" s="56">
        <v>211290.49</v>
      </c>
      <c r="J65" s="71"/>
    </row>
    <row r="66" spans="1:10" s="50" customFormat="1" ht="23.25" customHeight="1" hidden="1" outlineLevel="3">
      <c r="A66" s="54"/>
      <c r="B66" s="57" t="s">
        <v>276</v>
      </c>
      <c r="C66" s="248" t="s">
        <v>277</v>
      </c>
      <c r="D66" s="249"/>
      <c r="E66" s="56">
        <v>219675.49</v>
      </c>
      <c r="F66" s="70"/>
      <c r="G66" s="56">
        <v>714576</v>
      </c>
      <c r="H66" s="56">
        <v>722961</v>
      </c>
      <c r="I66" s="56">
        <v>211290.49</v>
      </c>
      <c r="J66" s="71"/>
    </row>
    <row r="67" spans="1:10" s="50" customFormat="1" ht="23.25" customHeight="1" hidden="1" outlineLevel="2">
      <c r="A67" s="54"/>
      <c r="B67" s="55">
        <v>1612</v>
      </c>
      <c r="C67" s="248" t="s">
        <v>278</v>
      </c>
      <c r="D67" s="249"/>
      <c r="E67" s="56">
        <v>109076954.13</v>
      </c>
      <c r="F67" s="70"/>
      <c r="G67" s="56">
        <v>24180317.75</v>
      </c>
      <c r="H67" s="56">
        <v>25113218.96</v>
      </c>
      <c r="I67" s="56">
        <v>108144052.92</v>
      </c>
      <c r="J67" s="71"/>
    </row>
    <row r="68" spans="1:10" s="50" customFormat="1" ht="23.25" customHeight="1" hidden="1" outlineLevel="3">
      <c r="A68" s="54"/>
      <c r="B68" s="57" t="s">
        <v>279</v>
      </c>
      <c r="C68" s="248" t="s">
        <v>280</v>
      </c>
      <c r="D68" s="249"/>
      <c r="E68" s="56">
        <v>91176656.22</v>
      </c>
      <c r="F68" s="70"/>
      <c r="G68" s="56">
        <v>24180317.75</v>
      </c>
      <c r="H68" s="56">
        <v>25113218.96</v>
      </c>
      <c r="I68" s="56">
        <v>90243755.01</v>
      </c>
      <c r="J68" s="71"/>
    </row>
    <row r="69" spans="1:10" s="50" customFormat="1" ht="34.5" customHeight="1" hidden="1" outlineLevel="3">
      <c r="A69" s="54"/>
      <c r="B69" s="57" t="s">
        <v>281</v>
      </c>
      <c r="C69" s="248" t="s">
        <v>282</v>
      </c>
      <c r="D69" s="249"/>
      <c r="E69" s="56">
        <v>17900297.91</v>
      </c>
      <c r="F69" s="70"/>
      <c r="G69" s="70"/>
      <c r="H69" s="70"/>
      <c r="I69" s="56">
        <v>17900297.91</v>
      </c>
      <c r="J69" s="71"/>
    </row>
    <row r="70" spans="1:10" s="50" customFormat="1" ht="23.25" customHeight="1" hidden="1" outlineLevel="1">
      <c r="A70" s="54"/>
      <c r="B70" s="55">
        <v>1620</v>
      </c>
      <c r="C70" s="248" t="s">
        <v>283</v>
      </c>
      <c r="D70" s="249"/>
      <c r="E70" s="56">
        <v>2579300.66</v>
      </c>
      <c r="F70" s="70"/>
      <c r="G70" s="70"/>
      <c r="H70" s="56">
        <v>2547214.61</v>
      </c>
      <c r="I70" s="56">
        <v>32086.05</v>
      </c>
      <c r="J70" s="71"/>
    </row>
    <row r="71" spans="1:10" s="50" customFormat="1" ht="45.75" customHeight="1" hidden="1" outlineLevel="2">
      <c r="A71" s="54"/>
      <c r="B71" s="57" t="s">
        <v>284</v>
      </c>
      <c r="C71" s="248" t="s">
        <v>285</v>
      </c>
      <c r="D71" s="249"/>
      <c r="E71" s="56">
        <v>2579300.66</v>
      </c>
      <c r="F71" s="70"/>
      <c r="G71" s="70"/>
      <c r="H71" s="56">
        <v>2547214.61</v>
      </c>
      <c r="I71" s="56">
        <v>32086.05</v>
      </c>
      <c r="J71" s="71"/>
    </row>
    <row r="72" spans="1:10" s="50" customFormat="1" ht="34.5" customHeight="1" hidden="1">
      <c r="A72" s="54"/>
      <c r="B72" s="55">
        <v>2100</v>
      </c>
      <c r="C72" s="248" t="s">
        <v>286</v>
      </c>
      <c r="D72" s="249"/>
      <c r="E72" s="56">
        <v>33172486.97</v>
      </c>
      <c r="F72" s="70"/>
      <c r="G72" s="70"/>
      <c r="H72" s="56">
        <v>21446162</v>
      </c>
      <c r="I72" s="56">
        <v>11726324.97</v>
      </c>
      <c r="J72" s="71"/>
    </row>
    <row r="73" spans="1:10" s="50" customFormat="1" ht="45.75" customHeight="1" hidden="1" outlineLevel="1">
      <c r="A73" s="54"/>
      <c r="B73" s="55">
        <v>2150</v>
      </c>
      <c r="C73" s="248" t="s">
        <v>287</v>
      </c>
      <c r="D73" s="249"/>
      <c r="E73" s="56">
        <v>20697700.97</v>
      </c>
      <c r="F73" s="70"/>
      <c r="G73" s="70"/>
      <c r="H73" s="56">
        <v>21104312</v>
      </c>
      <c r="I73" s="56">
        <v>-406611.03</v>
      </c>
      <c r="J73" s="71"/>
    </row>
    <row r="74" spans="1:10" s="50" customFormat="1" ht="45.75" customHeight="1" hidden="1" outlineLevel="2">
      <c r="A74" s="54"/>
      <c r="B74" s="57" t="s">
        <v>288</v>
      </c>
      <c r="C74" s="248" t="s">
        <v>289</v>
      </c>
      <c r="D74" s="249"/>
      <c r="E74" s="56">
        <v>21104312</v>
      </c>
      <c r="F74" s="70"/>
      <c r="G74" s="70"/>
      <c r="H74" s="56">
        <v>21104312</v>
      </c>
      <c r="I74" s="70"/>
      <c r="J74" s="71"/>
    </row>
    <row r="75" spans="1:10" s="50" customFormat="1" ht="57" customHeight="1" hidden="1" outlineLevel="2">
      <c r="A75" s="54"/>
      <c r="B75" s="57" t="s">
        <v>290</v>
      </c>
      <c r="C75" s="248" t="s">
        <v>291</v>
      </c>
      <c r="D75" s="249"/>
      <c r="E75" s="56">
        <v>-406611.03</v>
      </c>
      <c r="F75" s="70"/>
      <c r="G75" s="70"/>
      <c r="H75" s="70"/>
      <c r="I75" s="56">
        <v>-406611.03</v>
      </c>
      <c r="J75" s="71"/>
    </row>
    <row r="76" spans="1:10" s="50" customFormat="1" ht="34.5" customHeight="1" hidden="1" outlineLevel="1">
      <c r="A76" s="54"/>
      <c r="B76" s="55">
        <v>2180</v>
      </c>
      <c r="C76" s="248" t="s">
        <v>292</v>
      </c>
      <c r="D76" s="249"/>
      <c r="E76" s="56">
        <v>12474786</v>
      </c>
      <c r="F76" s="70"/>
      <c r="G76" s="70"/>
      <c r="H76" s="56">
        <v>341850</v>
      </c>
      <c r="I76" s="56">
        <v>12132936</v>
      </c>
      <c r="J76" s="71"/>
    </row>
    <row r="77" spans="1:10" s="50" customFormat="1" ht="34.5" customHeight="1" hidden="1" outlineLevel="2">
      <c r="A77" s="54"/>
      <c r="B77" s="55">
        <v>2184</v>
      </c>
      <c r="C77" s="248" t="s">
        <v>292</v>
      </c>
      <c r="D77" s="249"/>
      <c r="E77" s="56">
        <v>24841421.52</v>
      </c>
      <c r="F77" s="70"/>
      <c r="G77" s="70"/>
      <c r="H77" s="56">
        <v>341850</v>
      </c>
      <c r="I77" s="56">
        <v>24499571.52</v>
      </c>
      <c r="J77" s="71"/>
    </row>
    <row r="78" spans="1:10" s="50" customFormat="1" ht="45.75" customHeight="1" hidden="1" outlineLevel="2">
      <c r="A78" s="54"/>
      <c r="B78" s="55">
        <v>2185</v>
      </c>
      <c r="C78" s="248" t="s">
        <v>293</v>
      </c>
      <c r="D78" s="249"/>
      <c r="E78" s="56">
        <v>-12366635.52</v>
      </c>
      <c r="F78" s="70"/>
      <c r="G78" s="70"/>
      <c r="H78" s="70"/>
      <c r="I78" s="56">
        <v>-12366635.52</v>
      </c>
      <c r="J78" s="71"/>
    </row>
    <row r="79" spans="1:10" s="50" customFormat="1" ht="34.5" customHeight="1" hidden="1">
      <c r="A79" s="54"/>
      <c r="B79" s="55">
        <v>2200</v>
      </c>
      <c r="C79" s="248" t="s">
        <v>21</v>
      </c>
      <c r="D79" s="249"/>
      <c r="E79" s="56">
        <v>1152120000</v>
      </c>
      <c r="F79" s="70"/>
      <c r="G79" s="56">
        <v>2477907919.1000004</v>
      </c>
      <c r="H79" s="70"/>
      <c r="I79" s="56">
        <v>3630027919.1000004</v>
      </c>
      <c r="J79" s="71"/>
    </row>
    <row r="80" spans="1:10" s="50" customFormat="1" ht="34.5" customHeight="1" hidden="1" outlineLevel="1">
      <c r="A80" s="54"/>
      <c r="B80" s="55">
        <v>2210</v>
      </c>
      <c r="C80" s="248" t="s">
        <v>21</v>
      </c>
      <c r="D80" s="249"/>
      <c r="E80" s="56">
        <v>1152120000</v>
      </c>
      <c r="F80" s="70"/>
      <c r="G80" s="56">
        <v>2477907919.1000004</v>
      </c>
      <c r="H80" s="70"/>
      <c r="I80" s="56">
        <v>3630027919.1000004</v>
      </c>
      <c r="J80" s="71"/>
    </row>
    <row r="81" spans="1:10" s="50" customFormat="1" ht="34.5" customHeight="1" hidden="1" outlineLevel="2">
      <c r="A81" s="54"/>
      <c r="B81" s="57" t="s">
        <v>294</v>
      </c>
      <c r="C81" s="248" t="s">
        <v>295</v>
      </c>
      <c r="D81" s="249"/>
      <c r="E81" s="56">
        <v>1152120000</v>
      </c>
      <c r="F81" s="70"/>
      <c r="G81" s="56">
        <v>2477907919.1000004</v>
      </c>
      <c r="H81" s="70"/>
      <c r="I81" s="56">
        <v>3630027919.1000004</v>
      </c>
      <c r="J81" s="71"/>
    </row>
    <row r="82" spans="1:10" s="50" customFormat="1" ht="12" customHeight="1" hidden="1">
      <c r="A82" s="54"/>
      <c r="B82" s="55">
        <v>2400</v>
      </c>
      <c r="C82" s="248" t="s">
        <v>23</v>
      </c>
      <c r="D82" s="249"/>
      <c r="E82" s="56">
        <v>18212469.41</v>
      </c>
      <c r="F82" s="70"/>
      <c r="G82" s="56">
        <v>60445702.28</v>
      </c>
      <c r="H82" s="56">
        <v>460499.55</v>
      </c>
      <c r="I82" s="56">
        <v>78197672.14</v>
      </c>
      <c r="J82" s="71"/>
    </row>
    <row r="83" spans="1:10" s="50" customFormat="1" ht="12" customHeight="1" hidden="1" outlineLevel="1">
      <c r="A83" s="54"/>
      <c r="B83" s="55">
        <v>2410</v>
      </c>
      <c r="C83" s="248" t="s">
        <v>23</v>
      </c>
      <c r="D83" s="249"/>
      <c r="E83" s="56">
        <v>21540081.49</v>
      </c>
      <c r="F83" s="70"/>
      <c r="G83" s="56">
        <v>60445702.28</v>
      </c>
      <c r="H83" s="70"/>
      <c r="I83" s="56">
        <v>81985783.77</v>
      </c>
      <c r="J83" s="71"/>
    </row>
    <row r="84" spans="1:10" s="50" customFormat="1" ht="12" customHeight="1" hidden="1" outlineLevel="2">
      <c r="A84" s="54"/>
      <c r="B84" s="57" t="s">
        <v>296</v>
      </c>
      <c r="C84" s="248" t="s">
        <v>297</v>
      </c>
      <c r="D84" s="249"/>
      <c r="E84" s="70"/>
      <c r="F84" s="70"/>
      <c r="G84" s="56">
        <v>60125440</v>
      </c>
      <c r="H84" s="70"/>
      <c r="I84" s="56">
        <v>60125440</v>
      </c>
      <c r="J84" s="71"/>
    </row>
    <row r="85" spans="1:10" s="50" customFormat="1" ht="12" customHeight="1" hidden="1" outlineLevel="2">
      <c r="A85" s="54"/>
      <c r="B85" s="57" t="s">
        <v>298</v>
      </c>
      <c r="C85" s="248" t="s">
        <v>299</v>
      </c>
      <c r="D85" s="249"/>
      <c r="E85" s="56">
        <v>16896668.66</v>
      </c>
      <c r="F85" s="70"/>
      <c r="G85" s="70"/>
      <c r="H85" s="70"/>
      <c r="I85" s="56">
        <v>16896668.66</v>
      </c>
      <c r="J85" s="71"/>
    </row>
    <row r="86" spans="1:10" s="50" customFormat="1" ht="23.25" customHeight="1" hidden="1" outlineLevel="2">
      <c r="A86" s="54"/>
      <c r="B86" s="57" t="s">
        <v>300</v>
      </c>
      <c r="C86" s="248" t="s">
        <v>301</v>
      </c>
      <c r="D86" s="249"/>
      <c r="E86" s="56">
        <v>1856793.95</v>
      </c>
      <c r="F86" s="70"/>
      <c r="G86" s="56">
        <v>62053.57</v>
      </c>
      <c r="H86" s="70"/>
      <c r="I86" s="56">
        <v>1918847.52</v>
      </c>
      <c r="J86" s="71"/>
    </row>
    <row r="87" spans="1:10" s="50" customFormat="1" ht="12" customHeight="1" hidden="1" outlineLevel="2">
      <c r="A87" s="54"/>
      <c r="B87" s="57" t="s">
        <v>302</v>
      </c>
      <c r="C87" s="248" t="s">
        <v>303</v>
      </c>
      <c r="D87" s="249"/>
      <c r="E87" s="56">
        <v>1745453.85</v>
      </c>
      <c r="F87" s="70"/>
      <c r="G87" s="56">
        <v>193125</v>
      </c>
      <c r="H87" s="70"/>
      <c r="I87" s="56">
        <v>1938578.85</v>
      </c>
      <c r="J87" s="71"/>
    </row>
    <row r="88" spans="1:10" s="50" customFormat="1" ht="12" customHeight="1" hidden="1" outlineLevel="2">
      <c r="A88" s="54"/>
      <c r="B88" s="57" t="s">
        <v>304</v>
      </c>
      <c r="C88" s="248" t="s">
        <v>305</v>
      </c>
      <c r="D88" s="249"/>
      <c r="E88" s="56">
        <v>1041165.03</v>
      </c>
      <c r="F88" s="70"/>
      <c r="G88" s="56">
        <v>65083.71</v>
      </c>
      <c r="H88" s="70"/>
      <c r="I88" s="56">
        <v>1106248.74</v>
      </c>
      <c r="J88" s="71"/>
    </row>
    <row r="89" spans="1:10" s="50" customFormat="1" ht="23.25" customHeight="1" hidden="1" outlineLevel="1">
      <c r="A89" s="54"/>
      <c r="B89" s="55">
        <v>2420</v>
      </c>
      <c r="C89" s="248" t="s">
        <v>306</v>
      </c>
      <c r="D89" s="249"/>
      <c r="E89" s="70"/>
      <c r="F89" s="56">
        <v>3327612.08</v>
      </c>
      <c r="G89" s="70"/>
      <c r="H89" s="56">
        <v>460499.55</v>
      </c>
      <c r="I89" s="70"/>
      <c r="J89" s="72">
        <v>3788111.63</v>
      </c>
    </row>
    <row r="90" spans="1:10" s="50" customFormat="1" ht="23.25" customHeight="1" hidden="1" outlineLevel="2">
      <c r="A90" s="54"/>
      <c r="B90" s="57" t="s">
        <v>307</v>
      </c>
      <c r="C90" s="248" t="s">
        <v>308</v>
      </c>
      <c r="D90" s="249"/>
      <c r="E90" s="70"/>
      <c r="F90" s="56">
        <v>755066.77</v>
      </c>
      <c r="G90" s="70"/>
      <c r="H90" s="56">
        <v>337933.38</v>
      </c>
      <c r="I90" s="70"/>
      <c r="J90" s="72">
        <v>1093000.15</v>
      </c>
    </row>
    <row r="91" spans="1:10" s="50" customFormat="1" ht="34.5" customHeight="1" hidden="1" outlineLevel="2">
      <c r="A91" s="54"/>
      <c r="B91" s="57" t="s">
        <v>309</v>
      </c>
      <c r="C91" s="248" t="s">
        <v>310</v>
      </c>
      <c r="D91" s="249"/>
      <c r="E91" s="70"/>
      <c r="F91" s="56">
        <v>1042616.84</v>
      </c>
      <c r="G91" s="70"/>
      <c r="H91" s="56">
        <v>57896.91</v>
      </c>
      <c r="I91" s="70"/>
      <c r="J91" s="72">
        <v>1100513.75</v>
      </c>
    </row>
    <row r="92" spans="1:10" s="50" customFormat="1" ht="23.25" customHeight="1" hidden="1" outlineLevel="2">
      <c r="A92" s="54"/>
      <c r="B92" s="57" t="s">
        <v>311</v>
      </c>
      <c r="C92" s="248" t="s">
        <v>312</v>
      </c>
      <c r="D92" s="249"/>
      <c r="E92" s="70"/>
      <c r="F92" s="56">
        <v>989379.76</v>
      </c>
      <c r="G92" s="70"/>
      <c r="H92" s="56">
        <v>45245.6</v>
      </c>
      <c r="I92" s="70"/>
      <c r="J92" s="72">
        <v>1034625.36</v>
      </c>
    </row>
    <row r="93" spans="1:10" s="50" customFormat="1" ht="12" customHeight="1" hidden="1" outlineLevel="2">
      <c r="A93" s="54"/>
      <c r="B93" s="57" t="s">
        <v>313</v>
      </c>
      <c r="C93" s="248" t="s">
        <v>314</v>
      </c>
      <c r="D93" s="249"/>
      <c r="E93" s="70"/>
      <c r="F93" s="56">
        <v>540548.71</v>
      </c>
      <c r="G93" s="70"/>
      <c r="H93" s="56">
        <v>19423.66</v>
      </c>
      <c r="I93" s="70"/>
      <c r="J93" s="72">
        <v>559972.37</v>
      </c>
    </row>
    <row r="94" spans="1:10" s="50" customFormat="1" ht="23.25" customHeight="1" hidden="1">
      <c r="A94" s="54"/>
      <c r="B94" s="55">
        <v>2700</v>
      </c>
      <c r="C94" s="248" t="s">
        <v>26</v>
      </c>
      <c r="D94" s="249"/>
      <c r="E94" s="56">
        <v>240625</v>
      </c>
      <c r="F94" s="70"/>
      <c r="G94" s="56">
        <v>50971.04</v>
      </c>
      <c r="H94" s="56">
        <v>61283.54</v>
      </c>
      <c r="I94" s="56">
        <v>230312.5</v>
      </c>
      <c r="J94" s="71"/>
    </row>
    <row r="95" spans="1:10" s="50" customFormat="1" ht="34.5" customHeight="1" hidden="1" outlineLevel="1">
      <c r="A95" s="54"/>
      <c r="B95" s="55">
        <v>2730</v>
      </c>
      <c r="C95" s="248" t="s">
        <v>315</v>
      </c>
      <c r="D95" s="249"/>
      <c r="E95" s="56">
        <v>288750</v>
      </c>
      <c r="F95" s="70"/>
      <c r="G95" s="56">
        <v>50971.04</v>
      </c>
      <c r="H95" s="56">
        <v>50971.04</v>
      </c>
      <c r="I95" s="56">
        <v>288750</v>
      </c>
      <c r="J95" s="71"/>
    </row>
    <row r="96" spans="1:10" s="50" customFormat="1" ht="23.25" customHeight="1" hidden="1" outlineLevel="2">
      <c r="A96" s="54"/>
      <c r="B96" s="57" t="s">
        <v>316</v>
      </c>
      <c r="C96" s="248" t="s">
        <v>317</v>
      </c>
      <c r="D96" s="249"/>
      <c r="E96" s="70"/>
      <c r="F96" s="70"/>
      <c r="G96" s="56">
        <v>20256.75</v>
      </c>
      <c r="H96" s="56">
        <v>20256.75</v>
      </c>
      <c r="I96" s="70"/>
      <c r="J96" s="71"/>
    </row>
    <row r="97" spans="1:10" s="50" customFormat="1" ht="23.25" customHeight="1" hidden="1" outlineLevel="2">
      <c r="A97" s="54"/>
      <c r="B97" s="57" t="s">
        <v>318</v>
      </c>
      <c r="C97" s="248" t="s">
        <v>319</v>
      </c>
      <c r="D97" s="249"/>
      <c r="E97" s="56">
        <v>288750</v>
      </c>
      <c r="F97" s="70"/>
      <c r="G97" s="56">
        <v>30714.29</v>
      </c>
      <c r="H97" s="56">
        <v>30714.29</v>
      </c>
      <c r="I97" s="56">
        <v>288750</v>
      </c>
      <c r="J97" s="71"/>
    </row>
    <row r="98" spans="1:10" s="50" customFormat="1" ht="34.5" customHeight="1" hidden="1" outlineLevel="1">
      <c r="A98" s="54"/>
      <c r="B98" s="55">
        <v>2740</v>
      </c>
      <c r="C98" s="248" t="s">
        <v>320</v>
      </c>
      <c r="D98" s="249"/>
      <c r="E98" s="70"/>
      <c r="F98" s="56">
        <v>48125</v>
      </c>
      <c r="G98" s="70"/>
      <c r="H98" s="56">
        <v>10312.5</v>
      </c>
      <c r="I98" s="70"/>
      <c r="J98" s="72">
        <v>58437.5</v>
      </c>
    </row>
    <row r="99" spans="1:10" s="50" customFormat="1" ht="23.25" customHeight="1" hidden="1" outlineLevel="2">
      <c r="A99" s="54"/>
      <c r="B99" s="57" t="s">
        <v>321</v>
      </c>
      <c r="C99" s="248" t="s">
        <v>322</v>
      </c>
      <c r="D99" s="249"/>
      <c r="E99" s="70"/>
      <c r="F99" s="56">
        <v>48125</v>
      </c>
      <c r="G99" s="70"/>
      <c r="H99" s="56">
        <v>10312.5</v>
      </c>
      <c r="I99" s="70"/>
      <c r="J99" s="72">
        <v>58437.5</v>
      </c>
    </row>
    <row r="100" spans="1:10" s="50" customFormat="1" ht="23.25" customHeight="1" hidden="1">
      <c r="A100" s="54"/>
      <c r="B100" s="55">
        <v>2900</v>
      </c>
      <c r="C100" s="248" t="s">
        <v>28</v>
      </c>
      <c r="D100" s="249"/>
      <c r="E100" s="56">
        <v>41389786.29</v>
      </c>
      <c r="F100" s="70"/>
      <c r="G100" s="70"/>
      <c r="H100" s="70"/>
      <c r="I100" s="56">
        <v>41389786.29</v>
      </c>
      <c r="J100" s="71"/>
    </row>
    <row r="101" spans="1:10" s="50" customFormat="1" ht="23.25" customHeight="1" hidden="1" outlineLevel="1">
      <c r="A101" s="54"/>
      <c r="B101" s="55">
        <v>2920</v>
      </c>
      <c r="C101" s="248" t="s">
        <v>323</v>
      </c>
      <c r="D101" s="249"/>
      <c r="E101" s="56">
        <v>41389786.29</v>
      </c>
      <c r="F101" s="70"/>
      <c r="G101" s="70"/>
      <c r="H101" s="70"/>
      <c r="I101" s="56">
        <v>41389786.29</v>
      </c>
      <c r="J101" s="71"/>
    </row>
    <row r="102" spans="1:10" s="50" customFormat="1" ht="23.25" customHeight="1" hidden="1">
      <c r="A102" s="54"/>
      <c r="B102" s="55">
        <v>3100</v>
      </c>
      <c r="C102" s="248" t="s">
        <v>324</v>
      </c>
      <c r="D102" s="249"/>
      <c r="E102" s="70"/>
      <c r="F102" s="56">
        <v>2492941.94</v>
      </c>
      <c r="G102" s="56">
        <v>11245363.72</v>
      </c>
      <c r="H102" s="56">
        <v>13307239.45</v>
      </c>
      <c r="I102" s="70"/>
      <c r="J102" s="72">
        <v>4554817.67</v>
      </c>
    </row>
    <row r="103" spans="1:10" s="50" customFormat="1" ht="23.25" customHeight="1" hidden="1" outlineLevel="1">
      <c r="A103" s="54"/>
      <c r="B103" s="55">
        <v>3120</v>
      </c>
      <c r="C103" s="248" t="s">
        <v>325</v>
      </c>
      <c r="D103" s="249"/>
      <c r="E103" s="70"/>
      <c r="F103" s="56">
        <v>603696.23</v>
      </c>
      <c r="G103" s="56">
        <v>1287844.77</v>
      </c>
      <c r="H103" s="56">
        <v>1553598.47</v>
      </c>
      <c r="I103" s="70"/>
      <c r="J103" s="72">
        <v>869449.93</v>
      </c>
    </row>
    <row r="104" spans="1:10" s="50" customFormat="1" ht="23.25" customHeight="1" hidden="1" outlineLevel="1">
      <c r="A104" s="54"/>
      <c r="B104" s="55">
        <v>3130</v>
      </c>
      <c r="C104" s="248" t="s">
        <v>326</v>
      </c>
      <c r="D104" s="249"/>
      <c r="E104" s="70"/>
      <c r="F104" s="56">
        <v>1593400.97</v>
      </c>
      <c r="G104" s="56">
        <v>8406294.86</v>
      </c>
      <c r="H104" s="56">
        <v>10161034.46</v>
      </c>
      <c r="I104" s="70"/>
      <c r="J104" s="72">
        <v>3348140.57</v>
      </c>
    </row>
    <row r="105" spans="1:10" s="50" customFormat="1" ht="23.25" customHeight="1" hidden="1" outlineLevel="2">
      <c r="A105" s="54"/>
      <c r="B105" s="57" t="s">
        <v>327</v>
      </c>
      <c r="C105" s="248" t="s">
        <v>326</v>
      </c>
      <c r="D105" s="249"/>
      <c r="E105" s="70"/>
      <c r="F105" s="56">
        <v>1593400.97</v>
      </c>
      <c r="G105" s="56">
        <v>8406294.86</v>
      </c>
      <c r="H105" s="56">
        <v>10161034.46</v>
      </c>
      <c r="I105" s="70"/>
      <c r="J105" s="72">
        <v>3348140.57</v>
      </c>
    </row>
    <row r="106" spans="1:10" s="50" customFormat="1" ht="12" customHeight="1" hidden="1" outlineLevel="1">
      <c r="A106" s="54"/>
      <c r="B106" s="55">
        <v>3150</v>
      </c>
      <c r="C106" s="248" t="s">
        <v>328</v>
      </c>
      <c r="D106" s="249"/>
      <c r="E106" s="70"/>
      <c r="F106" s="56">
        <v>295844.74</v>
      </c>
      <c r="G106" s="56">
        <v>1340791.09</v>
      </c>
      <c r="H106" s="56">
        <v>1354818.52</v>
      </c>
      <c r="I106" s="70"/>
      <c r="J106" s="72">
        <v>309872.17</v>
      </c>
    </row>
    <row r="107" spans="1:10" s="50" customFormat="1" ht="12" customHeight="1" hidden="1" outlineLevel="1">
      <c r="A107" s="54"/>
      <c r="B107" s="55">
        <v>3160</v>
      </c>
      <c r="C107" s="248" t="s">
        <v>265</v>
      </c>
      <c r="D107" s="249"/>
      <c r="E107" s="70"/>
      <c r="F107" s="70"/>
      <c r="G107" s="56">
        <v>1293</v>
      </c>
      <c r="H107" s="56">
        <v>13041</v>
      </c>
      <c r="I107" s="70"/>
      <c r="J107" s="72">
        <v>11748</v>
      </c>
    </row>
    <row r="108" spans="1:10" s="50" customFormat="1" ht="12" customHeight="1" hidden="1" outlineLevel="1">
      <c r="A108" s="54"/>
      <c r="B108" s="55">
        <v>3180</v>
      </c>
      <c r="C108" s="248" t="s">
        <v>267</v>
      </c>
      <c r="D108" s="249"/>
      <c r="E108" s="70"/>
      <c r="F108" s="70"/>
      <c r="G108" s="56">
        <v>98497</v>
      </c>
      <c r="H108" s="56">
        <v>136731</v>
      </c>
      <c r="I108" s="70"/>
      <c r="J108" s="72">
        <v>38234</v>
      </c>
    </row>
    <row r="109" spans="1:10" s="50" customFormat="1" ht="12" customHeight="1" hidden="1" outlineLevel="1">
      <c r="A109" s="54"/>
      <c r="B109" s="55">
        <v>3190</v>
      </c>
      <c r="C109" s="248" t="s">
        <v>329</v>
      </c>
      <c r="D109" s="249"/>
      <c r="E109" s="70"/>
      <c r="F109" s="70"/>
      <c r="G109" s="56">
        <v>110643</v>
      </c>
      <c r="H109" s="56">
        <v>88016</v>
      </c>
      <c r="I109" s="70"/>
      <c r="J109" s="72">
        <v>-22627</v>
      </c>
    </row>
    <row r="110" spans="1:10" s="50" customFormat="1" ht="45.75" customHeight="1" hidden="1">
      <c r="A110" s="54"/>
      <c r="B110" s="55">
        <v>3200</v>
      </c>
      <c r="C110" s="248" t="s">
        <v>330</v>
      </c>
      <c r="D110" s="249"/>
      <c r="E110" s="70"/>
      <c r="F110" s="56">
        <v>624052.85</v>
      </c>
      <c r="G110" s="56">
        <v>2020488.81</v>
      </c>
      <c r="H110" s="56">
        <v>2029192.55</v>
      </c>
      <c r="I110" s="70"/>
      <c r="J110" s="72">
        <v>632756.59</v>
      </c>
    </row>
    <row r="111" spans="1:10" s="50" customFormat="1" ht="34.5" customHeight="1" hidden="1" outlineLevel="1">
      <c r="A111" s="54"/>
      <c r="B111" s="55">
        <v>3210</v>
      </c>
      <c r="C111" s="248" t="s">
        <v>331</v>
      </c>
      <c r="D111" s="249"/>
      <c r="E111" s="70"/>
      <c r="F111" s="56">
        <v>123120.1</v>
      </c>
      <c r="G111" s="56">
        <v>380564.59</v>
      </c>
      <c r="H111" s="56">
        <v>368321.39</v>
      </c>
      <c r="I111" s="70"/>
      <c r="J111" s="72">
        <v>110876.9</v>
      </c>
    </row>
    <row r="112" spans="1:10" s="50" customFormat="1" ht="34.5" customHeight="1" hidden="1" outlineLevel="1">
      <c r="A112" s="54"/>
      <c r="B112" s="55">
        <v>3220</v>
      </c>
      <c r="C112" s="248" t="s">
        <v>332</v>
      </c>
      <c r="D112" s="249"/>
      <c r="E112" s="70"/>
      <c r="F112" s="56">
        <v>500932.75</v>
      </c>
      <c r="G112" s="56">
        <v>1639924.22</v>
      </c>
      <c r="H112" s="56">
        <v>1660871.16</v>
      </c>
      <c r="I112" s="70"/>
      <c r="J112" s="72">
        <v>521879.69</v>
      </c>
    </row>
    <row r="113" spans="1:10" s="50" customFormat="1" ht="34.5" customHeight="1" hidden="1">
      <c r="A113" s="54"/>
      <c r="B113" s="55">
        <v>3300</v>
      </c>
      <c r="C113" s="248" t="s">
        <v>333</v>
      </c>
      <c r="D113" s="249"/>
      <c r="E113" s="70"/>
      <c r="F113" s="56">
        <v>620076890.55</v>
      </c>
      <c r="G113" s="56">
        <v>4181632993.2</v>
      </c>
      <c r="H113" s="56">
        <v>6466689932.36</v>
      </c>
      <c r="I113" s="70"/>
      <c r="J113" s="72">
        <v>2905133829.71</v>
      </c>
    </row>
    <row r="114" spans="1:10" s="50" customFormat="1" ht="45.75" customHeight="1" hidden="1" outlineLevel="1">
      <c r="A114" s="54"/>
      <c r="B114" s="55">
        <v>3310</v>
      </c>
      <c r="C114" s="248" t="s">
        <v>334</v>
      </c>
      <c r="D114" s="249"/>
      <c r="E114" s="70"/>
      <c r="F114" s="56">
        <v>104587351.45</v>
      </c>
      <c r="G114" s="56">
        <v>60020486.08</v>
      </c>
      <c r="H114" s="56">
        <v>113908483.45</v>
      </c>
      <c r="I114" s="70"/>
      <c r="J114" s="72">
        <v>158475348.82</v>
      </c>
    </row>
    <row r="115" spans="1:10" s="50" customFormat="1" ht="23.25" customHeight="1" hidden="1" outlineLevel="2">
      <c r="A115" s="54"/>
      <c r="B115" s="57" t="s">
        <v>335</v>
      </c>
      <c r="C115" s="248" t="s">
        <v>336</v>
      </c>
      <c r="D115" s="249"/>
      <c r="E115" s="70"/>
      <c r="F115" s="56">
        <v>13018039.98</v>
      </c>
      <c r="G115" s="56">
        <v>754761</v>
      </c>
      <c r="H115" s="56">
        <v>754261</v>
      </c>
      <c r="I115" s="70"/>
      <c r="J115" s="72">
        <v>13017539.98</v>
      </c>
    </row>
    <row r="116" spans="1:10" s="50" customFormat="1" ht="23.25" customHeight="1" hidden="1" outlineLevel="2">
      <c r="A116" s="54"/>
      <c r="B116" s="57" t="s">
        <v>337</v>
      </c>
      <c r="C116" s="248" t="s">
        <v>338</v>
      </c>
      <c r="D116" s="249"/>
      <c r="E116" s="70"/>
      <c r="F116" s="56">
        <v>91569311.47</v>
      </c>
      <c r="G116" s="56">
        <v>59265725.08</v>
      </c>
      <c r="H116" s="56">
        <v>113154222.45</v>
      </c>
      <c r="I116" s="70"/>
      <c r="J116" s="72">
        <v>145457808.84</v>
      </c>
    </row>
    <row r="117" spans="1:10" s="50" customFormat="1" ht="45.75" customHeight="1" hidden="1" outlineLevel="1">
      <c r="A117" s="54"/>
      <c r="B117" s="55">
        <v>3320</v>
      </c>
      <c r="C117" s="248" t="s">
        <v>339</v>
      </c>
      <c r="D117" s="249"/>
      <c r="E117" s="70"/>
      <c r="F117" s="56">
        <v>14495106.24</v>
      </c>
      <c r="G117" s="56">
        <v>2500</v>
      </c>
      <c r="H117" s="70"/>
      <c r="I117" s="70"/>
      <c r="J117" s="72">
        <v>14492606.24</v>
      </c>
    </row>
    <row r="118" spans="1:10" s="50" customFormat="1" ht="34.5" customHeight="1" hidden="1" outlineLevel="1">
      <c r="A118" s="54"/>
      <c r="B118" s="55">
        <v>3350</v>
      </c>
      <c r="C118" s="248" t="s">
        <v>340</v>
      </c>
      <c r="D118" s="249"/>
      <c r="E118" s="70"/>
      <c r="F118" s="56">
        <v>1641439.45</v>
      </c>
      <c r="G118" s="56">
        <v>16637474.1</v>
      </c>
      <c r="H118" s="56">
        <v>17891314.53</v>
      </c>
      <c r="I118" s="70"/>
      <c r="J118" s="72">
        <v>2895279.88</v>
      </c>
    </row>
    <row r="119" spans="1:10" s="50" customFormat="1" ht="34.5" customHeight="1" hidden="1" outlineLevel="1">
      <c r="A119" s="54"/>
      <c r="B119" s="55">
        <v>3380</v>
      </c>
      <c r="C119" s="248" t="s">
        <v>341</v>
      </c>
      <c r="D119" s="249"/>
      <c r="E119" s="70"/>
      <c r="F119" s="56">
        <v>30328148.9</v>
      </c>
      <c r="G119" s="56">
        <v>163348168.25</v>
      </c>
      <c r="H119" s="56">
        <v>138655707.63</v>
      </c>
      <c r="I119" s="70"/>
      <c r="J119" s="72">
        <v>5635688.28</v>
      </c>
    </row>
    <row r="120" spans="1:10" s="50" customFormat="1" ht="57" customHeight="1" hidden="1" outlineLevel="2">
      <c r="A120" s="54"/>
      <c r="B120" s="57" t="s">
        <v>342</v>
      </c>
      <c r="C120" s="248" t="s">
        <v>343</v>
      </c>
      <c r="D120" s="249"/>
      <c r="E120" s="70"/>
      <c r="F120" s="56">
        <v>24958875</v>
      </c>
      <c r="G120" s="56">
        <v>142875250</v>
      </c>
      <c r="H120" s="56">
        <v>117916375.02</v>
      </c>
      <c r="I120" s="70"/>
      <c r="J120" s="73">
        <v>0.02</v>
      </c>
    </row>
    <row r="121" spans="1:10" s="50" customFormat="1" ht="34.5" customHeight="1" hidden="1" outlineLevel="2">
      <c r="A121" s="54"/>
      <c r="B121" s="57" t="s">
        <v>344</v>
      </c>
      <c r="C121" s="248" t="s">
        <v>345</v>
      </c>
      <c r="D121" s="249"/>
      <c r="E121" s="70"/>
      <c r="F121" s="56">
        <v>5369273.9</v>
      </c>
      <c r="G121" s="56">
        <v>20472918.25</v>
      </c>
      <c r="H121" s="56">
        <v>20739332.61</v>
      </c>
      <c r="I121" s="70"/>
      <c r="J121" s="72">
        <v>5635688.26</v>
      </c>
    </row>
    <row r="122" spans="1:10" s="50" customFormat="1" ht="34.5" customHeight="1" hidden="1" outlineLevel="1">
      <c r="A122" s="54"/>
      <c r="B122" s="55">
        <v>3390</v>
      </c>
      <c r="C122" s="248" t="s">
        <v>346</v>
      </c>
      <c r="D122" s="249"/>
      <c r="E122" s="70"/>
      <c r="F122" s="56">
        <v>469024844.51</v>
      </c>
      <c r="G122" s="56">
        <v>3941624364.77</v>
      </c>
      <c r="H122" s="56">
        <v>6196234426.75</v>
      </c>
      <c r="I122" s="70"/>
      <c r="J122" s="72">
        <v>2723634906.49</v>
      </c>
    </row>
    <row r="123" spans="1:10" s="50" customFormat="1" ht="23.25" customHeight="1" hidden="1" outlineLevel="2">
      <c r="A123" s="54"/>
      <c r="B123" s="57" t="s">
        <v>347</v>
      </c>
      <c r="C123" s="248" t="s">
        <v>348</v>
      </c>
      <c r="D123" s="249"/>
      <c r="E123" s="70"/>
      <c r="F123" s="56">
        <v>40820500</v>
      </c>
      <c r="G123" s="56">
        <v>2021244364.77</v>
      </c>
      <c r="H123" s="56">
        <v>3619563769.77</v>
      </c>
      <c r="I123" s="70"/>
      <c r="J123" s="72">
        <v>1639139905</v>
      </c>
    </row>
    <row r="124" spans="1:10" s="50" customFormat="1" ht="45.75" customHeight="1" hidden="1" outlineLevel="2">
      <c r="A124" s="54"/>
      <c r="B124" s="57" t="s">
        <v>349</v>
      </c>
      <c r="C124" s="248" t="s">
        <v>350</v>
      </c>
      <c r="D124" s="249"/>
      <c r="E124" s="70"/>
      <c r="F124" s="56">
        <v>428204344.51</v>
      </c>
      <c r="G124" s="56">
        <v>1920380000</v>
      </c>
      <c r="H124" s="56">
        <v>2576670656.9799995</v>
      </c>
      <c r="I124" s="70"/>
      <c r="J124" s="72">
        <v>1084495001.49</v>
      </c>
    </row>
    <row r="125" spans="1:10" s="50" customFormat="1" ht="34.5" customHeight="1" hidden="1">
      <c r="A125" s="54"/>
      <c r="B125" s="55">
        <v>3400</v>
      </c>
      <c r="C125" s="248" t="s">
        <v>351</v>
      </c>
      <c r="D125" s="249"/>
      <c r="E125" s="70"/>
      <c r="F125" s="56">
        <v>2430129.67</v>
      </c>
      <c r="G125" s="70"/>
      <c r="H125" s="70"/>
      <c r="I125" s="70"/>
      <c r="J125" s="72">
        <v>2430129.67</v>
      </c>
    </row>
    <row r="126" spans="1:10" s="50" customFormat="1" ht="34.5" customHeight="1" hidden="1" outlineLevel="1">
      <c r="A126" s="54"/>
      <c r="B126" s="55">
        <v>3440</v>
      </c>
      <c r="C126" s="248" t="s">
        <v>352</v>
      </c>
      <c r="D126" s="249"/>
      <c r="E126" s="70"/>
      <c r="F126" s="56">
        <v>2430129.67</v>
      </c>
      <c r="G126" s="70"/>
      <c r="H126" s="70"/>
      <c r="I126" s="70"/>
      <c r="J126" s="72">
        <v>2430129.67</v>
      </c>
    </row>
    <row r="127" spans="1:10" s="50" customFormat="1" ht="23.25" customHeight="1" hidden="1">
      <c r="A127" s="54"/>
      <c r="B127" s="55">
        <v>3500</v>
      </c>
      <c r="C127" s="248" t="s">
        <v>39</v>
      </c>
      <c r="D127" s="249"/>
      <c r="E127" s="70"/>
      <c r="F127" s="56">
        <v>185752816.81</v>
      </c>
      <c r="G127" s="56">
        <v>49083409.81</v>
      </c>
      <c r="H127" s="56">
        <v>65726210.53</v>
      </c>
      <c r="I127" s="70"/>
      <c r="J127" s="72">
        <v>202395617.53</v>
      </c>
    </row>
    <row r="128" spans="1:10" s="50" customFormat="1" ht="23.25" customHeight="1" hidden="1" outlineLevel="1">
      <c r="A128" s="54"/>
      <c r="B128" s="55">
        <v>3510</v>
      </c>
      <c r="C128" s="248" t="s">
        <v>353</v>
      </c>
      <c r="D128" s="249"/>
      <c r="E128" s="70"/>
      <c r="F128" s="56">
        <v>185752816.81</v>
      </c>
      <c r="G128" s="56">
        <v>49083409.81</v>
      </c>
      <c r="H128" s="56">
        <v>65726210.53</v>
      </c>
      <c r="I128" s="70"/>
      <c r="J128" s="72">
        <v>202395617.53</v>
      </c>
    </row>
    <row r="129" spans="1:10" s="50" customFormat="1" ht="23.25" customHeight="1" hidden="1" outlineLevel="2">
      <c r="A129" s="54"/>
      <c r="B129" s="57" t="s">
        <v>354</v>
      </c>
      <c r="C129" s="248" t="s">
        <v>355</v>
      </c>
      <c r="D129" s="249"/>
      <c r="E129" s="70"/>
      <c r="F129" s="56">
        <v>185752816.81</v>
      </c>
      <c r="G129" s="56">
        <v>49083409.81</v>
      </c>
      <c r="H129" s="56">
        <v>65726210.53</v>
      </c>
      <c r="I129" s="70"/>
      <c r="J129" s="72">
        <v>202395617.53</v>
      </c>
    </row>
    <row r="130" spans="1:10" s="50" customFormat="1" ht="34.5" customHeight="1" hidden="1">
      <c r="A130" s="54"/>
      <c r="B130" s="55">
        <v>4000</v>
      </c>
      <c r="C130" s="248" t="s">
        <v>356</v>
      </c>
      <c r="D130" s="249"/>
      <c r="E130" s="70"/>
      <c r="F130" s="56">
        <v>1788662820</v>
      </c>
      <c r="G130" s="56">
        <v>-62769364.77</v>
      </c>
      <c r="H130" s="56">
        <v>1957000000</v>
      </c>
      <c r="I130" s="70"/>
      <c r="J130" s="72">
        <v>3808432184.77</v>
      </c>
    </row>
    <row r="131" spans="1:10" s="50" customFormat="1" ht="23.25" customHeight="1" hidden="1" outlineLevel="1">
      <c r="A131" s="54"/>
      <c r="B131" s="55">
        <v>4010</v>
      </c>
      <c r="C131" s="248" t="s">
        <v>357</v>
      </c>
      <c r="D131" s="249"/>
      <c r="E131" s="70"/>
      <c r="F131" s="56">
        <v>737762820</v>
      </c>
      <c r="G131" s="70"/>
      <c r="H131" s="70"/>
      <c r="I131" s="70"/>
      <c r="J131" s="72">
        <v>737762820</v>
      </c>
    </row>
    <row r="132" spans="1:10" s="50" customFormat="1" ht="34.5" customHeight="1" hidden="1" outlineLevel="1">
      <c r="A132" s="54"/>
      <c r="B132" s="55">
        <v>4030</v>
      </c>
      <c r="C132" s="248" t="s">
        <v>43</v>
      </c>
      <c r="D132" s="249"/>
      <c r="E132" s="70"/>
      <c r="F132" s="56">
        <v>1050900000</v>
      </c>
      <c r="G132" s="56">
        <v>-62769364.77</v>
      </c>
      <c r="H132" s="56">
        <v>1957000000</v>
      </c>
      <c r="I132" s="70"/>
      <c r="J132" s="72">
        <v>3070669364.77</v>
      </c>
    </row>
    <row r="133" spans="1:10" s="50" customFormat="1" ht="34.5" customHeight="1" hidden="1" outlineLevel="2">
      <c r="A133" s="54"/>
      <c r="B133" s="57" t="s">
        <v>358</v>
      </c>
      <c r="C133" s="248" t="s">
        <v>359</v>
      </c>
      <c r="D133" s="249"/>
      <c r="E133" s="70"/>
      <c r="F133" s="70"/>
      <c r="G133" s="56">
        <v>-62769364.77</v>
      </c>
      <c r="H133" s="70"/>
      <c r="I133" s="70"/>
      <c r="J133" s="72">
        <v>62769364.77</v>
      </c>
    </row>
    <row r="134" spans="1:10" s="50" customFormat="1" ht="34.5" customHeight="1" hidden="1" outlineLevel="2">
      <c r="A134" s="54"/>
      <c r="B134" s="57" t="s">
        <v>360</v>
      </c>
      <c r="C134" s="248" t="s">
        <v>43</v>
      </c>
      <c r="D134" s="249"/>
      <c r="E134" s="70"/>
      <c r="F134" s="56">
        <v>1050900000</v>
      </c>
      <c r="G134" s="70"/>
      <c r="H134" s="56">
        <v>1957000000</v>
      </c>
      <c r="I134" s="70"/>
      <c r="J134" s="72">
        <v>3007900000</v>
      </c>
    </row>
    <row r="135" spans="1:10" s="50" customFormat="1" ht="12" customHeight="1" hidden="1">
      <c r="A135" s="54"/>
      <c r="B135" s="55">
        <v>5000</v>
      </c>
      <c r="C135" s="248" t="s">
        <v>361</v>
      </c>
      <c r="D135" s="249"/>
      <c r="E135" s="70"/>
      <c r="F135" s="56">
        <v>1254281100</v>
      </c>
      <c r="G135" s="70"/>
      <c r="H135" s="70"/>
      <c r="I135" s="70"/>
      <c r="J135" s="72">
        <v>1254281100</v>
      </c>
    </row>
    <row r="136" spans="1:10" s="50" customFormat="1" ht="12" customHeight="1" hidden="1" outlineLevel="1">
      <c r="A136" s="54"/>
      <c r="B136" s="55">
        <v>5030</v>
      </c>
      <c r="C136" s="248" t="s">
        <v>362</v>
      </c>
      <c r="D136" s="249"/>
      <c r="E136" s="70"/>
      <c r="F136" s="56">
        <v>1254281100</v>
      </c>
      <c r="G136" s="70"/>
      <c r="H136" s="70"/>
      <c r="I136" s="70"/>
      <c r="J136" s="72">
        <v>1254281100</v>
      </c>
    </row>
    <row r="137" spans="1:10" s="50" customFormat="1" ht="12" customHeight="1" hidden="1">
      <c r="A137" s="54"/>
      <c r="B137" s="55">
        <v>5400</v>
      </c>
      <c r="C137" s="248" t="s">
        <v>53</v>
      </c>
      <c r="D137" s="249"/>
      <c r="E137" s="70"/>
      <c r="F137" s="56">
        <v>156399999.85</v>
      </c>
      <c r="G137" s="70"/>
      <c r="H137" s="70"/>
      <c r="I137" s="70"/>
      <c r="J137" s="72">
        <v>156399999.85</v>
      </c>
    </row>
    <row r="138" spans="1:10" s="50" customFormat="1" ht="23.25" customHeight="1" hidden="1" outlineLevel="1">
      <c r="A138" s="54"/>
      <c r="B138" s="55">
        <v>5480</v>
      </c>
      <c r="C138" s="248" t="s">
        <v>363</v>
      </c>
      <c r="D138" s="249"/>
      <c r="E138" s="70"/>
      <c r="F138" s="56">
        <v>156399999.85</v>
      </c>
      <c r="G138" s="70"/>
      <c r="H138" s="70"/>
      <c r="I138" s="70"/>
      <c r="J138" s="72">
        <v>156399999.85</v>
      </c>
    </row>
    <row r="139" spans="1:10" s="50" customFormat="1" ht="34.5" customHeight="1" hidden="1">
      <c r="A139" s="54"/>
      <c r="B139" s="55">
        <v>5500</v>
      </c>
      <c r="C139" s="248" t="s">
        <v>54</v>
      </c>
      <c r="D139" s="249"/>
      <c r="E139" s="70"/>
      <c r="F139" s="56">
        <v>-139815249.53</v>
      </c>
      <c r="G139" s="70"/>
      <c r="H139" s="70"/>
      <c r="I139" s="70"/>
      <c r="J139" s="72">
        <v>-139815249.53</v>
      </c>
    </row>
    <row r="140" spans="1:10" s="50" customFormat="1" ht="34.5" customHeight="1" hidden="1" outlineLevel="1">
      <c r="A140" s="54"/>
      <c r="B140" s="55">
        <v>5520</v>
      </c>
      <c r="C140" s="248" t="s">
        <v>364</v>
      </c>
      <c r="D140" s="249"/>
      <c r="E140" s="70"/>
      <c r="F140" s="56">
        <v>-139815249.53</v>
      </c>
      <c r="G140" s="70"/>
      <c r="H140" s="70"/>
      <c r="I140" s="70"/>
      <c r="J140" s="72">
        <v>-139815249.53</v>
      </c>
    </row>
    <row r="141" spans="1:10" s="50" customFormat="1" ht="23.25" customHeight="1" hidden="1">
      <c r="A141" s="54"/>
      <c r="B141" s="55">
        <v>5600</v>
      </c>
      <c r="C141" s="248" t="s">
        <v>365</v>
      </c>
      <c r="D141" s="249"/>
      <c r="E141" s="70"/>
      <c r="F141" s="56">
        <v>1589046321.5100002</v>
      </c>
      <c r="G141" s="56">
        <v>203420206.43</v>
      </c>
      <c r="H141" s="56">
        <v>-114078571.54</v>
      </c>
      <c r="I141" s="70"/>
      <c r="J141" s="72">
        <v>1271547543.54</v>
      </c>
    </row>
    <row r="142" spans="1:10" s="50" customFormat="1" ht="23.25" customHeight="1" hidden="1" outlineLevel="1">
      <c r="A142" s="54"/>
      <c r="B142" s="55">
        <v>5610</v>
      </c>
      <c r="C142" s="248" t="s">
        <v>365</v>
      </c>
      <c r="D142" s="249"/>
      <c r="E142" s="70"/>
      <c r="F142" s="56">
        <v>1589046321.5100002</v>
      </c>
      <c r="G142" s="56">
        <v>203420206.43</v>
      </c>
      <c r="H142" s="56">
        <v>-114078571.54</v>
      </c>
      <c r="I142" s="70"/>
      <c r="J142" s="72">
        <v>1271547543.54</v>
      </c>
    </row>
    <row r="143" spans="1:10" s="50" customFormat="1" ht="34.5" customHeight="1" collapsed="1">
      <c r="A143" s="54"/>
      <c r="B143" s="55">
        <v>6000</v>
      </c>
      <c r="C143" s="243" t="s">
        <v>152</v>
      </c>
      <c r="D143" s="243"/>
      <c r="E143" s="70"/>
      <c r="F143" s="70"/>
      <c r="G143" s="62">
        <v>52614147.23</v>
      </c>
      <c r="H143" s="56">
        <v>52614147.23</v>
      </c>
      <c r="I143" s="70"/>
      <c r="J143" s="71"/>
    </row>
    <row r="144" spans="1:10" s="50" customFormat="1" ht="34.5" customHeight="1" outlineLevel="1">
      <c r="A144" s="54"/>
      <c r="B144" s="55">
        <v>6010</v>
      </c>
      <c r="C144" s="243" t="s">
        <v>152</v>
      </c>
      <c r="D144" s="243"/>
      <c r="E144" s="70"/>
      <c r="F144" s="70"/>
      <c r="G144" s="62">
        <v>52614147.23</v>
      </c>
      <c r="H144" s="56">
        <v>52614147.23</v>
      </c>
      <c r="I144" s="70"/>
      <c r="J144" s="71"/>
    </row>
    <row r="145" spans="1:10" s="50" customFormat="1" ht="23.25" customHeight="1">
      <c r="A145" s="54"/>
      <c r="B145" s="55">
        <v>6100</v>
      </c>
      <c r="C145" s="243" t="s">
        <v>153</v>
      </c>
      <c r="D145" s="243"/>
      <c r="E145" s="70"/>
      <c r="F145" s="70"/>
      <c r="G145" s="75">
        <v>1399481657.06</v>
      </c>
      <c r="H145" s="56">
        <v>1399481657.06</v>
      </c>
      <c r="I145" s="70"/>
      <c r="J145" s="71"/>
    </row>
    <row r="146" spans="1:10" s="50" customFormat="1" ht="23.25" customHeight="1" outlineLevel="1">
      <c r="A146" s="54"/>
      <c r="B146" s="55">
        <v>6110</v>
      </c>
      <c r="C146" s="243" t="s">
        <v>154</v>
      </c>
      <c r="D146" s="243"/>
      <c r="E146" s="70"/>
      <c r="F146" s="70"/>
      <c r="G146" s="62">
        <v>140031.06</v>
      </c>
      <c r="H146" s="56">
        <v>140031.06</v>
      </c>
      <c r="I146" s="70"/>
      <c r="J146" s="71"/>
    </row>
    <row r="147" spans="1:10" s="50" customFormat="1" ht="34.5" customHeight="1" outlineLevel="2">
      <c r="A147" s="54"/>
      <c r="B147" s="57" t="s">
        <v>132</v>
      </c>
      <c r="C147" s="243" t="s">
        <v>175</v>
      </c>
      <c r="D147" s="243"/>
      <c r="E147" s="70"/>
      <c r="F147" s="70"/>
      <c r="G147" s="62">
        <v>136950</v>
      </c>
      <c r="H147" s="56">
        <v>136950</v>
      </c>
      <c r="I147" s="70"/>
      <c r="J147" s="71"/>
    </row>
    <row r="148" spans="1:10" s="50" customFormat="1" ht="45.75" customHeight="1" outlineLevel="2">
      <c r="A148" s="54"/>
      <c r="B148" s="57" t="s">
        <v>133</v>
      </c>
      <c r="C148" s="243" t="s">
        <v>176</v>
      </c>
      <c r="D148" s="243"/>
      <c r="E148" s="70"/>
      <c r="F148" s="70"/>
      <c r="G148" s="62">
        <v>3081.06</v>
      </c>
      <c r="H148" s="56">
        <v>3081.06</v>
      </c>
      <c r="I148" s="70"/>
      <c r="J148" s="71"/>
    </row>
    <row r="149" spans="1:10" s="50" customFormat="1" ht="12" customHeight="1" outlineLevel="1">
      <c r="A149" s="54"/>
      <c r="B149" s="55">
        <v>6120</v>
      </c>
      <c r="C149" s="243" t="s">
        <v>156</v>
      </c>
      <c r="D149" s="243"/>
      <c r="E149" s="70"/>
      <c r="F149" s="70"/>
      <c r="G149" s="75">
        <v>-198977779</v>
      </c>
      <c r="H149" s="56">
        <v>-198977779</v>
      </c>
      <c r="I149" s="70"/>
      <c r="J149" s="71"/>
    </row>
    <row r="150" spans="1:10" s="50" customFormat="1" ht="45.75" customHeight="1" outlineLevel="1">
      <c r="A150" s="54"/>
      <c r="B150" s="55">
        <v>6150</v>
      </c>
      <c r="C150" s="243" t="s">
        <v>157</v>
      </c>
      <c r="D150" s="243"/>
      <c r="E150" s="70"/>
      <c r="F150" s="70"/>
      <c r="G150" s="75">
        <v>1598319405</v>
      </c>
      <c r="H150" s="56">
        <v>1598319405</v>
      </c>
      <c r="I150" s="70"/>
      <c r="J150" s="71"/>
    </row>
    <row r="151" spans="1:10" s="50" customFormat="1" ht="68.25" customHeight="1" outlineLevel="2">
      <c r="A151" s="54"/>
      <c r="B151" s="57" t="s">
        <v>159</v>
      </c>
      <c r="C151" s="243" t="s">
        <v>160</v>
      </c>
      <c r="D151" s="243"/>
      <c r="E151" s="70"/>
      <c r="F151" s="70"/>
      <c r="G151" s="75">
        <v>1598319405</v>
      </c>
      <c r="H151" s="56">
        <v>1598319405</v>
      </c>
      <c r="I151" s="70"/>
      <c r="J151" s="71"/>
    </row>
    <row r="152" spans="1:10" s="50" customFormat="1" ht="16.5" customHeight="1">
      <c r="A152" s="54"/>
      <c r="B152" s="55">
        <v>6200</v>
      </c>
      <c r="C152" s="243" t="s">
        <v>84</v>
      </c>
      <c r="D152" s="243"/>
      <c r="E152" s="70"/>
      <c r="F152" s="70"/>
      <c r="G152" s="62">
        <v>32145029.17</v>
      </c>
      <c r="H152" s="56">
        <v>32145029.17</v>
      </c>
      <c r="I152" s="70"/>
      <c r="J152" s="71"/>
    </row>
    <row r="153" spans="1:10" s="50" customFormat="1" ht="23.25" customHeight="1" outlineLevel="1">
      <c r="A153" s="54"/>
      <c r="B153" s="55">
        <v>6250</v>
      </c>
      <c r="C153" s="243" t="s">
        <v>163</v>
      </c>
      <c r="D153" s="243"/>
      <c r="E153" s="70"/>
      <c r="F153" s="70"/>
      <c r="G153" s="76">
        <v>0.02</v>
      </c>
      <c r="H153" s="58">
        <v>0.02</v>
      </c>
      <c r="I153" s="70"/>
      <c r="J153" s="71"/>
    </row>
    <row r="154" spans="1:10" s="50" customFormat="1" ht="34.5" customHeight="1" outlineLevel="2">
      <c r="A154" s="54"/>
      <c r="B154" s="57" t="s">
        <v>136</v>
      </c>
      <c r="C154" s="243" t="s">
        <v>164</v>
      </c>
      <c r="D154" s="243"/>
      <c r="E154" s="70"/>
      <c r="F154" s="70"/>
      <c r="G154" s="76">
        <v>0.02</v>
      </c>
      <c r="H154" s="58">
        <v>0.02</v>
      </c>
      <c r="I154" s="70"/>
      <c r="J154" s="71"/>
    </row>
    <row r="155" spans="1:10" s="50" customFormat="1" ht="12" customHeight="1" outlineLevel="1">
      <c r="A155" s="54"/>
      <c r="B155" s="55">
        <v>6280</v>
      </c>
      <c r="C155" s="243" t="s">
        <v>84</v>
      </c>
      <c r="D155" s="243"/>
      <c r="E155" s="70"/>
      <c r="F155" s="70"/>
      <c r="G155" s="62">
        <v>32145029.15</v>
      </c>
      <c r="H155" s="56">
        <v>32145029.15</v>
      </c>
      <c r="I155" s="70"/>
      <c r="J155" s="71"/>
    </row>
    <row r="156" spans="1:10" s="50" customFormat="1" ht="12" customHeight="1" outlineLevel="2">
      <c r="A156" s="54"/>
      <c r="B156" s="57" t="s">
        <v>137</v>
      </c>
      <c r="C156" s="243" t="s">
        <v>84</v>
      </c>
      <c r="D156" s="243"/>
      <c r="E156" s="70"/>
      <c r="F156" s="70"/>
      <c r="G156" s="62">
        <v>32145029.15</v>
      </c>
      <c r="H156" s="56">
        <v>32145029.15</v>
      </c>
      <c r="I156" s="70"/>
      <c r="J156" s="71"/>
    </row>
    <row r="157" spans="1:10" s="50" customFormat="1" ht="34.5" customHeight="1">
      <c r="A157" s="54"/>
      <c r="B157" s="55">
        <v>7100</v>
      </c>
      <c r="C157" s="243" t="s">
        <v>167</v>
      </c>
      <c r="D157" s="243"/>
      <c r="E157" s="70"/>
      <c r="F157" s="70"/>
      <c r="G157" s="62">
        <v>329250</v>
      </c>
      <c r="H157" s="56">
        <v>329250</v>
      </c>
      <c r="I157" s="70"/>
      <c r="J157" s="71"/>
    </row>
    <row r="158" spans="1:10" s="50" customFormat="1" ht="34.5" customHeight="1" outlineLevel="1">
      <c r="A158" s="54"/>
      <c r="B158" s="55">
        <v>7110</v>
      </c>
      <c r="C158" s="243" t="s">
        <v>167</v>
      </c>
      <c r="D158" s="243"/>
      <c r="E158" s="70"/>
      <c r="F158" s="70"/>
      <c r="G158" s="62">
        <v>329250</v>
      </c>
      <c r="H158" s="56">
        <v>329250</v>
      </c>
      <c r="I158" s="70"/>
      <c r="J158" s="71"/>
    </row>
    <row r="159" spans="1:10" s="50" customFormat="1" ht="23.25" customHeight="1">
      <c r="A159" s="54"/>
      <c r="B159" s="55">
        <v>7200</v>
      </c>
      <c r="C159" s="243" t="s">
        <v>82</v>
      </c>
      <c r="D159" s="243"/>
      <c r="E159" s="70"/>
      <c r="F159" s="70"/>
      <c r="G159" s="62">
        <v>48841357.88</v>
      </c>
      <c r="H159" s="56">
        <v>48841357.88</v>
      </c>
      <c r="I159" s="70"/>
      <c r="J159" s="71"/>
    </row>
    <row r="160" spans="1:10" s="50" customFormat="1" ht="23.25" customHeight="1" outlineLevel="1">
      <c r="A160" s="54"/>
      <c r="B160" s="55">
        <v>7210</v>
      </c>
      <c r="C160" s="243" t="s">
        <v>82</v>
      </c>
      <c r="D160" s="243"/>
      <c r="E160" s="70"/>
      <c r="F160" s="70"/>
      <c r="G160" s="62">
        <v>48841357.88</v>
      </c>
      <c r="H160" s="56">
        <v>48841357.88</v>
      </c>
      <c r="I160" s="70"/>
      <c r="J160" s="71"/>
    </row>
    <row r="161" spans="1:10" s="50" customFormat="1" ht="23.25" customHeight="1" outlineLevel="2">
      <c r="A161" s="54"/>
      <c r="B161" s="57" t="s">
        <v>138</v>
      </c>
      <c r="C161" s="243" t="s">
        <v>82</v>
      </c>
      <c r="D161" s="243"/>
      <c r="E161" s="70"/>
      <c r="F161" s="70"/>
      <c r="G161" s="62">
        <v>48841357.88</v>
      </c>
      <c r="H161" s="56">
        <v>48841357.88</v>
      </c>
      <c r="I161" s="70"/>
      <c r="J161" s="71"/>
    </row>
    <row r="162" spans="1:10" s="50" customFormat="1" ht="23.25" customHeight="1">
      <c r="A162" s="54"/>
      <c r="B162" s="55">
        <v>7300</v>
      </c>
      <c r="C162" s="243" t="s">
        <v>168</v>
      </c>
      <c r="D162" s="243"/>
      <c r="E162" s="70"/>
      <c r="F162" s="70"/>
      <c r="G162" s="75">
        <v>141149088.86</v>
      </c>
      <c r="H162" s="56">
        <v>141149088.86</v>
      </c>
      <c r="I162" s="70"/>
      <c r="J162" s="71"/>
    </row>
    <row r="163" spans="1:10" s="50" customFormat="1" ht="23.25" customHeight="1" outlineLevel="1">
      <c r="A163" s="54"/>
      <c r="B163" s="55">
        <v>7310</v>
      </c>
      <c r="C163" s="243" t="s">
        <v>169</v>
      </c>
      <c r="D163" s="243"/>
      <c r="E163" s="70"/>
      <c r="F163" s="70"/>
      <c r="G163" s="75">
        <v>141149088.86</v>
      </c>
      <c r="H163" s="56">
        <v>141149088.86</v>
      </c>
      <c r="I163" s="70"/>
      <c r="J163" s="71"/>
    </row>
    <row r="164" spans="1:10" s="50" customFormat="1" ht="68.25" customHeight="1" outlineLevel="2">
      <c r="A164" s="54"/>
      <c r="B164" s="57" t="s">
        <v>139</v>
      </c>
      <c r="C164" s="243" t="s">
        <v>177</v>
      </c>
      <c r="D164" s="243"/>
      <c r="E164" s="70"/>
      <c r="F164" s="70"/>
      <c r="G164" s="62">
        <v>117916375.02</v>
      </c>
      <c r="H164" s="56">
        <v>117916375.02</v>
      </c>
      <c r="I164" s="70"/>
      <c r="J164" s="71"/>
    </row>
    <row r="165" spans="1:10" s="50" customFormat="1" ht="45.75" customHeight="1" outlineLevel="2">
      <c r="A165" s="54"/>
      <c r="B165" s="57" t="s">
        <v>178</v>
      </c>
      <c r="C165" s="243" t="s">
        <v>179</v>
      </c>
      <c r="D165" s="243"/>
      <c r="E165" s="70"/>
      <c r="F165" s="70"/>
      <c r="G165" s="62">
        <v>-40581.03</v>
      </c>
      <c r="H165" s="56">
        <v>-40581.03</v>
      </c>
      <c r="I165" s="70"/>
      <c r="J165" s="71"/>
    </row>
    <row r="166" spans="1:10" s="50" customFormat="1" ht="57" customHeight="1" outlineLevel="2">
      <c r="A166" s="54"/>
      <c r="B166" s="57" t="s">
        <v>140</v>
      </c>
      <c r="C166" s="243" t="s">
        <v>180</v>
      </c>
      <c r="D166" s="243"/>
      <c r="E166" s="70"/>
      <c r="F166" s="70"/>
      <c r="G166" s="62">
        <v>2533962.26</v>
      </c>
      <c r="H166" s="56">
        <v>2533962.26</v>
      </c>
      <c r="I166" s="70"/>
      <c r="J166" s="71"/>
    </row>
    <row r="167" spans="1:10" s="50" customFormat="1" ht="45.75" customHeight="1" outlineLevel="2">
      <c r="A167" s="54"/>
      <c r="B167" s="57" t="s">
        <v>141</v>
      </c>
      <c r="C167" s="243" t="s">
        <v>170</v>
      </c>
      <c r="D167" s="243"/>
      <c r="E167" s="70"/>
      <c r="F167" s="70"/>
      <c r="G167" s="62">
        <v>20739332.61</v>
      </c>
      <c r="H167" s="56">
        <v>20739332.61</v>
      </c>
      <c r="I167" s="70"/>
      <c r="J167" s="71"/>
    </row>
    <row r="168" spans="1:10" s="50" customFormat="1" ht="12" customHeight="1">
      <c r="A168" s="54"/>
      <c r="B168" s="55">
        <v>7400</v>
      </c>
      <c r="C168" s="243" t="s">
        <v>83</v>
      </c>
      <c r="D168" s="243"/>
      <c r="E168" s="70"/>
      <c r="F168" s="70"/>
      <c r="G168" s="75">
        <v>13100509.69</v>
      </c>
      <c r="H168" s="56">
        <v>13100509.69</v>
      </c>
      <c r="I168" s="70"/>
      <c r="J168" s="71"/>
    </row>
    <row r="169" spans="1:10" s="50" customFormat="1" ht="23.25" customHeight="1" outlineLevel="1">
      <c r="A169" s="54"/>
      <c r="B169" s="55">
        <v>7410</v>
      </c>
      <c r="C169" s="243" t="s">
        <v>181</v>
      </c>
      <c r="D169" s="243"/>
      <c r="E169" s="70"/>
      <c r="F169" s="70"/>
      <c r="G169" s="62">
        <v>50971.04</v>
      </c>
      <c r="H169" s="56">
        <v>50971.04</v>
      </c>
      <c r="I169" s="70"/>
      <c r="J169" s="71"/>
    </row>
    <row r="170" spans="1:10" s="50" customFormat="1" ht="23.25" customHeight="1" outlineLevel="2">
      <c r="A170" s="54"/>
      <c r="B170" s="55">
        <v>7412</v>
      </c>
      <c r="C170" s="243" t="s">
        <v>182</v>
      </c>
      <c r="D170" s="243"/>
      <c r="E170" s="70"/>
      <c r="F170" s="70"/>
      <c r="G170" s="62">
        <v>50971.04</v>
      </c>
      <c r="H170" s="56">
        <v>50971.04</v>
      </c>
      <c r="I170" s="70"/>
      <c r="J170" s="71"/>
    </row>
    <row r="171" spans="1:10" s="50" customFormat="1" ht="23.25" customHeight="1" outlineLevel="1">
      <c r="A171" s="54"/>
      <c r="B171" s="55">
        <v>7430</v>
      </c>
      <c r="C171" s="243" t="s">
        <v>171</v>
      </c>
      <c r="D171" s="243"/>
      <c r="E171" s="70"/>
      <c r="F171" s="70"/>
      <c r="G171" s="76">
        <v>0.01</v>
      </c>
      <c r="H171" s="58">
        <v>0.01</v>
      </c>
      <c r="I171" s="70"/>
      <c r="J171" s="71"/>
    </row>
    <row r="172" spans="1:10" s="50" customFormat="1" ht="34.5" customHeight="1" outlineLevel="2">
      <c r="A172" s="54"/>
      <c r="B172" s="57" t="s">
        <v>142</v>
      </c>
      <c r="C172" s="243" t="s">
        <v>172</v>
      </c>
      <c r="D172" s="243"/>
      <c r="E172" s="70"/>
      <c r="F172" s="70"/>
      <c r="G172" s="76">
        <v>0.01</v>
      </c>
      <c r="H172" s="58">
        <v>0.01</v>
      </c>
      <c r="I172" s="70"/>
      <c r="J172" s="71"/>
    </row>
    <row r="173" spans="1:10" s="50" customFormat="1" ht="45.75" customHeight="1" outlineLevel="1">
      <c r="A173" s="54"/>
      <c r="B173" s="55">
        <v>7440</v>
      </c>
      <c r="C173" s="243" t="s">
        <v>183</v>
      </c>
      <c r="D173" s="243"/>
      <c r="E173" s="70"/>
      <c r="F173" s="70"/>
      <c r="G173" s="62">
        <v>-6861042.36</v>
      </c>
      <c r="H173" s="56">
        <v>-6861042.36</v>
      </c>
      <c r="I173" s="70"/>
      <c r="J173" s="71"/>
    </row>
    <row r="174" spans="1:10" s="50" customFormat="1" ht="57" customHeight="1" outlineLevel="2">
      <c r="A174" s="54"/>
      <c r="B174" s="57" t="s">
        <v>184</v>
      </c>
      <c r="C174" s="243" t="s">
        <v>185</v>
      </c>
      <c r="D174" s="243"/>
      <c r="E174" s="70"/>
      <c r="F174" s="70"/>
      <c r="G174" s="62">
        <v>-6861042.36</v>
      </c>
      <c r="H174" s="56">
        <v>-6861042.36</v>
      </c>
      <c r="I174" s="70"/>
      <c r="J174" s="71"/>
    </row>
    <row r="175" spans="1:10" s="50" customFormat="1" ht="12" customHeight="1" outlineLevel="1">
      <c r="A175" s="54"/>
      <c r="B175" s="55">
        <v>7470</v>
      </c>
      <c r="C175" s="243" t="s">
        <v>83</v>
      </c>
      <c r="D175" s="243"/>
      <c r="E175" s="70"/>
      <c r="F175" s="70"/>
      <c r="G175" s="75">
        <v>19910581</v>
      </c>
      <c r="H175" s="56">
        <v>19910581</v>
      </c>
      <c r="I175" s="70"/>
      <c r="J175" s="71"/>
    </row>
    <row r="176" spans="1:10" s="50" customFormat="1" ht="79.5" customHeight="1" outlineLevel="2">
      <c r="A176" s="54"/>
      <c r="B176" s="57" t="s">
        <v>143</v>
      </c>
      <c r="C176" s="243" t="s">
        <v>173</v>
      </c>
      <c r="D176" s="243"/>
      <c r="E176" s="70"/>
      <c r="F176" s="70"/>
      <c r="G176" s="75">
        <v>44570.55</v>
      </c>
      <c r="H176" s="56">
        <v>44570.55</v>
      </c>
      <c r="I176" s="70"/>
      <c r="J176" s="71"/>
    </row>
    <row r="177" spans="1:10" s="50" customFormat="1" ht="12" customHeight="1" outlineLevel="2" thickBot="1">
      <c r="A177" s="54"/>
      <c r="B177" s="57" t="s">
        <v>145</v>
      </c>
      <c r="C177" s="243" t="s">
        <v>83</v>
      </c>
      <c r="D177" s="243"/>
      <c r="E177" s="70"/>
      <c r="F177" s="70"/>
      <c r="G177" s="62">
        <v>19866010.45</v>
      </c>
      <c r="H177" s="56">
        <v>19866010.45</v>
      </c>
      <c r="I177" s="70"/>
      <c r="J177" s="71"/>
    </row>
    <row r="178" spans="1:10" ht="23.25" customHeight="1" thickBot="1">
      <c r="A178" s="52"/>
      <c r="B178" s="59"/>
      <c r="C178" s="244"/>
      <c r="D178" s="244"/>
      <c r="E178" s="60">
        <v>5459951823.650001</v>
      </c>
      <c r="F178" s="60">
        <v>5459951823.650001</v>
      </c>
      <c r="G178" s="77">
        <v>22775164793.88</v>
      </c>
      <c r="H178" s="60">
        <v>22775164793.88</v>
      </c>
      <c r="I178" s="60">
        <v>9465992729.8</v>
      </c>
      <c r="J178" s="74">
        <v>9465992729.8</v>
      </c>
    </row>
    <row r="179" spans="1:10" s="50" customFormat="1" ht="5.25" customHeight="1">
      <c r="A179" s="53"/>
      <c r="B179" s="61"/>
      <c r="C179" s="61"/>
      <c r="D179" s="61"/>
      <c r="E179" s="61"/>
      <c r="F179" s="61"/>
      <c r="G179" s="78"/>
      <c r="H179" s="61"/>
      <c r="I179" s="61"/>
      <c r="J179" s="61"/>
    </row>
  </sheetData>
  <sheetProtection/>
  <mergeCells count="179">
    <mergeCell ref="C173:D173"/>
    <mergeCell ref="C174:D174"/>
    <mergeCell ref="C175:D175"/>
    <mergeCell ref="C176:D176"/>
    <mergeCell ref="C177:D177"/>
    <mergeCell ref="C178:D178"/>
    <mergeCell ref="C161:D161"/>
    <mergeCell ref="C162:D162"/>
    <mergeCell ref="C163:D163"/>
    <mergeCell ref="C164:D164"/>
    <mergeCell ref="C165:D165"/>
    <mergeCell ref="C166:D166"/>
    <mergeCell ref="C149:D149"/>
    <mergeCell ref="C150:D150"/>
    <mergeCell ref="C151:D151"/>
    <mergeCell ref="C152:D152"/>
    <mergeCell ref="C153:D153"/>
    <mergeCell ref="C154:D154"/>
    <mergeCell ref="C129:D129"/>
    <mergeCell ref="C130:D130"/>
    <mergeCell ref="C137:D137"/>
    <mergeCell ref="C138:D138"/>
    <mergeCell ref="C139:D139"/>
    <mergeCell ref="C140:D140"/>
    <mergeCell ref="C131:D131"/>
    <mergeCell ref="C132:D132"/>
    <mergeCell ref="C105:D105"/>
    <mergeCell ref="C106:D106"/>
    <mergeCell ref="C113:D113"/>
    <mergeCell ref="C114:D114"/>
    <mergeCell ref="C115:D115"/>
    <mergeCell ref="C116:D116"/>
    <mergeCell ref="C107:D107"/>
    <mergeCell ref="C108:D108"/>
    <mergeCell ref="C89:D89"/>
    <mergeCell ref="C90:D90"/>
    <mergeCell ref="C91:D91"/>
    <mergeCell ref="C92:D92"/>
    <mergeCell ref="C83:D83"/>
    <mergeCell ref="C84:D84"/>
    <mergeCell ref="C81:D81"/>
    <mergeCell ref="C78:D78"/>
    <mergeCell ref="C70:D70"/>
    <mergeCell ref="C73:D73"/>
    <mergeCell ref="C74:D74"/>
    <mergeCell ref="C82:D82"/>
    <mergeCell ref="C75:D75"/>
    <mergeCell ref="C76:D76"/>
    <mergeCell ref="C77:D77"/>
    <mergeCell ref="C79:D79"/>
    <mergeCell ref="C42:D42"/>
    <mergeCell ref="C43:D43"/>
    <mergeCell ref="C57:D57"/>
    <mergeCell ref="C58:D58"/>
    <mergeCell ref="C65:D65"/>
    <mergeCell ref="C63:D63"/>
    <mergeCell ref="C64:D64"/>
    <mergeCell ref="C59:D59"/>
    <mergeCell ref="C60:D60"/>
    <mergeCell ref="C54:D54"/>
    <mergeCell ref="C32:D32"/>
    <mergeCell ref="C33:D33"/>
    <mergeCell ref="C34:D34"/>
    <mergeCell ref="C35:D35"/>
    <mergeCell ref="C36:D36"/>
    <mergeCell ref="C41:D41"/>
    <mergeCell ref="C24:D24"/>
    <mergeCell ref="C25:D25"/>
    <mergeCell ref="C26:D26"/>
    <mergeCell ref="C27:D27"/>
    <mergeCell ref="C28:D28"/>
    <mergeCell ref="C31:D31"/>
    <mergeCell ref="C171:D171"/>
    <mergeCell ref="C155:D155"/>
    <mergeCell ref="C156:D156"/>
    <mergeCell ref="C145:D145"/>
    <mergeCell ref="C146:D146"/>
    <mergeCell ref="C10:D10"/>
    <mergeCell ref="C11:D11"/>
    <mergeCell ref="C12:D12"/>
    <mergeCell ref="C17:D17"/>
    <mergeCell ref="C18:D18"/>
    <mergeCell ref="B2:J2"/>
    <mergeCell ref="B3:J3"/>
    <mergeCell ref="B4:J4"/>
    <mergeCell ref="C169:D169"/>
    <mergeCell ref="C170:D170"/>
    <mergeCell ref="C19:D19"/>
    <mergeCell ref="C20:D20"/>
    <mergeCell ref="C21:D21"/>
    <mergeCell ref="C22:D22"/>
    <mergeCell ref="C23:D23"/>
    <mergeCell ref="C172:D172"/>
    <mergeCell ref="G6:H6"/>
    <mergeCell ref="E6:F6"/>
    <mergeCell ref="B6:D6"/>
    <mergeCell ref="C167:D167"/>
    <mergeCell ref="C168:D168"/>
    <mergeCell ref="C157:D157"/>
    <mergeCell ref="C158:D158"/>
    <mergeCell ref="C159:D159"/>
    <mergeCell ref="C160:D160"/>
    <mergeCell ref="C147:D147"/>
    <mergeCell ref="C148:D148"/>
    <mergeCell ref="C143:D143"/>
    <mergeCell ref="C144:D144"/>
    <mergeCell ref="C133:D133"/>
    <mergeCell ref="C134:D134"/>
    <mergeCell ref="C135:D135"/>
    <mergeCell ref="C136:D136"/>
    <mergeCell ref="C141:D141"/>
    <mergeCell ref="C142:D142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9:D119"/>
    <mergeCell ref="C120:D120"/>
    <mergeCell ref="C109:D109"/>
    <mergeCell ref="C110:D110"/>
    <mergeCell ref="C111:D111"/>
    <mergeCell ref="C112:D112"/>
    <mergeCell ref="C117:D117"/>
    <mergeCell ref="C118:D118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95:D95"/>
    <mergeCell ref="C96:D96"/>
    <mergeCell ref="C85:D85"/>
    <mergeCell ref="C86:D86"/>
    <mergeCell ref="C87:D87"/>
    <mergeCell ref="C88:D88"/>
    <mergeCell ref="C93:D93"/>
    <mergeCell ref="C94:D94"/>
    <mergeCell ref="C80:D80"/>
    <mergeCell ref="C71:D71"/>
    <mergeCell ref="C72:D72"/>
    <mergeCell ref="C61:D61"/>
    <mergeCell ref="C62:D62"/>
    <mergeCell ref="C69:D69"/>
    <mergeCell ref="C66:D66"/>
    <mergeCell ref="C67:D67"/>
    <mergeCell ref="C68:D68"/>
    <mergeCell ref="C45:D45"/>
    <mergeCell ref="C49:D49"/>
    <mergeCell ref="C50:D50"/>
    <mergeCell ref="C51:D51"/>
    <mergeCell ref="C52:D52"/>
    <mergeCell ref="C53:D53"/>
    <mergeCell ref="C8:D8"/>
    <mergeCell ref="C55:D55"/>
    <mergeCell ref="C56:D56"/>
    <mergeCell ref="C47:D47"/>
    <mergeCell ref="C48:D48"/>
    <mergeCell ref="C37:D37"/>
    <mergeCell ref="C38:D38"/>
    <mergeCell ref="C39:D39"/>
    <mergeCell ref="C40:D40"/>
    <mergeCell ref="C44:D44"/>
    <mergeCell ref="C9:D9"/>
    <mergeCell ref="C46:D46"/>
    <mergeCell ref="I6:J6"/>
    <mergeCell ref="C29:D29"/>
    <mergeCell ref="C30:D30"/>
    <mergeCell ref="C13:D13"/>
    <mergeCell ref="C14:D14"/>
    <mergeCell ref="C15:D15"/>
    <mergeCell ref="C16:D16"/>
    <mergeCell ref="C7:D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7">
      <selection activeCell="C24" sqref="C24"/>
    </sheetView>
  </sheetViews>
  <sheetFormatPr defaultColWidth="9.140625" defaultRowHeight="15"/>
  <cols>
    <col min="1" max="1" width="15.140625" style="0" customWidth="1"/>
    <col min="2" max="2" width="18.8515625" style="0" customWidth="1"/>
    <col min="3" max="3" width="19.57421875" style="0" customWidth="1"/>
    <col min="4" max="4" width="16.7109375" style="0" customWidth="1"/>
    <col min="6" max="6" width="19.421875" style="0" customWidth="1"/>
    <col min="7" max="7" width="18.00390625" style="0" customWidth="1"/>
  </cols>
  <sheetData>
    <row r="1" spans="1:7" ht="15">
      <c r="A1" s="80" t="s">
        <v>122</v>
      </c>
      <c r="B1" s="81"/>
      <c r="C1" s="82" t="s">
        <v>123</v>
      </c>
      <c r="E1" s="110" t="s">
        <v>122</v>
      </c>
      <c r="F1" s="111"/>
      <c r="G1" s="112" t="s">
        <v>123</v>
      </c>
    </row>
    <row r="2" spans="1:7" ht="45" customHeight="1">
      <c r="A2" s="83" t="s">
        <v>124</v>
      </c>
      <c r="B2" s="81"/>
      <c r="C2" s="81"/>
      <c r="E2" s="113" t="s">
        <v>124</v>
      </c>
      <c r="F2" s="111"/>
      <c r="G2" s="111"/>
    </row>
    <row r="3" spans="1:7" ht="36.75" customHeight="1">
      <c r="A3" s="84" t="s">
        <v>366</v>
      </c>
      <c r="B3" s="81"/>
      <c r="C3" s="81"/>
      <c r="E3" s="114" t="s">
        <v>368</v>
      </c>
      <c r="F3" s="111"/>
      <c r="G3" s="111"/>
    </row>
    <row r="4" spans="1:7" ht="15">
      <c r="A4" s="259" t="s">
        <v>126</v>
      </c>
      <c r="B4" s="259"/>
      <c r="C4" s="259"/>
      <c r="E4" s="260" t="s">
        <v>126</v>
      </c>
      <c r="F4" s="260"/>
      <c r="G4" s="260"/>
    </row>
    <row r="5" spans="1:7" ht="9" customHeight="1" thickBot="1">
      <c r="A5" s="259" t="s">
        <v>127</v>
      </c>
      <c r="B5" s="259"/>
      <c r="C5" s="259"/>
      <c r="E5" s="260" t="s">
        <v>127</v>
      </c>
      <c r="F5" s="260"/>
      <c r="G5" s="260"/>
    </row>
    <row r="6" spans="1:7" ht="15.75" customHeight="1" hidden="1" thickBot="1">
      <c r="A6" s="81"/>
      <c r="B6" s="81"/>
      <c r="C6" s="81"/>
      <c r="E6" s="111"/>
      <c r="F6" s="111"/>
      <c r="G6" s="111"/>
    </row>
    <row r="7" spans="1:7" ht="15">
      <c r="A7" s="85" t="s">
        <v>128</v>
      </c>
      <c r="B7" s="86" t="s">
        <v>129</v>
      </c>
      <c r="C7" s="87" t="s">
        <v>130</v>
      </c>
      <c r="E7" s="115" t="s">
        <v>128</v>
      </c>
      <c r="F7" s="116" t="s">
        <v>129</v>
      </c>
      <c r="G7" s="117" t="s">
        <v>130</v>
      </c>
    </row>
    <row r="8" spans="1:7" ht="15.75" thickBot="1">
      <c r="A8" s="88"/>
      <c r="B8" s="89"/>
      <c r="C8" s="90"/>
      <c r="E8" s="118"/>
      <c r="F8" s="119"/>
      <c r="G8" s="120"/>
    </row>
    <row r="9" spans="1:7" ht="24.75" customHeight="1" thickBot="1">
      <c r="A9" s="91" t="s">
        <v>131</v>
      </c>
      <c r="B9" s="92"/>
      <c r="C9" s="93">
        <v>1715105167.6</v>
      </c>
      <c r="E9" s="121" t="s">
        <v>131</v>
      </c>
      <c r="F9" s="122"/>
      <c r="G9" s="123">
        <v>44331164.83</v>
      </c>
    </row>
    <row r="10" spans="1:7" ht="15">
      <c r="A10" s="94">
        <v>5400</v>
      </c>
      <c r="B10" s="103"/>
      <c r="C10" s="104">
        <v>60053907</v>
      </c>
      <c r="E10" s="124">
        <v>5500</v>
      </c>
      <c r="F10" s="125">
        <v>44331164.83</v>
      </c>
      <c r="G10" s="126"/>
    </row>
    <row r="11" spans="1:7" ht="15">
      <c r="A11" s="94">
        <v>5420</v>
      </c>
      <c r="B11" s="103"/>
      <c r="C11" s="104">
        <v>60053907</v>
      </c>
      <c r="E11" s="124">
        <v>5520</v>
      </c>
      <c r="F11" s="125">
        <v>44331164.83</v>
      </c>
      <c r="G11" s="126"/>
    </row>
    <row r="12" spans="1:7" ht="15">
      <c r="A12" s="94">
        <v>6000</v>
      </c>
      <c r="B12" s="103"/>
      <c r="C12" s="100">
        <v>49582622.25</v>
      </c>
      <c r="E12" s="124">
        <v>6000</v>
      </c>
      <c r="F12" s="127"/>
      <c r="G12" s="138">
        <v>49649718.33</v>
      </c>
    </row>
    <row r="13" spans="1:7" ht="15">
      <c r="A13" s="94">
        <v>6010</v>
      </c>
      <c r="B13" s="103"/>
      <c r="C13" s="100">
        <v>49582622.25</v>
      </c>
      <c r="E13" s="124">
        <v>6010</v>
      </c>
      <c r="F13" s="127"/>
      <c r="G13" s="138">
        <v>49649718.33</v>
      </c>
    </row>
    <row r="14" spans="1:7" ht="15">
      <c r="A14" s="94">
        <v>6100</v>
      </c>
      <c r="B14" s="103"/>
      <c r="C14" s="104">
        <v>99900111.07</v>
      </c>
      <c r="E14" s="124">
        <v>6100</v>
      </c>
      <c r="F14" s="127"/>
      <c r="G14" s="128">
        <v>91699632.65</v>
      </c>
    </row>
    <row r="15" spans="1:7" ht="15">
      <c r="A15" s="94">
        <v>6110</v>
      </c>
      <c r="B15" s="103"/>
      <c r="C15" s="104">
        <v>136950</v>
      </c>
      <c r="E15" s="124">
        <v>6110</v>
      </c>
      <c r="F15" s="127"/>
      <c r="G15" s="128">
        <v>5969805.05</v>
      </c>
    </row>
    <row r="16" spans="1:7" ht="15">
      <c r="A16" s="95" t="s">
        <v>132</v>
      </c>
      <c r="B16" s="103"/>
      <c r="C16" s="104">
        <v>136950</v>
      </c>
      <c r="E16" s="129" t="s">
        <v>134</v>
      </c>
      <c r="F16" s="127"/>
      <c r="G16" s="128">
        <v>5969805.05</v>
      </c>
    </row>
    <row r="17" spans="1:7" ht="15">
      <c r="A17" s="94">
        <v>6120</v>
      </c>
      <c r="B17" s="103"/>
      <c r="C17" s="104">
        <v>88754484</v>
      </c>
      <c r="E17" s="124">
        <v>6120</v>
      </c>
      <c r="F17" s="127"/>
      <c r="G17" s="128">
        <v>35373490</v>
      </c>
    </row>
    <row r="18" spans="1:7" ht="15">
      <c r="A18" s="94">
        <v>6150</v>
      </c>
      <c r="B18" s="103"/>
      <c r="C18" s="104">
        <v>11008677.07</v>
      </c>
      <c r="D18" s="46">
        <f>C18-B44-B45</f>
        <v>-88523102.98000002</v>
      </c>
      <c r="E18" s="124">
        <v>6150</v>
      </c>
      <c r="F18" s="127"/>
      <c r="G18" s="128">
        <v>50356337.6</v>
      </c>
    </row>
    <row r="19" spans="1:7" ht="15">
      <c r="A19" s="95" t="s">
        <v>135</v>
      </c>
      <c r="B19" s="103"/>
      <c r="C19" s="104">
        <v>-750025818.27</v>
      </c>
      <c r="E19" s="129" t="s">
        <v>135</v>
      </c>
      <c r="F19" s="127"/>
      <c r="G19" s="128">
        <v>50306005.6</v>
      </c>
    </row>
    <row r="20" spans="1:7" ht="15">
      <c r="A20" s="95" t="s">
        <v>159</v>
      </c>
      <c r="B20" s="103"/>
      <c r="C20" s="104">
        <v>761034495.34</v>
      </c>
      <c r="E20" s="129" t="s">
        <v>159</v>
      </c>
      <c r="F20" s="127"/>
      <c r="G20" s="128">
        <v>50332</v>
      </c>
    </row>
    <row r="21" spans="1:7" ht="15">
      <c r="A21" s="94">
        <v>6200</v>
      </c>
      <c r="B21" s="103"/>
      <c r="C21" s="104">
        <v>90481619.3</v>
      </c>
      <c r="E21" s="124">
        <v>6200</v>
      </c>
      <c r="F21" s="127"/>
      <c r="G21" s="128">
        <v>217735783.44</v>
      </c>
    </row>
    <row r="22" spans="1:7" ht="15">
      <c r="A22" s="94">
        <v>6210</v>
      </c>
      <c r="B22" s="103"/>
      <c r="C22" s="104">
        <v>69165349</v>
      </c>
      <c r="E22" s="124">
        <v>6210</v>
      </c>
      <c r="F22" s="127"/>
      <c r="G22" s="128">
        <v>195114150</v>
      </c>
    </row>
    <row r="23" spans="1:7" ht="15">
      <c r="A23" s="94">
        <v>6211</v>
      </c>
      <c r="B23" s="103"/>
      <c r="C23" s="104">
        <v>60125440</v>
      </c>
      <c r="E23" s="124">
        <v>6213</v>
      </c>
      <c r="F23" s="127"/>
      <c r="G23" s="128">
        <v>195114150</v>
      </c>
    </row>
    <row r="24" spans="1:7" ht="15">
      <c r="A24" s="94">
        <v>6213</v>
      </c>
      <c r="B24" s="103"/>
      <c r="C24" s="104">
        <v>9039909</v>
      </c>
      <c r="E24" s="124">
        <v>6250</v>
      </c>
      <c r="F24" s="127"/>
      <c r="G24" s="130">
        <v>0.01</v>
      </c>
    </row>
    <row r="25" spans="1:7" ht="15">
      <c r="A25" s="94">
        <v>6250</v>
      </c>
      <c r="B25" s="103"/>
      <c r="C25" s="101">
        <v>0.02</v>
      </c>
      <c r="E25" s="129" t="s">
        <v>136</v>
      </c>
      <c r="F25" s="127"/>
      <c r="G25" s="130">
        <v>0.01</v>
      </c>
    </row>
    <row r="26" spans="1:7" ht="15">
      <c r="A26" s="95" t="s">
        <v>136</v>
      </c>
      <c r="B26" s="103"/>
      <c r="C26" s="101">
        <v>0.02</v>
      </c>
      <c r="E26" s="124">
        <v>6280</v>
      </c>
      <c r="F26" s="127"/>
      <c r="G26" s="138">
        <v>22621633.43</v>
      </c>
    </row>
    <row r="27" spans="1:7" ht="15">
      <c r="A27" s="94">
        <v>6280</v>
      </c>
      <c r="B27" s="103"/>
      <c r="C27" s="100">
        <v>21316270.28</v>
      </c>
      <c r="E27" s="129" t="s">
        <v>137</v>
      </c>
      <c r="F27" s="127"/>
      <c r="G27" s="138">
        <v>22495948.43</v>
      </c>
    </row>
    <row r="28" spans="1:7" ht="15">
      <c r="A28" s="95" t="s">
        <v>137</v>
      </c>
      <c r="B28" s="103"/>
      <c r="C28" s="100">
        <v>21316270.28</v>
      </c>
      <c r="E28" s="129" t="s">
        <v>165</v>
      </c>
      <c r="F28" s="127"/>
      <c r="G28" s="138">
        <v>125685</v>
      </c>
    </row>
    <row r="29" spans="1:7" ht="15">
      <c r="A29" s="94">
        <v>7100</v>
      </c>
      <c r="B29" s="102">
        <v>218225</v>
      </c>
      <c r="C29" s="106"/>
      <c r="E29" s="124">
        <v>7100</v>
      </c>
      <c r="F29" s="139">
        <v>210000</v>
      </c>
      <c r="G29" s="126"/>
    </row>
    <row r="30" spans="1:7" ht="15">
      <c r="A30" s="94">
        <v>7110</v>
      </c>
      <c r="B30" s="102">
        <v>218225</v>
      </c>
      <c r="C30" s="106"/>
      <c r="E30" s="124">
        <v>7110</v>
      </c>
      <c r="F30" s="139">
        <v>210000</v>
      </c>
      <c r="G30" s="126"/>
    </row>
    <row r="31" spans="1:7" ht="15">
      <c r="A31" s="94">
        <v>7200</v>
      </c>
      <c r="B31" s="105">
        <v>73644800.34</v>
      </c>
      <c r="C31" s="106"/>
      <c r="E31" s="124">
        <v>7200</v>
      </c>
      <c r="F31" s="139">
        <v>46159972.58</v>
      </c>
      <c r="G31" s="126"/>
    </row>
    <row r="32" spans="1:7" ht="15">
      <c r="A32" s="94">
        <v>7210</v>
      </c>
      <c r="B32" s="105">
        <v>73644800.34</v>
      </c>
      <c r="C32" s="106"/>
      <c r="E32" s="124">
        <v>7210</v>
      </c>
      <c r="F32" s="139">
        <v>46159972.58</v>
      </c>
      <c r="G32" s="126"/>
    </row>
    <row r="33" spans="1:7" ht="15">
      <c r="A33" s="95" t="s">
        <v>138</v>
      </c>
      <c r="B33" s="102">
        <v>73644800.34</v>
      </c>
      <c r="C33" s="106"/>
      <c r="E33" s="129" t="s">
        <v>138</v>
      </c>
      <c r="F33" s="139">
        <v>46159972.58</v>
      </c>
      <c r="G33" s="126"/>
    </row>
    <row r="34" spans="1:7" ht="15">
      <c r="A34" s="94">
        <v>7300</v>
      </c>
      <c r="B34" s="105">
        <v>20244295.94</v>
      </c>
      <c r="C34" s="106"/>
      <c r="E34" s="124">
        <v>7300</v>
      </c>
      <c r="F34" s="125">
        <v>67395731.32</v>
      </c>
      <c r="G34" s="126"/>
    </row>
    <row r="35" spans="1:7" ht="15">
      <c r="A35" s="94">
        <v>7310</v>
      </c>
      <c r="B35" s="105">
        <v>20244295.94</v>
      </c>
      <c r="C35" s="106"/>
      <c r="E35" s="124">
        <v>7310</v>
      </c>
      <c r="F35" s="125">
        <v>67395731.32</v>
      </c>
      <c r="G35" s="126"/>
    </row>
    <row r="36" spans="1:7" ht="15">
      <c r="A36" s="95" t="s">
        <v>178</v>
      </c>
      <c r="B36" s="105">
        <v>-44181.61</v>
      </c>
      <c r="C36" s="106"/>
      <c r="E36" s="129" t="s">
        <v>139</v>
      </c>
      <c r="F36" s="125">
        <v>24958875</v>
      </c>
      <c r="G36" s="126"/>
    </row>
    <row r="37" spans="1:7" ht="15">
      <c r="A37" s="95" t="s">
        <v>141</v>
      </c>
      <c r="B37" s="105">
        <v>20288477.55</v>
      </c>
      <c r="C37" s="106"/>
      <c r="E37" s="129" t="s">
        <v>140</v>
      </c>
      <c r="F37" s="125">
        <v>1827982.71</v>
      </c>
      <c r="G37" s="126"/>
    </row>
    <row r="38" spans="1:7" ht="15">
      <c r="A38" s="94">
        <v>7400</v>
      </c>
      <c r="B38" s="105">
        <v>380061125.73</v>
      </c>
      <c r="C38" s="106"/>
      <c r="E38" s="129" t="s">
        <v>141</v>
      </c>
      <c r="F38" s="125">
        <v>40608873.61</v>
      </c>
      <c r="G38" s="126"/>
    </row>
    <row r="39" spans="1:7" ht="15">
      <c r="A39" s="94">
        <v>7410</v>
      </c>
      <c r="B39" s="105">
        <v>120179347</v>
      </c>
      <c r="C39" s="106"/>
      <c r="E39" s="124">
        <v>7400</v>
      </c>
      <c r="F39" s="125">
        <v>20135136.72</v>
      </c>
      <c r="G39" s="126"/>
    </row>
    <row r="40" spans="1:7" ht="15">
      <c r="A40" s="94">
        <v>7411</v>
      </c>
      <c r="B40" s="105">
        <v>120179347</v>
      </c>
      <c r="C40" s="106"/>
      <c r="E40" s="124">
        <v>7430</v>
      </c>
      <c r="F40" s="131">
        <v>0.02</v>
      </c>
      <c r="G40" s="126"/>
    </row>
    <row r="41" spans="1:7" ht="15">
      <c r="A41" s="94">
        <v>7430</v>
      </c>
      <c r="B41" s="107">
        <v>0.01</v>
      </c>
      <c r="C41" s="106"/>
      <c r="E41" s="129" t="s">
        <v>142</v>
      </c>
      <c r="F41" s="131">
        <v>0.02</v>
      </c>
      <c r="G41" s="126"/>
    </row>
    <row r="42" spans="1:7" ht="15">
      <c r="A42" s="95" t="s">
        <v>142</v>
      </c>
      <c r="B42" s="107">
        <v>0.01</v>
      </c>
      <c r="C42" s="106"/>
      <c r="E42" s="124">
        <v>7470</v>
      </c>
      <c r="F42" s="125">
        <v>20135136.7</v>
      </c>
      <c r="G42" s="126"/>
    </row>
    <row r="43" spans="1:7" ht="15">
      <c r="A43" s="94">
        <v>7470</v>
      </c>
      <c r="B43" s="105">
        <v>259881778.72</v>
      </c>
      <c r="C43" s="106"/>
      <c r="E43" s="129" t="s">
        <v>143</v>
      </c>
      <c r="F43" s="125">
        <v>-191461750.8</v>
      </c>
      <c r="G43" s="126"/>
    </row>
    <row r="44" spans="1:7" ht="15">
      <c r="A44" s="95" t="s">
        <v>143</v>
      </c>
      <c r="B44" s="105">
        <v>-441872166.29</v>
      </c>
      <c r="C44" s="106"/>
      <c r="E44" s="129" t="s">
        <v>144</v>
      </c>
      <c r="F44" s="125">
        <v>195375210</v>
      </c>
      <c r="G44" s="126"/>
    </row>
    <row r="45" spans="1:7" ht="15">
      <c r="A45" s="95" t="s">
        <v>144</v>
      </c>
      <c r="B45" s="105">
        <v>541403946.34</v>
      </c>
      <c r="C45" s="106"/>
      <c r="E45" s="129" t="s">
        <v>145</v>
      </c>
      <c r="F45" s="139">
        <v>16204405.5</v>
      </c>
      <c r="G45" s="126"/>
    </row>
    <row r="46" spans="1:7" ht="15.75" thickBot="1">
      <c r="A46" s="95" t="s">
        <v>145</v>
      </c>
      <c r="B46" s="102">
        <v>13432781.17</v>
      </c>
      <c r="C46" s="106"/>
      <c r="E46" s="129" t="s">
        <v>367</v>
      </c>
      <c r="F46" s="125">
        <v>17272</v>
      </c>
      <c r="G46" s="126"/>
    </row>
    <row r="47" spans="1:7" ht="15.75" thickBot="1">
      <c r="A47" s="95" t="s">
        <v>367</v>
      </c>
      <c r="B47" s="105">
        <v>146917217.5</v>
      </c>
      <c r="C47" s="106"/>
      <c r="E47" s="132" t="s">
        <v>146</v>
      </c>
      <c r="F47" s="133">
        <v>178232005.45</v>
      </c>
      <c r="G47" s="134">
        <v>359085134.42</v>
      </c>
    </row>
    <row r="48" spans="1:7" ht="24.75" thickBot="1">
      <c r="A48" s="96" t="s">
        <v>146</v>
      </c>
      <c r="B48" s="108">
        <v>474168447.01</v>
      </c>
      <c r="C48" s="109">
        <v>300018259.62</v>
      </c>
      <c r="E48" s="135" t="s">
        <v>147</v>
      </c>
      <c r="F48" s="136"/>
      <c r="G48" s="137">
        <v>225184293.8</v>
      </c>
    </row>
    <row r="49" spans="1:3" ht="15.75" thickBot="1">
      <c r="A49" s="97" t="s">
        <v>147</v>
      </c>
      <c r="B49" s="98"/>
      <c r="C49" s="99">
        <v>1540954980.2099998</v>
      </c>
    </row>
    <row r="50" ht="409.5">
      <c r="C50" s="46">
        <f>C49-C9</f>
        <v>-174150187.3900001</v>
      </c>
    </row>
  </sheetData>
  <sheetProtection/>
  <mergeCells count="4">
    <mergeCell ref="A4:C4"/>
    <mergeCell ref="A5:C5"/>
    <mergeCell ref="E4:G4"/>
    <mergeCell ref="E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Legotkina</dc:creator>
  <cp:keywords/>
  <dc:description/>
  <cp:lastModifiedBy>Svetlana Legotkina</cp:lastModifiedBy>
  <cp:lastPrinted>2015-07-28T10:34:39Z</cp:lastPrinted>
  <dcterms:created xsi:type="dcterms:W3CDTF">2012-07-20T10:46:18Z</dcterms:created>
  <dcterms:modified xsi:type="dcterms:W3CDTF">2015-07-29T04:43:38Z</dcterms:modified>
  <cp:category/>
  <cp:version/>
  <cp:contentType/>
  <cp:contentStatus/>
</cp:coreProperties>
</file>