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rsultanYesselbayev\OneDrive - Caravan Resources\Рабочий стол\Иртыш ОТЧЕТНОСТИ 2020\КАСЕ 2020\2 квартал\ФО 2 квартал\"/>
    </mc:Choice>
  </mc:AlternateContent>
  <xr:revisionPtr revIDLastSave="0" documentId="13_ncr:1_{3CC3875F-04FD-4784-9E98-DACC1E12303F}" xr6:coauthVersionLast="45" xr6:coauthVersionMax="45" xr10:uidLastSave="{00000000-0000-0000-0000-000000000000}"/>
  <bookViews>
    <workbookView xWindow="-120" yWindow="-120" windowWidth="29040" windowHeight="15840" activeTab="3" xr2:uid="{5D4EDEF5-46EE-42F2-9A5A-03E498CD3DD6}"/>
  </bookViews>
  <sheets>
    <sheet name="ББ" sheetId="2" r:id="rId1"/>
    <sheet name="ФР" sheetId="3" r:id="rId2"/>
    <sheet name="ДДС" sheetId="4" r:id="rId3"/>
    <sheet name="СК" sheetId="5" r:id="rId4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9" i="2" l="1"/>
  <c r="J102" i="2"/>
  <c r="J104" i="2" l="1"/>
  <c r="J106" i="2" s="1"/>
  <c r="J96" i="2"/>
  <c r="J86" i="2"/>
  <c r="J81" i="2"/>
  <c r="J80" i="2"/>
  <c r="J75" i="2"/>
  <c r="J73" i="2"/>
  <c r="J72" i="2"/>
  <c r="J62" i="2"/>
  <c r="J61" i="2"/>
  <c r="J40" i="2"/>
  <c r="J58" i="2"/>
  <c r="J60" i="2"/>
  <c r="J54" i="2"/>
  <c r="J39" i="2"/>
  <c r="J27" i="2"/>
  <c r="J107" i="2" l="1"/>
  <c r="BA114" i="5"/>
  <c r="BN114" i="5" s="1"/>
  <c r="AB64" i="3"/>
  <c r="AB43" i="3"/>
  <c r="AB41" i="3"/>
  <c r="AB39" i="3"/>
  <c r="AB33" i="3"/>
  <c r="AB30" i="3"/>
  <c r="X71" i="3"/>
  <c r="I109" i="2"/>
  <c r="BA80" i="5" l="1"/>
  <c r="BA81" i="5" s="1"/>
  <c r="BN81" i="5" s="1"/>
  <c r="BA72" i="5"/>
  <c r="BA79" i="5" s="1"/>
  <c r="BN79" i="5" s="1"/>
  <c r="BN38" i="5"/>
  <c r="BA38" i="5"/>
  <c r="BA39" i="5" s="1"/>
  <c r="BN39" i="5" s="1"/>
  <c r="BN37" i="5"/>
  <c r="BN35" i="5"/>
  <c r="BA35" i="5"/>
  <c r="BA37" i="5" s="1"/>
  <c r="BN80" i="5" l="1"/>
  <c r="BN72" i="5"/>
  <c r="X101" i="4"/>
  <c r="X100" i="4"/>
  <c r="X89" i="4"/>
  <c r="X83" i="4"/>
  <c r="X96" i="4" s="1"/>
  <c r="X81" i="4"/>
  <c r="X66" i="4"/>
  <c r="X48" i="4"/>
  <c r="X44" i="4"/>
  <c r="X39" i="4"/>
  <c r="X37" i="4"/>
  <c r="X36" i="4"/>
  <c r="X29" i="4"/>
  <c r="X46" i="4" s="1"/>
  <c r="X99" i="4" s="1"/>
  <c r="X38" i="3" l="1"/>
  <c r="X32" i="3"/>
  <c r="X30" i="3"/>
  <c r="X33" i="3" s="1"/>
  <c r="X39" i="3" s="1"/>
  <c r="X41" i="3" s="1"/>
  <c r="X43" i="3" s="1"/>
  <c r="X64" i="3" s="1"/>
</calcChain>
</file>

<file path=xl/sharedStrings.xml><?xml version="1.0" encoding="utf-8"?>
<sst xmlns="http://schemas.openxmlformats.org/spreadsheetml/2006/main" count="856" uniqueCount="265">
  <si>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</si>
  <si>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</si>
  <si>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Индекс:</t>
  </si>
  <si>
    <t>№ 1 - Б (баланс)</t>
  </si>
  <si>
    <t>Периодичность:</t>
  </si>
  <si>
    <t>годовая</t>
  </si>
  <si>
    <t>Представляют:</t>
  </si>
  <si>
    <t>организации публичного интереса по результатам финансового года</t>
  </si>
  <si>
    <t>Куда представляется:</t>
  </si>
  <si>
    <t>в депозитарий финансовой отчетности в электронном формате посредством программного обеспечения</t>
  </si>
  <si>
    <t>Срок представления:</t>
  </si>
  <si>
    <t>ежегодно не позднее 31 августа года, следующего за отчетным</t>
  </si>
  <si>
    <t>Примечание:</t>
  </si>
  <si>
    <t>пояснение по заполнению отчета приведено в приложении к форме, предназначенной для</t>
  </si>
  <si>
    <t>сбора административных данных "Бухгалтерский баланс".</t>
  </si>
  <si>
    <t>Наименование организации</t>
  </si>
  <si>
    <t>АО "Иртыш-Полиметалл"</t>
  </si>
  <si>
    <t>по состоянию на 31 марта 2020 года</t>
  </si>
  <si>
    <t>в тысячах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</si>
  <si>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</si>
  <si>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</si>
  <si>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</si>
  <si>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</si>
  <si>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</si>
  <si>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</si>
  <si>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Краткосрочные финансовые активы, оцениваемые по амортизированной стоимости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</si>
  <si>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</si>
  <si>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</si>
  <si>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</si>
  <si>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Прочие краткосрочные финансовые активы</t>
  </si>
  <si>
    <t>Краткосрочная торговая и прочая дебиторская задолженность</t>
  </si>
  <si>
    <t>Краткосрочная дебиторская задолженность по аренде</t>
  </si>
  <si>
    <t>Краткосрочные активы по договорам с покупателями</t>
  </si>
  <si>
    <t>Текущий подоходный налог</t>
  </si>
  <si>
    <t>Запасы</t>
  </si>
  <si>
    <t>Биологические активы</t>
  </si>
  <si>
    <t>Прочие краткосрочные активы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</si>
  <si>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</si>
  <si>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</si>
  <si>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</si>
  <si>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</si>
  <si>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</si>
  <si>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</si>
  <si>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</si>
  <si>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</si>
  <si>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</si>
  <si>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</si>
  <si>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</si>
  <si>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</si>
  <si>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</si>
  <si>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</si>
  <si>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</si>
  <si>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</si>
  <si>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</si>
  <si>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</si>
  <si>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</si>
  <si>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</si>
  <si>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</si>
  <si>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</si>
  <si>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</si>
  <si>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</si>
  <si>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</si>
  <si>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</si>
  <si>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</si>
  <si>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</si>
  <si>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 оценочные обязательства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</si>
  <si>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</si>
  <si>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</si>
  <si>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</si>
  <si>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</si>
  <si>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</si>
  <si>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</si>
  <si>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</si>
  <si>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</si>
  <si>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</si>
  <si>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</si>
  <si>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</si>
  <si>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</si>
  <si>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</si>
  <si>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</si>
  <si>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</si>
  <si>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</si>
  <si>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</si>
  <si>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</si>
  <si>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</si>
  <si>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</si>
  <si>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</si>
  <si>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</si>
  <si>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</si>
  <si>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</si>
  <si>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</si>
  <si>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</si>
  <si>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</si>
  <si>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(сумма строк с 410 по 415)</t>
  </si>
  <si>
    <t>Доля неконтролирующих собственников</t>
  </si>
  <si>
    <t>Всего капитал (строка 420 + строка 421)</t>
  </si>
  <si>
    <t>БАЛАНС (строка 300 + строка 301 + строка 400 + строка 500)</t>
  </si>
  <si>
    <t>Руководитель</t>
  </si>
  <si>
    <t>Нугманова Эльмира Турумжановна</t>
  </si>
  <si>
    <t>(фамилия, имя, отчество (при его наличии))</t>
  </si>
  <si>
    <t>(подпись)</t>
  </si>
  <si>
    <t>Главный бухгалтер</t>
  </si>
  <si>
    <t>Козловская Татьяна Дмитриевна</t>
  </si>
  <si>
    <t>Место печати</t>
  </si>
  <si>
    <t>(при наличии)</t>
  </si>
  <si>
    <t xml:space="preserve">Отчет составлен в соответствии с требованиями к содержанию и раскрытию информации МСФО </t>
  </si>
  <si>
    <t>КОНСОЛИДИРОВАННЫЙ БУХГАЛТЕРСКИЙ БАЛАНС</t>
  </si>
  <si>
    <t>Приложение 2 
к приказу Первого заместителя 
Премьер-Министра Республики Казахстан – 
Министра финансов Республики Казахстан 
от 1 июля 2019 года № 665</t>
  </si>
  <si>
    <t>Отчет о прибылях и убытках</t>
  </si>
  <si>
    <t>отчетный период 2020 год</t>
  </si>
  <si>
    <t>№2 - ОПУ</t>
  </si>
  <si>
    <t>Примечание: пояснение по заполнению отчета приведено в приложении к форме, предназначенной для сбора</t>
  </si>
  <si>
    <t>административных данных "Отчет о прибылях и убытках"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</si>
  <si>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</si>
  <si>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</si>
  <si>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</si>
  <si>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</si>
  <si>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</si>
  <si>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</si>
  <si>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</si>
  <si>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-</t>
  </si>
  <si>
    <t>Административные расходы</t>
  </si>
  <si>
    <t>Итого операционная прибыль 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</si>
  <si>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</si>
  <si>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</si>
  <si>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</si>
  <si>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</si>
  <si>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>Прочие расходы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</si>
  <si>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</si>
  <si>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</si>
  <si>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</si>
  <si>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</si>
  <si>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</si>
  <si>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</si>
  <si>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</si>
  <si>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</si>
  <si>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</si>
  <si>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</si>
  <si>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</si>
  <si>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</si>
  <si>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</si>
  <si>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</si>
  <si>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</si>
  <si>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</si>
  <si>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</si>
  <si>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</si>
  <si>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</si>
  <si>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</si>
  <si>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</si>
  <si>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</si>
  <si>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</si>
  <si>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</si>
  <si>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Общий совокупный доход, относимый на:</t>
  </si>
  <si>
    <t>доля неконтролирующих собственников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</si>
  <si>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</si>
  <si>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</si>
  <si>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</si>
  <si>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</si>
  <si>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КОНСОЛИДИРОВАННЫЙ</t>
  </si>
  <si>
    <t>Отчет о движении денежных средств (прямой метод)</t>
  </si>
  <si>
    <t>№ 3 - ДДС - П</t>
  </si>
  <si>
    <t>административных данных "Отчет о движении денежных средств (прямой метод)"</t>
  </si>
  <si>
    <t>Наименование организации: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</si>
  <si>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</si>
  <si>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</si>
  <si>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</si>
  <si>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</si>
  <si>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</si>
  <si>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</si>
  <si>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</si>
  <si>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</si>
  <si>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</si>
  <si>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</si>
  <si>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</si>
  <si>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</si>
  <si>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</si>
  <si>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</si>
  <si>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</si>
  <si>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</si>
  <si>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</si>
  <si>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</si>
  <si>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</si>
  <si>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</si>
  <si>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</si>
  <si>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</si>
  <si>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</si>
  <si>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</si>
  <si>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</si>
  <si>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</si>
  <si>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</si>
  <si>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</si>
  <si>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</si>
  <si>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073)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</si>
  <si>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</si>
  <si>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</si>
  <si>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</si>
  <si>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</si>
  <si>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</si>
  <si>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</si>
  <si>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размещение денежных вкладов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</si>
  <si>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</si>
  <si>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</si>
  <si>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</si>
  <si>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</si>
  <si>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</si>
  <si>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</si>
  <si>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</si>
  <si>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</si>
  <si>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</si>
  <si>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</si>
  <si>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</si>
  <si>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</si>
  <si>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</si>
  <si>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</si>
  <si>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</si>
  <si>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</si>
  <si>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</si>
  <si>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</si>
  <si>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</si>
  <si>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Отчет об изменениях в капитале</t>
  </si>
  <si>
    <t>№ - 5 - ИК</t>
  </si>
  <si>
    <t>в депозитарий финансовой отчетности в электронном формате посредством  программного обеспечения</t>
  </si>
  <si>
    <t>Примечание: пояснение по заполнению отчета приведено в приложении к форме, предназначенной для сбора административных  данных "Отчет об</t>
  </si>
  <si>
    <t>изменениях в капитале"</t>
  </si>
  <si>
    <t>Наименование компонентов</t>
  </si>
  <si>
    <t>Капитал, относимый на собственников</t>
  </si>
  <si>
    <t>Доля неконтроли- рующих собственников</t>
  </si>
  <si>
    <t>Итого капитал</t>
  </si>
  <si>
    <t>Нераспределен- ная прибыль</t>
  </si>
  <si>
    <t>Сальдо на 1 января предыдущего года</t>
  </si>
  <si>
    <t>Изменение в учетной политике</t>
  </si>
  <si>
    <t>Пересчитанное сальдо (строка 010+/-строка 011)</t>
  </si>
  <si>
    <t>Общий совокупный доход, всего(строка 210 + строка 220):</t>
  </si>
  <si>
    <t>Прибыль (убыток) за год</t>
  </si>
  <si>
    <t>Прочий совокупный доход, всего (сумма строк с 221 по 229):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</si>
  <si>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</si>
  <si>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</si>
  <si>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</si>
  <si>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доля в прочем  совокупном доходе (убытке) ассоциированных организаций и совместной деятельности, учитываемых по методу долевого участия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</si>
  <si>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</si>
  <si>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</si>
  <si>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</si>
  <si>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</si>
  <si>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</si>
  <si>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</si>
  <si>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</si>
  <si>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</si>
  <si>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</si>
  <si>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</si>
  <si>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</si>
  <si>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</si>
  <si>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</si>
  <si>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</si>
  <si>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</si>
  <si>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
(строка 100 + строка 200 + строка 300 + строка 319)</t>
  </si>
  <si>
    <t>Пересчитанное сальдо (строка 400 +/- строка 401)</t>
  </si>
  <si>
    <t>Общий совокупный доход, всего (строка 610 + строка 620):</t>
  </si>
  <si>
    <t>Прочий совокупный доход, всего (сумма строк с 621 по 629):</t>
  </si>
  <si>
    <t>доля в прочем совокупном дохода (убытке) ассоциированных организаций и совместной деятельности, учитываемых по методу долевого участия</t>
  </si>
  <si>
    <t>Операции с собственниками всего (cумма строк с 710 по 718)</t>
  </si>
  <si>
    <t>Вознаграждения работников акциями</t>
  </si>
  <si>
    <t>Нераспределенная прибыль</t>
  </si>
  <si>
    <t>Сальдо на 31 марта отчетного года 
(строка 500 + строка 600 + строка 700 + строка 719)</t>
  </si>
  <si>
    <t>Балансовая стоимость простой акции (тенге)</t>
  </si>
  <si>
    <t>Прибыль на акцию: (тенге)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</si>
</sst>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"/>
    <numFmt numFmtId="165" formatCode="[=0]&quot;-&quot;;General"/>
    <numFmt numFmtId="166" formatCode="#,##0,"/>
    <numFmt numFmtId="167" formatCode="[=0]&quot;&quot;;General"/>
  </numFmts>
  <fonts count="1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04"/>
    </font>
    <font>
      <sz val="7"/>
      <name val="Arial"/>
      <family val="2"/>
    </font>
    <font>
      <b/>
      <sz val="8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u/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0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DCC0"/>
        <bgColor auto="1"/>
      </patternFill>
    </fill>
    <fill>
      <patternFill patternType="solid">
        <fgColor rgb="FFFFFFFF"/>
        <bgColor auto="1"/>
      </patternFill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343">
    <xf numFmtId="0" fontId="0" fillId="0" borderId="0" xfId="0"/>
    <xf numFmtId="0" fontId="1" fillId="0" borderId="0" xfId="1" applyAlignment="1">
      <alignment horizontal="left"/>
    </xf>
    <xf numFmtId="0" fontId="5" fillId="0" borderId="0" xfId="1" applyFont="1" applyAlignment="1">
      <alignment horizontal="left" indent="5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vertical="top" indent="5"/>
    </xf>
    <xf numFmtId="0" fontId="5" fillId="0" borderId="3" xfId="1" applyFont="1" applyBorder="1" applyAlignment="1">
      <alignment horizontal="center" vertical="top" wrapText="1"/>
    </xf>
    <xf numFmtId="1" fontId="7" fillId="0" borderId="3" xfId="1" applyNumberFormat="1" applyFont="1" applyBorder="1" applyAlignment="1">
      <alignment horizontal="center" vertical="center"/>
    </xf>
    <xf numFmtId="0" fontId="1" fillId="0" borderId="4" xfId="1" applyBorder="1" applyAlignment="1">
      <alignment horizontal="left"/>
    </xf>
    <xf numFmtId="164" fontId="5" fillId="0" borderId="6" xfId="1" applyNumberFormat="1" applyFont="1" applyBorder="1" applyAlignment="1">
      <alignment horizontal="center" vertical="center"/>
    </xf>
    <xf numFmtId="3" fontId="5" fillId="2" borderId="6" xfId="1" applyNumberFormat="1" applyFont="1" applyFill="1" applyBorder="1" applyAlignment="1">
      <alignment horizontal="right" vertical="center"/>
    </xf>
    <xf numFmtId="164" fontId="5" fillId="0" borderId="3" xfId="1" applyNumberFormat="1" applyFont="1" applyBorder="1" applyAlignment="1">
      <alignment horizontal="center" vertical="center"/>
    </xf>
    <xf numFmtId="1" fontId="5" fillId="2" borderId="6" xfId="1" applyNumberFormat="1" applyFont="1" applyFill="1" applyBorder="1" applyAlignment="1">
      <alignment horizontal="right" vertical="center"/>
    </xf>
    <xf numFmtId="164" fontId="5" fillId="0" borderId="3" xfId="1" applyNumberFormat="1" applyFont="1" applyBorder="1" applyAlignment="1">
      <alignment horizontal="center" vertical="top"/>
    </xf>
    <xf numFmtId="1" fontId="8" fillId="0" borderId="3" xfId="1" applyNumberFormat="1" applyFont="1" applyBorder="1" applyAlignment="1">
      <alignment horizontal="center" vertical="top"/>
    </xf>
    <xf numFmtId="3" fontId="9" fillId="3" borderId="6" xfId="1" applyNumberFormat="1" applyFont="1" applyFill="1" applyBorder="1" applyAlignment="1">
      <alignment horizontal="right" vertical="center"/>
    </xf>
    <xf numFmtId="1" fontId="9" fillId="3" borderId="6" xfId="1" applyNumberFormat="1" applyFont="1" applyFill="1" applyBorder="1" applyAlignment="1">
      <alignment horizontal="right" vertical="center"/>
    </xf>
    <xf numFmtId="1" fontId="5" fillId="0" borderId="3" xfId="1" applyNumberFormat="1" applyFont="1" applyBorder="1" applyAlignment="1">
      <alignment horizontal="center" vertical="center"/>
    </xf>
    <xf numFmtId="0" fontId="1" fillId="0" borderId="7" xfId="1" applyBorder="1" applyAlignment="1">
      <alignment horizontal="left"/>
    </xf>
    <xf numFmtId="1" fontId="5" fillId="0" borderId="6" xfId="1" applyNumberFormat="1" applyFont="1" applyBorder="1" applyAlignment="1">
      <alignment horizontal="center" vertical="center"/>
    </xf>
    <xf numFmtId="1" fontId="8" fillId="0" borderId="6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1" fontId="1" fillId="0" borderId="0" xfId="1" applyNumberFormat="1" applyAlignment="1">
      <alignment horizontal="left"/>
    </xf>
    <xf numFmtId="0" fontId="5" fillId="0" borderId="4" xfId="1" applyFont="1" applyBorder="1" applyAlignment="1">
      <alignment horizontal="center" vertical="center"/>
    </xf>
    <xf numFmtId="1" fontId="1" fillId="0" borderId="4" xfId="1" applyNumberFormat="1" applyBorder="1" applyAlignment="1">
      <alignment horizontal="left"/>
    </xf>
    <xf numFmtId="1" fontId="5" fillId="0" borderId="3" xfId="1" applyNumberFormat="1" applyFont="1" applyBorder="1" applyAlignment="1">
      <alignment horizontal="center"/>
    </xf>
    <xf numFmtId="1" fontId="8" fillId="0" borderId="3" xfId="1" applyNumberFormat="1" applyFont="1" applyBorder="1" applyAlignment="1">
      <alignment horizontal="center" vertical="center"/>
    </xf>
    <xf numFmtId="0" fontId="1" fillId="0" borderId="4" xfId="1" applyBorder="1" applyAlignment="1">
      <alignment horizontal="left" vertical="top"/>
    </xf>
    <xf numFmtId="0" fontId="1" fillId="0" borderId="0" xfId="1"/>
    <xf numFmtId="0" fontId="8" fillId="0" borderId="0" xfId="1" applyFont="1" applyAlignment="1">
      <alignment horizontal="left"/>
    </xf>
    <xf numFmtId="0" fontId="1" fillId="0" borderId="1" xfId="1" applyBorder="1" applyAlignment="1">
      <alignment horizontal="left"/>
    </xf>
    <xf numFmtId="1" fontId="1" fillId="0" borderId="1" xfId="1" applyNumberFormat="1" applyBorder="1" applyAlignment="1">
      <alignment horizontal="left"/>
    </xf>
    <xf numFmtId="3" fontId="1" fillId="0" borderId="1" xfId="1" applyNumberFormat="1" applyBorder="1" applyAlignment="1">
      <alignment horizontal="left"/>
    </xf>
    <xf numFmtId="0" fontId="2" fillId="0" borderId="0" xfId="1" applyFont="1" applyAlignment="1">
      <alignment vertical="center" wrapText="1"/>
    </xf>
    <xf numFmtId="0" fontId="4" fillId="0" borderId="0" xfId="0" applyFont="1" applyAlignment="1">
      <alignment vertical="center"/>
    </xf>
    <xf numFmtId="0" fontId="12" fillId="0" borderId="0" xfId="2" applyAlignment="1">
      <alignment horizontal="left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left" vertical="top"/>
    </xf>
    <xf numFmtId="0" fontId="12" fillId="0" borderId="0" xfId="2"/>
    <xf numFmtId="0" fontId="5" fillId="0" borderId="8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3" fontId="5" fillId="2" borderId="8" xfId="2" applyNumberFormat="1" applyFont="1" applyFill="1" applyBorder="1" applyAlignment="1">
      <alignment horizontal="right" vertical="center" wrapText="1"/>
    </xf>
    <xf numFmtId="3" fontId="5" fillId="2" borderId="14" xfId="2" applyNumberFormat="1" applyFont="1" applyFill="1" applyBorder="1" applyAlignment="1">
      <alignment horizontal="right" vertical="center" wrapText="1"/>
    </xf>
    <xf numFmtId="3" fontId="5" fillId="2" borderId="15" xfId="2" applyNumberFormat="1" applyFont="1" applyFill="1" applyBorder="1" applyAlignment="1">
      <alignment horizontal="right" vertical="center" wrapText="1"/>
    </xf>
    <xf numFmtId="3" fontId="5" fillId="2" borderId="16" xfId="2" applyNumberFormat="1" applyFont="1" applyFill="1" applyBorder="1" applyAlignment="1">
      <alignment horizontal="right" vertical="center" wrapText="1"/>
    </xf>
    <xf numFmtId="0" fontId="12" fillId="0" borderId="0" xfId="2" applyAlignment="1">
      <alignment horizontal="left" vertical="center" wrapText="1"/>
    </xf>
    <xf numFmtId="3" fontId="12" fillId="0" borderId="0" xfId="2" applyNumberFormat="1" applyAlignment="1">
      <alignment horizontal="left"/>
    </xf>
    <xf numFmtId="0" fontId="8" fillId="0" borderId="8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12" fillId="0" borderId="0" xfId="2" applyAlignment="1">
      <alignment horizontal="left" wrapText="1"/>
    </xf>
    <xf numFmtId="0" fontId="5" fillId="0" borderId="21" xfId="2" applyFont="1" applyBorder="1" applyAlignment="1">
      <alignment horizontal="center" vertical="center" wrapText="1"/>
    </xf>
    <xf numFmtId="0" fontId="5" fillId="0" borderId="22" xfId="2" applyFont="1" applyBorder="1" applyAlignment="1">
      <alignment horizontal="center" vertical="center" wrapText="1"/>
    </xf>
    <xf numFmtId="0" fontId="5" fillId="0" borderId="23" xfId="2" applyFont="1" applyBorder="1" applyAlignment="1">
      <alignment horizontal="center" vertical="center" wrapText="1"/>
    </xf>
    <xf numFmtId="0" fontId="8" fillId="0" borderId="0" xfId="2" applyFont="1" applyAlignment="1">
      <alignment horizontal="left"/>
    </xf>
    <xf numFmtId="0" fontId="12" fillId="0" borderId="1" xfId="2" applyBorder="1" applyAlignment="1">
      <alignment horizontal="left"/>
    </xf>
    <xf numFmtId="0" fontId="10" fillId="0" borderId="0" xfId="2" applyFont="1" applyAlignment="1">
      <alignment horizontal="centerContinuous" vertical="top"/>
    </xf>
    <xf numFmtId="0" fontId="8" fillId="0" borderId="0" xfId="2" applyFont="1" applyAlignment="1">
      <alignment horizontal="right"/>
    </xf>
    <xf numFmtId="0" fontId="13" fillId="0" borderId="0" xfId="2" applyFont="1" applyAlignment="1">
      <alignment horizontal="left"/>
    </xf>
    <xf numFmtId="0" fontId="14" fillId="0" borderId="0" xfId="2" applyFont="1" applyAlignment="1"/>
    <xf numFmtId="0" fontId="2" fillId="0" borderId="0" xfId="2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0" xfId="2" applyFont="1" applyAlignment="1">
      <alignment vertical="center"/>
    </xf>
    <xf numFmtId="0" fontId="3" fillId="0" borderId="0" xfId="1" applyFont="1" applyAlignment="1">
      <alignment horizontal="center" vertical="top"/>
    </xf>
    <xf numFmtId="0" fontId="5" fillId="0" borderId="0" xfId="1" applyFont="1" applyAlignment="1">
      <alignment horizontal="left" vertical="top"/>
    </xf>
    <xf numFmtId="0" fontId="5" fillId="0" borderId="8" xfId="1" applyFont="1" applyBorder="1" applyAlignment="1">
      <alignment horizontal="center" vertical="top"/>
    </xf>
    <xf numFmtId="0" fontId="5" fillId="0" borderId="14" xfId="1" applyFont="1" applyBorder="1" applyAlignment="1">
      <alignment horizontal="center" vertical="top"/>
    </xf>
    <xf numFmtId="0" fontId="5" fillId="0" borderId="15" xfId="1" applyFont="1" applyBorder="1" applyAlignment="1">
      <alignment horizontal="center" vertical="top"/>
    </xf>
    <xf numFmtId="3" fontId="5" fillId="2" borderId="8" xfId="1" applyNumberFormat="1" applyFont="1" applyFill="1" applyBorder="1" applyAlignment="1">
      <alignment horizontal="right"/>
    </xf>
    <xf numFmtId="3" fontId="5" fillId="2" borderId="14" xfId="1" applyNumberFormat="1" applyFont="1" applyFill="1" applyBorder="1" applyAlignment="1">
      <alignment horizontal="right"/>
    </xf>
    <xf numFmtId="3" fontId="5" fillId="2" borderId="15" xfId="1" applyNumberFormat="1" applyFont="1" applyFill="1" applyBorder="1" applyAlignment="1">
      <alignment horizontal="right"/>
    </xf>
    <xf numFmtId="0" fontId="5" fillId="0" borderId="8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3" fontId="5" fillId="2" borderId="8" xfId="1" applyNumberFormat="1" applyFont="1" applyFill="1" applyBorder="1" applyAlignment="1">
      <alignment horizontal="right" vertical="top"/>
    </xf>
    <xf numFmtId="3" fontId="5" fillId="2" borderId="14" xfId="1" applyNumberFormat="1" applyFont="1" applyFill="1" applyBorder="1" applyAlignment="1">
      <alignment horizontal="right" vertical="top"/>
    </xf>
    <xf numFmtId="3" fontId="5" fillId="2" borderId="15" xfId="1" applyNumberFormat="1" applyFont="1" applyFill="1" applyBorder="1" applyAlignment="1">
      <alignment horizontal="right" vertical="top"/>
    </xf>
    <xf numFmtId="3" fontId="5" fillId="2" borderId="6" xfId="1" applyNumberFormat="1" applyFont="1" applyFill="1" applyBorder="1" applyAlignment="1">
      <alignment horizontal="right" vertical="center"/>
    </xf>
    <xf numFmtId="3" fontId="1" fillId="0" borderId="0" xfId="1" applyNumberFormat="1" applyAlignment="1">
      <alignment horizontal="left"/>
    </xf>
    <xf numFmtId="0" fontId="10" fillId="0" borderId="0" xfId="1" applyFont="1" applyAlignment="1">
      <alignment horizontal="centerContinuous" vertical="top"/>
    </xf>
    <xf numFmtId="0" fontId="8" fillId="0" borderId="0" xfId="1" applyFont="1" applyAlignment="1">
      <alignment horizontal="right"/>
    </xf>
    <xf numFmtId="0" fontId="3" fillId="0" borderId="0" xfId="1" applyFont="1" applyAlignment="1">
      <alignment horizontal="right" vertical="top"/>
    </xf>
    <xf numFmtId="0" fontId="1" fillId="0" borderId="0" xfId="1" applyAlignment="1">
      <alignment horizontal="left" wrapText="1"/>
    </xf>
    <xf numFmtId="0" fontId="5" fillId="0" borderId="25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0" fontId="5" fillId="2" borderId="25" xfId="1" applyFont="1" applyFill="1" applyBorder="1" applyAlignment="1">
      <alignment horizontal="right" vertical="center"/>
    </xf>
    <xf numFmtId="0" fontId="5" fillId="2" borderId="14" xfId="1" applyFont="1" applyFill="1" applyBorder="1" applyAlignment="1">
      <alignment horizontal="right" vertical="center"/>
    </xf>
    <xf numFmtId="0" fontId="1" fillId="0" borderId="0" xfId="1" applyAlignment="1">
      <alignment horizontal="left" vertical="center" wrapText="1"/>
    </xf>
    <xf numFmtId="0" fontId="5" fillId="0" borderId="4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2" borderId="40" xfId="1" applyFont="1" applyFill="1" applyBorder="1" applyAlignment="1">
      <alignment horizontal="right" vertical="center"/>
    </xf>
    <xf numFmtId="0" fontId="5" fillId="2" borderId="1" xfId="1" applyFont="1" applyFill="1" applyBorder="1" applyAlignment="1">
      <alignment horizontal="right" vertical="center"/>
    </xf>
    <xf numFmtId="0" fontId="5" fillId="2" borderId="42" xfId="1" applyFont="1" applyFill="1" applyBorder="1" applyAlignment="1">
      <alignment horizontal="right" vertical="center"/>
    </xf>
    <xf numFmtId="0" fontId="5" fillId="2" borderId="25" xfId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left" vertical="center"/>
    </xf>
    <xf numFmtId="0" fontId="5" fillId="2" borderId="16" xfId="1" applyFont="1" applyFill="1" applyBorder="1" applyAlignment="1">
      <alignment horizontal="left" vertical="center"/>
    </xf>
    <xf numFmtId="0" fontId="8" fillId="4" borderId="25" xfId="1" applyFont="1" applyFill="1" applyBorder="1" applyAlignment="1">
      <alignment horizontal="left" vertical="center"/>
    </xf>
    <xf numFmtId="0" fontId="8" fillId="4" borderId="16" xfId="1" applyFont="1" applyFill="1" applyBorder="1" applyAlignment="1">
      <alignment horizontal="left" vertical="center"/>
    </xf>
    <xf numFmtId="0" fontId="5" fillId="0" borderId="4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vertical="center" wrapText="1"/>
    </xf>
    <xf numFmtId="0" fontId="5" fillId="2" borderId="40" xfId="1" applyFont="1" applyFill="1" applyBorder="1" applyAlignment="1">
      <alignment horizontal="right" vertical="center" wrapText="1"/>
    </xf>
    <xf numFmtId="0" fontId="5" fillId="2" borderId="1" xfId="1" applyFont="1" applyFill="1" applyBorder="1" applyAlignment="1">
      <alignment horizontal="right" vertical="center" wrapText="1"/>
    </xf>
    <xf numFmtId="0" fontId="5" fillId="2" borderId="42" xfId="1" applyFont="1" applyFill="1" applyBorder="1" applyAlignment="1">
      <alignment horizontal="right" vertical="center" wrapText="1"/>
    </xf>
    <xf numFmtId="0" fontId="5" fillId="2" borderId="25" xfId="1" applyFont="1" applyFill="1" applyBorder="1" applyAlignment="1">
      <alignment horizontal="left" vertical="center" wrapText="1"/>
    </xf>
    <xf numFmtId="0" fontId="5" fillId="2" borderId="14" xfId="1" applyFont="1" applyFill="1" applyBorder="1" applyAlignment="1">
      <alignment horizontal="left" vertical="center" wrapText="1"/>
    </xf>
    <xf numFmtId="0" fontId="5" fillId="2" borderId="16" xfId="1" applyFont="1" applyFill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/>
    </xf>
    <xf numFmtId="0" fontId="16" fillId="0" borderId="50" xfId="0" applyFont="1" applyBorder="1" applyAlignment="1">
      <alignment horizontal="left" vertical="center"/>
    </xf>
    <xf numFmtId="0" fontId="16" fillId="0" borderId="50" xfId="0" applyFont="1" applyBorder="1" applyAlignment="1">
      <alignment horizontal="center" vertical="center"/>
    </xf>
    <xf numFmtId="4" fontId="9" fillId="0" borderId="50" xfId="0" applyNumberFormat="1" applyFont="1" applyBorder="1"/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horizontal="right" vertical="center"/>
    </xf>
    <xf numFmtId="3" fontId="1" fillId="0" borderId="4" xfId="1" applyNumberFormat="1" applyBorder="1" applyAlignment="1">
      <alignment horizontal="left"/>
    </xf>
    <xf numFmtId="3" fontId="5" fillId="0" borderId="3" xfId="1" applyNumberFormat="1" applyFont="1" applyBorder="1" applyAlignment="1">
      <alignment horizontal="center" vertical="top" wrapText="1"/>
    </xf>
    <xf numFmtId="3" fontId="7" fillId="0" borderId="3" xfId="1" applyNumberFormat="1" applyFont="1" applyBorder="1" applyAlignment="1">
      <alignment horizontal="center" vertical="center"/>
    </xf>
    <xf numFmtId="3" fontId="5" fillId="2" borderId="16" xfId="1" applyNumberFormat="1" applyFont="1" applyFill="1" applyBorder="1" applyAlignment="1">
      <alignment horizontal="right"/>
    </xf>
    <xf numFmtId="3" fontId="5" fillId="2" borderId="16" xfId="1" applyNumberFormat="1" applyFont="1" applyFill="1" applyBorder="1" applyAlignment="1">
      <alignment horizontal="right" vertical="top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wrapText="1"/>
    </xf>
    <xf numFmtId="0" fontId="5" fillId="2" borderId="1" xfId="1" applyFont="1" applyFill="1" applyBorder="1" applyAlignment="1">
      <alignment horizontal="left"/>
    </xf>
    <xf numFmtId="0" fontId="5" fillId="0" borderId="0" xfId="1" applyFont="1" applyAlignment="1">
      <alignment horizontal="left" indent="5"/>
    </xf>
    <xf numFmtId="0" fontId="6" fillId="0" borderId="2" xfId="1" applyFont="1" applyBorder="1" applyAlignment="1">
      <alignment horizontal="center" vertical="center"/>
    </xf>
    <xf numFmtId="1" fontId="7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left" vertical="top"/>
    </xf>
    <xf numFmtId="0" fontId="5" fillId="0" borderId="5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8" fillId="0" borderId="5" xfId="1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vertical="center"/>
    </xf>
    <xf numFmtId="0" fontId="8" fillId="2" borderId="1" xfId="1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8" fillId="2" borderId="1" xfId="2" applyFont="1" applyFill="1" applyBorder="1" applyAlignment="1">
      <alignment horizontal="left" wrapText="1"/>
    </xf>
    <xf numFmtId="0" fontId="10" fillId="0" borderId="0" xfId="2" applyFont="1" applyAlignment="1">
      <alignment horizontal="center" vertical="top"/>
    </xf>
    <xf numFmtId="0" fontId="5" fillId="0" borderId="12" xfId="2" applyFont="1" applyBorder="1" applyAlignment="1">
      <alignment horizontal="left" wrapText="1"/>
    </xf>
    <xf numFmtId="3" fontId="5" fillId="2" borderId="3" xfId="2" applyNumberFormat="1" applyFont="1" applyFill="1" applyBorder="1" applyAlignment="1">
      <alignment horizontal="right" vertical="center" wrapText="1"/>
    </xf>
    <xf numFmtId="3" fontId="5" fillId="2" borderId="13" xfId="2" applyNumberFormat="1" applyFont="1" applyFill="1" applyBorder="1" applyAlignment="1">
      <alignment horizontal="right" vertical="center" wrapText="1"/>
    </xf>
    <xf numFmtId="0" fontId="5" fillId="0" borderId="18" xfId="2" applyFont="1" applyBorder="1" applyAlignment="1">
      <alignment horizontal="left" wrapText="1"/>
    </xf>
    <xf numFmtId="3" fontId="5" fillId="2" borderId="19" xfId="2" applyNumberFormat="1" applyFont="1" applyFill="1" applyBorder="1" applyAlignment="1">
      <alignment horizontal="right" vertical="center" wrapText="1"/>
    </xf>
    <xf numFmtId="3" fontId="5" fillId="2" borderId="20" xfId="2" applyNumberFormat="1" applyFont="1" applyFill="1" applyBorder="1" applyAlignment="1">
      <alignment horizontal="right" vertical="center" wrapText="1"/>
    </xf>
    <xf numFmtId="0" fontId="5" fillId="0" borderId="12" xfId="2" applyFont="1" applyBorder="1" applyAlignment="1">
      <alignment horizontal="left" vertical="center" wrapText="1"/>
    </xf>
    <xf numFmtId="0" fontId="8" fillId="0" borderId="12" xfId="2" applyFont="1" applyBorder="1" applyAlignment="1">
      <alignment horizontal="left" vertical="center" wrapText="1"/>
    </xf>
    <xf numFmtId="1" fontId="8" fillId="0" borderId="3" xfId="2" applyNumberFormat="1" applyFont="1" applyBorder="1" applyAlignment="1">
      <alignment horizontal="center" vertical="center" wrapText="1"/>
    </xf>
    <xf numFmtId="4" fontId="9" fillId="2" borderId="3" xfId="2" applyNumberFormat="1" applyFont="1" applyFill="1" applyBorder="1" applyAlignment="1">
      <alignment horizontal="right" vertical="center" wrapText="1"/>
    </xf>
    <xf numFmtId="4" fontId="9" fillId="2" borderId="13" xfId="2" applyNumberFormat="1" applyFont="1" applyFill="1" applyBorder="1" applyAlignment="1">
      <alignment horizontal="right" vertical="center" wrapText="1"/>
    </xf>
    <xf numFmtId="0" fontId="6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top" wrapText="1"/>
    </xf>
    <xf numFmtId="3" fontId="5" fillId="0" borderId="10" xfId="2" applyNumberFormat="1" applyFont="1" applyBorder="1" applyAlignment="1">
      <alignment horizontal="center" vertical="top" wrapText="1"/>
    </xf>
    <xf numFmtId="3" fontId="5" fillId="0" borderId="11" xfId="2" applyNumberFormat="1" applyFont="1" applyBorder="1" applyAlignment="1">
      <alignment horizontal="center" vertical="top" wrapText="1"/>
    </xf>
    <xf numFmtId="1" fontId="7" fillId="0" borderId="12" xfId="2" applyNumberFormat="1" applyFont="1" applyBorder="1" applyAlignment="1">
      <alignment horizontal="center" vertical="center" wrapText="1"/>
    </xf>
    <xf numFmtId="1" fontId="7" fillId="0" borderId="3" xfId="2" applyNumberFormat="1" applyFont="1" applyBorder="1" applyAlignment="1">
      <alignment horizontal="center" vertical="center" wrapText="1"/>
    </xf>
    <xf numFmtId="3" fontId="7" fillId="0" borderId="3" xfId="2" applyNumberFormat="1" applyFont="1" applyBorder="1" applyAlignment="1">
      <alignment horizontal="center" vertical="center" wrapText="1"/>
    </xf>
    <xf numFmtId="3" fontId="7" fillId="0" borderId="13" xfId="2" applyNumberFormat="1" applyFont="1" applyBorder="1" applyAlignment="1">
      <alignment horizontal="center" vertical="center" wrapText="1"/>
    </xf>
    <xf numFmtId="0" fontId="8" fillId="0" borderId="17" xfId="2" applyFont="1" applyBorder="1" applyAlignment="1">
      <alignment horizontal="left" vertical="center" wrapText="1"/>
    </xf>
    <xf numFmtId="1" fontId="5" fillId="0" borderId="3" xfId="2" applyNumberFormat="1" applyFont="1" applyBorder="1" applyAlignment="1">
      <alignment horizontal="center" vertical="center" wrapText="1"/>
    </xf>
    <xf numFmtId="3" fontId="5" fillId="4" borderId="3" xfId="2" applyNumberFormat="1" applyFont="1" applyFill="1" applyBorder="1" applyAlignment="1">
      <alignment horizontal="right" vertical="center" wrapText="1"/>
    </xf>
    <xf numFmtId="3" fontId="5" fillId="4" borderId="13" xfId="2" applyNumberFormat="1" applyFont="1" applyFill="1" applyBorder="1" applyAlignment="1">
      <alignment horizontal="right" vertical="center" wrapText="1"/>
    </xf>
    <xf numFmtId="0" fontId="8" fillId="0" borderId="18" xfId="2" applyFont="1" applyBorder="1" applyAlignment="1">
      <alignment horizontal="left" vertical="center" wrapText="1"/>
    </xf>
    <xf numFmtId="1" fontId="8" fillId="0" borderId="19" xfId="2" applyNumberFormat="1" applyFont="1" applyBorder="1" applyAlignment="1">
      <alignment horizontal="center" vertical="center" wrapText="1"/>
    </xf>
    <xf numFmtId="3" fontId="8" fillId="4" borderId="19" xfId="2" applyNumberFormat="1" applyFont="1" applyFill="1" applyBorder="1" applyAlignment="1">
      <alignment horizontal="right" vertical="center" wrapText="1"/>
    </xf>
    <xf numFmtId="3" fontId="8" fillId="4" borderId="20" xfId="2" applyNumberFormat="1" applyFont="1" applyFill="1" applyBorder="1" applyAlignment="1">
      <alignment horizontal="right" vertical="center" wrapText="1"/>
    </xf>
    <xf numFmtId="0" fontId="5" fillId="0" borderId="17" xfId="2" applyFont="1" applyBorder="1" applyAlignment="1">
      <alignment horizontal="left" vertical="center" wrapText="1"/>
    </xf>
    <xf numFmtId="3" fontId="8" fillId="4" borderId="3" xfId="2" applyNumberFormat="1" applyFont="1" applyFill="1" applyBorder="1" applyAlignment="1">
      <alignment horizontal="right" vertical="center" wrapText="1"/>
    </xf>
    <xf numFmtId="3" fontId="8" fillId="4" borderId="13" xfId="2" applyNumberFormat="1" applyFont="1" applyFill="1" applyBorder="1" applyAlignment="1">
      <alignment horizontal="right" vertical="center" wrapText="1"/>
    </xf>
    <xf numFmtId="164" fontId="5" fillId="0" borderId="3" xfId="2" applyNumberFormat="1" applyFont="1" applyBorder="1" applyAlignment="1">
      <alignment horizontal="center" vertical="center" wrapText="1"/>
    </xf>
    <xf numFmtId="0" fontId="8" fillId="0" borderId="12" xfId="2" applyFont="1" applyBorder="1" applyAlignment="1">
      <alignment horizontal="left" wrapText="1"/>
    </xf>
    <xf numFmtId="164" fontId="8" fillId="0" borderId="3" xfId="2" applyNumberFormat="1" applyFont="1" applyBorder="1" applyAlignment="1">
      <alignment horizontal="center" vertical="center" wrapText="1"/>
    </xf>
    <xf numFmtId="0" fontId="5" fillId="0" borderId="12" xfId="2" applyFont="1" applyBorder="1" applyAlignment="1">
      <alignment horizontal="left" vertical="top" wrapText="1"/>
    </xf>
    <xf numFmtId="3" fontId="5" fillId="2" borderId="3" xfId="2" applyNumberFormat="1" applyFont="1" applyFill="1" applyBorder="1" applyAlignment="1">
      <alignment horizontal="right" vertical="top" wrapText="1"/>
    </xf>
    <xf numFmtId="3" fontId="5" fillId="2" borderId="13" xfId="2" applyNumberFormat="1" applyFont="1" applyFill="1" applyBorder="1" applyAlignment="1">
      <alignment horizontal="right" vertical="top" wrapText="1"/>
    </xf>
    <xf numFmtId="0" fontId="5" fillId="0" borderId="0" xfId="2" applyFont="1" applyAlignment="1">
      <alignment horizontal="left"/>
    </xf>
    <xf numFmtId="0" fontId="5" fillId="0" borderId="11" xfId="2" applyFont="1" applyBorder="1" applyAlignment="1">
      <alignment horizontal="center" vertical="top" wrapText="1"/>
    </xf>
    <xf numFmtId="1" fontId="7" fillId="0" borderId="13" xfId="2" applyNumberFormat="1" applyFont="1" applyBorder="1" applyAlignment="1">
      <alignment horizontal="center" vertical="center" wrapText="1"/>
    </xf>
    <xf numFmtId="0" fontId="5" fillId="0" borderId="0" xfId="2" applyFont="1" applyAlignment="1">
      <alignment horizontal="left" wrapText="1"/>
    </xf>
    <xf numFmtId="0" fontId="5" fillId="2" borderId="1" xfId="2" applyFont="1" applyFill="1" applyBorder="1" applyAlignment="1">
      <alignment horizontal="left"/>
    </xf>
    <xf numFmtId="0" fontId="2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4" fillId="0" borderId="0" xfId="1" applyFont="1" applyAlignment="1">
      <alignment horizontal="center"/>
    </xf>
    <xf numFmtId="0" fontId="5" fillId="0" borderId="34" xfId="1" applyFont="1" applyBorder="1" applyAlignment="1">
      <alignment horizontal="left" vertical="center" wrapText="1"/>
    </xf>
    <xf numFmtId="1" fontId="8" fillId="0" borderId="35" xfId="1" applyNumberFormat="1" applyFont="1" applyBorder="1" applyAlignment="1">
      <alignment horizontal="center" vertical="center"/>
    </xf>
    <xf numFmtId="3" fontId="8" fillId="4" borderId="35" xfId="1" applyNumberFormat="1" applyFont="1" applyFill="1" applyBorder="1" applyAlignment="1">
      <alignment horizontal="right" vertical="center"/>
    </xf>
    <xf numFmtId="3" fontId="8" fillId="4" borderId="36" xfId="1" applyNumberFormat="1" applyFont="1" applyFill="1" applyBorder="1" applyAlignment="1">
      <alignment horizontal="right" vertical="center"/>
    </xf>
    <xf numFmtId="0" fontId="5" fillId="0" borderId="33" xfId="1" applyFont="1" applyBorder="1" applyAlignment="1">
      <alignment horizontal="left" vertical="center" wrapText="1"/>
    </xf>
    <xf numFmtId="1" fontId="8" fillId="0" borderId="6" xfId="1" applyNumberFormat="1" applyFont="1" applyBorder="1" applyAlignment="1">
      <alignment horizontal="center" vertical="center"/>
    </xf>
    <xf numFmtId="3" fontId="8" fillId="4" borderId="6" xfId="1" applyNumberFormat="1" applyFont="1" applyFill="1" applyBorder="1" applyAlignment="1">
      <alignment horizontal="right" vertical="center"/>
    </xf>
    <xf numFmtId="3" fontId="8" fillId="4" borderId="29" xfId="1" applyNumberFormat="1" applyFont="1" applyFill="1" applyBorder="1" applyAlignment="1">
      <alignment horizontal="right" vertical="center"/>
    </xf>
    <xf numFmtId="3" fontId="8" fillId="2" borderId="6" xfId="1" applyNumberFormat="1" applyFont="1" applyFill="1" applyBorder="1" applyAlignment="1">
      <alignment horizontal="right" vertical="center"/>
    </xf>
    <xf numFmtId="3" fontId="8" fillId="2" borderId="29" xfId="1" applyNumberFormat="1" applyFont="1" applyFill="1" applyBorder="1" applyAlignment="1">
      <alignment horizontal="right" vertical="center"/>
    </xf>
    <xf numFmtId="0" fontId="5" fillId="0" borderId="28" xfId="1" applyFont="1" applyBorder="1" applyAlignment="1">
      <alignment horizontal="left" vertical="center"/>
    </xf>
    <xf numFmtId="1" fontId="5" fillId="0" borderId="3" xfId="1" applyNumberFormat="1" applyFont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right" vertical="center"/>
    </xf>
    <xf numFmtId="3" fontId="5" fillId="2" borderId="13" xfId="1" applyNumberFormat="1" applyFont="1" applyFill="1" applyBorder="1" applyAlignment="1">
      <alignment horizontal="right" vertical="center"/>
    </xf>
    <xf numFmtId="0" fontId="5" fillId="0" borderId="28" xfId="1" applyFont="1" applyBorder="1" applyAlignment="1">
      <alignment horizontal="left" vertical="center" wrapText="1"/>
    </xf>
    <xf numFmtId="0" fontId="5" fillId="0" borderId="33" xfId="1" applyFont="1" applyBorder="1" applyAlignment="1">
      <alignment horizontal="left" vertical="center"/>
    </xf>
    <xf numFmtId="0" fontId="5" fillId="0" borderId="28" xfId="1" applyFont="1" applyBorder="1" applyAlignment="1">
      <alignment horizontal="left" vertical="top"/>
    </xf>
    <xf numFmtId="3" fontId="5" fillId="2" borderId="3" xfId="1" applyNumberFormat="1" applyFont="1" applyFill="1" applyBorder="1" applyAlignment="1">
      <alignment horizontal="right" vertical="top"/>
    </xf>
    <xf numFmtId="3" fontId="5" fillId="2" borderId="13" xfId="1" applyNumberFormat="1" applyFont="1" applyFill="1" applyBorder="1" applyAlignment="1">
      <alignment horizontal="right" vertical="top"/>
    </xf>
    <xf numFmtId="164" fontId="5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top"/>
    </xf>
    <xf numFmtId="0" fontId="8" fillId="0" borderId="26" xfId="1" applyFont="1" applyBorder="1" applyAlignment="1">
      <alignment horizontal="left" vertical="center"/>
    </xf>
    <xf numFmtId="0" fontId="5" fillId="0" borderId="27" xfId="1" applyFont="1" applyBorder="1" applyAlignment="1">
      <alignment horizontal="left" vertical="center"/>
    </xf>
    <xf numFmtId="164" fontId="8" fillId="0" borderId="3" xfId="1" applyNumberFormat="1" applyFont="1" applyBorder="1" applyAlignment="1">
      <alignment horizontal="center" vertical="center"/>
    </xf>
    <xf numFmtId="3" fontId="8" fillId="4" borderId="3" xfId="1" applyNumberFormat="1" applyFont="1" applyFill="1" applyBorder="1" applyAlignment="1">
      <alignment horizontal="right" vertical="center"/>
    </xf>
    <xf numFmtId="3" fontId="8" fillId="4" borderId="13" xfId="1" applyNumberFormat="1" applyFont="1" applyFill="1" applyBorder="1" applyAlignment="1">
      <alignment horizontal="right" vertical="center"/>
    </xf>
    <xf numFmtId="0" fontId="5" fillId="0" borderId="30" xfId="1" applyFont="1" applyBorder="1" applyAlignment="1">
      <alignment horizontal="left" vertical="center" wrapText="1"/>
    </xf>
    <xf numFmtId="164" fontId="8" fillId="0" borderId="6" xfId="1" applyNumberFormat="1" applyFont="1" applyBorder="1" applyAlignment="1">
      <alignment horizontal="center" vertical="center"/>
    </xf>
    <xf numFmtId="0" fontId="5" fillId="0" borderId="33" xfId="1" applyFont="1" applyBorder="1" applyAlignment="1">
      <alignment horizontal="left"/>
    </xf>
    <xf numFmtId="0" fontId="5" fillId="0" borderId="33" xfId="1" applyFont="1" applyBorder="1" applyAlignment="1">
      <alignment horizontal="left" indent="5"/>
    </xf>
    <xf numFmtId="0" fontId="5" fillId="0" borderId="33" xfId="1" applyFont="1" applyBorder="1" applyAlignment="1">
      <alignment horizontal="left" wrapText="1"/>
    </xf>
    <xf numFmtId="164" fontId="5" fillId="0" borderId="6" xfId="1" applyNumberFormat="1" applyFont="1" applyBorder="1" applyAlignment="1">
      <alignment horizontal="center" vertical="center"/>
    </xf>
    <xf numFmtId="3" fontId="5" fillId="2" borderId="6" xfId="1" applyNumberFormat="1" applyFont="1" applyFill="1" applyBorder="1" applyAlignment="1">
      <alignment horizontal="right" vertical="center"/>
    </xf>
    <xf numFmtId="3" fontId="5" fillId="2" borderId="29" xfId="1" applyNumberFormat="1" applyFont="1" applyFill="1" applyBorder="1" applyAlignment="1">
      <alignment horizontal="right" vertical="center"/>
    </xf>
    <xf numFmtId="0" fontId="5" fillId="0" borderId="24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top" wrapText="1"/>
    </xf>
    <xf numFmtId="0" fontId="5" fillId="0" borderId="11" xfId="1" applyFont="1" applyBorder="1" applyAlignment="1">
      <alignment horizontal="center" vertical="top" wrapText="1"/>
    </xf>
    <xf numFmtId="1" fontId="7" fillId="0" borderId="25" xfId="1" applyNumberFormat="1" applyFont="1" applyBorder="1" applyAlignment="1">
      <alignment horizontal="center" vertical="center"/>
    </xf>
    <xf numFmtId="1" fontId="7" fillId="0" borderId="3" xfId="1" applyNumberFormat="1" applyFont="1" applyBorder="1" applyAlignment="1">
      <alignment horizontal="center" vertical="center"/>
    </xf>
    <xf numFmtId="1" fontId="7" fillId="0" borderId="13" xfId="1" applyNumberFormat="1" applyFont="1" applyBorder="1" applyAlignment="1">
      <alignment horizontal="center" vertical="center"/>
    </xf>
    <xf numFmtId="0" fontId="5" fillId="0" borderId="34" xfId="1" applyFont="1" applyBorder="1" applyAlignment="1">
      <alignment horizontal="left" vertical="center"/>
    </xf>
    <xf numFmtId="164" fontId="5" fillId="0" borderId="35" xfId="1" applyNumberFormat="1" applyFont="1" applyBorder="1" applyAlignment="1">
      <alignment horizontal="center" vertical="center"/>
    </xf>
    <xf numFmtId="3" fontId="5" fillId="2" borderId="35" xfId="1" applyNumberFormat="1" applyFont="1" applyFill="1" applyBorder="1" applyAlignment="1">
      <alignment horizontal="right" vertical="center"/>
    </xf>
    <xf numFmtId="3" fontId="5" fillId="2" borderId="36" xfId="1" applyNumberFormat="1" applyFont="1" applyFill="1" applyBorder="1" applyAlignment="1">
      <alignment horizontal="right" vertical="center"/>
    </xf>
    <xf numFmtId="0" fontId="8" fillId="0" borderId="17" xfId="1" applyFont="1" applyBorder="1" applyAlignment="1">
      <alignment horizontal="left" vertical="center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2" fillId="0" borderId="0" xfId="1" applyFont="1" applyAlignment="1">
      <alignment horizontal="left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6" fillId="0" borderId="24" xfId="1" applyFont="1" applyBorder="1" applyAlignment="1">
      <alignment horizontal="center" vertical="center"/>
    </xf>
    <xf numFmtId="3" fontId="8" fillId="4" borderId="45" xfId="1" applyNumberFormat="1" applyFont="1" applyFill="1" applyBorder="1" applyAlignment="1">
      <alignment horizontal="right" vertical="center"/>
    </xf>
    <xf numFmtId="0" fontId="5" fillId="2" borderId="43" xfId="1" applyFont="1" applyFill="1" applyBorder="1" applyAlignment="1">
      <alignment horizontal="left" vertical="center"/>
    </xf>
    <xf numFmtId="0" fontId="8" fillId="4" borderId="13" xfId="1" applyFont="1" applyFill="1" applyBorder="1" applyAlignment="1">
      <alignment horizontal="left" vertical="center"/>
    </xf>
    <xf numFmtId="0" fontId="8" fillId="0" borderId="18" xfId="1" applyFont="1" applyBorder="1" applyAlignment="1">
      <alignment horizontal="left" vertical="center" wrapText="1"/>
    </xf>
    <xf numFmtId="1" fontId="8" fillId="0" borderId="48" xfId="1" applyNumberFormat="1" applyFont="1" applyBorder="1" applyAlignment="1">
      <alignment horizontal="center" vertical="center"/>
    </xf>
    <xf numFmtId="3" fontId="8" fillId="4" borderId="48" xfId="1" applyNumberFormat="1" applyFont="1" applyFill="1" applyBorder="1" applyAlignment="1">
      <alignment horizontal="right" vertical="center"/>
    </xf>
    <xf numFmtId="0" fontId="5" fillId="0" borderId="43" xfId="1" applyFont="1" applyBorder="1" applyAlignment="1">
      <alignment horizontal="left" vertical="center" wrapText="1"/>
    </xf>
    <xf numFmtId="1" fontId="5" fillId="0" borderId="47" xfId="1" applyNumberFormat="1" applyFont="1" applyBorder="1" applyAlignment="1">
      <alignment horizontal="center" vertical="center"/>
    </xf>
    <xf numFmtId="0" fontId="5" fillId="2" borderId="47" xfId="1" applyFont="1" applyFill="1" applyBorder="1" applyAlignment="1">
      <alignment horizontal="right" vertical="center"/>
    </xf>
    <xf numFmtId="0" fontId="8" fillId="4" borderId="43" xfId="1" applyFont="1" applyFill="1" applyBorder="1" applyAlignment="1">
      <alignment horizontal="left" vertical="center"/>
    </xf>
    <xf numFmtId="0" fontId="5" fillId="0" borderId="12" xfId="1" applyFont="1" applyBorder="1" applyAlignment="1">
      <alignment horizontal="left" vertical="center" wrapText="1"/>
    </xf>
    <xf numFmtId="0" fontId="5" fillId="0" borderId="17" xfId="1" applyFont="1" applyBorder="1" applyAlignment="1">
      <alignment horizontal="left" vertical="center" wrapText="1"/>
    </xf>
    <xf numFmtId="1" fontId="1" fillId="0" borderId="43" xfId="1" applyNumberFormat="1" applyBorder="1" applyAlignment="1">
      <alignment horizontal="center"/>
    </xf>
    <xf numFmtId="1" fontId="7" fillId="0" borderId="43" xfId="1" applyNumberFormat="1" applyFont="1" applyBorder="1" applyAlignment="1">
      <alignment horizontal="center" vertical="center"/>
    </xf>
    <xf numFmtId="0" fontId="8" fillId="4" borderId="45" xfId="1" applyFont="1" applyFill="1" applyBorder="1" applyAlignment="1">
      <alignment horizontal="left" vertical="center"/>
    </xf>
    <xf numFmtId="0" fontId="6" fillId="0" borderId="39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top" wrapText="1"/>
    </xf>
    <xf numFmtId="0" fontId="5" fillId="0" borderId="40" xfId="1" applyFont="1" applyBorder="1" applyAlignment="1">
      <alignment horizontal="center" vertical="top"/>
    </xf>
    <xf numFmtId="0" fontId="5" fillId="0" borderId="1" xfId="1" applyFont="1" applyBorder="1" applyAlignment="1">
      <alignment horizontal="center" vertical="top"/>
    </xf>
    <xf numFmtId="0" fontId="5" fillId="0" borderId="42" xfId="1" applyFont="1" applyBorder="1" applyAlignment="1">
      <alignment horizontal="center" vertical="top"/>
    </xf>
    <xf numFmtId="0" fontId="5" fillId="0" borderId="9" xfId="1" applyFont="1" applyBorder="1" applyAlignment="1">
      <alignment horizontal="center" vertical="top" wrapText="1"/>
    </xf>
    <xf numFmtId="0" fontId="5" fillId="0" borderId="39" xfId="1" applyFont="1" applyBorder="1" applyAlignment="1">
      <alignment horizontal="center" vertical="center" wrapText="1"/>
    </xf>
    <xf numFmtId="0" fontId="5" fillId="0" borderId="4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vertical="center" wrapText="1"/>
    </xf>
    <xf numFmtId="0" fontId="5" fillId="0" borderId="39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left" vertical="center" wrapText="1"/>
    </xf>
    <xf numFmtId="1" fontId="5" fillId="0" borderId="48" xfId="1" applyNumberFormat="1" applyFont="1" applyBorder="1" applyAlignment="1">
      <alignment horizontal="center" vertical="center"/>
    </xf>
    <xf numFmtId="0" fontId="5" fillId="2" borderId="48" xfId="1" applyFont="1" applyFill="1" applyBorder="1" applyAlignment="1">
      <alignment horizontal="right" vertical="center"/>
    </xf>
    <xf numFmtId="0" fontId="5" fillId="2" borderId="45" xfId="1" applyFont="1" applyFill="1" applyBorder="1" applyAlignment="1">
      <alignment horizontal="left" vertical="center"/>
    </xf>
    <xf numFmtId="0" fontId="5" fillId="0" borderId="12" xfId="1" applyFont="1" applyBorder="1" applyAlignment="1">
      <alignment horizontal="left" vertical="center"/>
    </xf>
    <xf numFmtId="165" fontId="8" fillId="4" borderId="47" xfId="1" applyNumberFormat="1" applyFont="1" applyFill="1" applyBorder="1" applyAlignment="1">
      <alignment horizontal="right" vertical="center"/>
    </xf>
    <xf numFmtId="0" fontId="8" fillId="0" borderId="12" xfId="1" applyFont="1" applyBorder="1" applyAlignment="1">
      <alignment horizontal="left" vertical="center" wrapText="1"/>
    </xf>
    <xf numFmtId="1" fontId="8" fillId="0" borderId="47" xfId="1" applyNumberFormat="1" applyFont="1" applyBorder="1" applyAlignment="1">
      <alignment horizontal="center" vertical="center"/>
    </xf>
    <xf numFmtId="165" fontId="8" fillId="4" borderId="43" xfId="1" applyNumberFormat="1" applyFont="1" applyFill="1" applyBorder="1" applyAlignment="1">
      <alignment horizontal="right" vertical="center" wrapText="1"/>
    </xf>
    <xf numFmtId="1" fontId="5" fillId="0" borderId="47" xfId="1" applyNumberFormat="1" applyFont="1" applyBorder="1" applyAlignment="1">
      <alignment horizontal="center" vertical="center" wrapText="1"/>
    </xf>
    <xf numFmtId="165" fontId="5" fillId="2" borderId="47" xfId="1" applyNumberFormat="1" applyFont="1" applyFill="1" applyBorder="1" applyAlignment="1">
      <alignment horizontal="right" vertical="center" wrapText="1"/>
    </xf>
    <xf numFmtId="165" fontId="5" fillId="2" borderId="43" xfId="1" applyNumberFormat="1" applyFont="1" applyFill="1" applyBorder="1" applyAlignment="1">
      <alignment horizontal="right" vertical="center"/>
    </xf>
    <xf numFmtId="0" fontId="5" fillId="2" borderId="47" xfId="1" applyFont="1" applyFill="1" applyBorder="1" applyAlignment="1">
      <alignment horizontal="right" vertical="center" wrapText="1"/>
    </xf>
    <xf numFmtId="165" fontId="5" fillId="2" borderId="43" xfId="1" applyNumberFormat="1" applyFont="1" applyFill="1" applyBorder="1" applyAlignment="1">
      <alignment horizontal="right" vertical="center" wrapText="1"/>
    </xf>
    <xf numFmtId="167" fontId="5" fillId="2" borderId="43" xfId="1" applyNumberFormat="1" applyFont="1" applyFill="1" applyBorder="1" applyAlignment="1">
      <alignment horizontal="right" vertical="center" wrapText="1"/>
    </xf>
    <xf numFmtId="167" fontId="8" fillId="4" borderId="43" xfId="1" applyNumberFormat="1" applyFont="1" applyFill="1" applyBorder="1" applyAlignment="1">
      <alignment horizontal="right" vertical="center" wrapText="1"/>
    </xf>
    <xf numFmtId="3" fontId="5" fillId="2" borderId="43" xfId="1" applyNumberFormat="1" applyFont="1" applyFill="1" applyBorder="1" applyAlignment="1">
      <alignment horizontal="right" vertical="center"/>
    </xf>
    <xf numFmtId="3" fontId="8" fillId="4" borderId="47" xfId="1" applyNumberFormat="1" applyFont="1" applyFill="1" applyBorder="1" applyAlignment="1">
      <alignment horizontal="right" vertical="center"/>
    </xf>
    <xf numFmtId="3" fontId="8" fillId="4" borderId="43" xfId="1" applyNumberFormat="1" applyFont="1" applyFill="1" applyBorder="1" applyAlignment="1">
      <alignment horizontal="right" vertical="center"/>
    </xf>
    <xf numFmtId="3" fontId="5" fillId="2" borderId="47" xfId="1" applyNumberFormat="1" applyFont="1" applyFill="1" applyBorder="1" applyAlignment="1">
      <alignment horizontal="right" vertical="center"/>
    </xf>
    <xf numFmtId="0" fontId="5" fillId="0" borderId="44" xfId="1" applyFont="1" applyBorder="1" applyAlignment="1">
      <alignment horizontal="left" vertical="center" wrapText="1"/>
    </xf>
    <xf numFmtId="0" fontId="8" fillId="0" borderId="17" xfId="1" applyFont="1" applyBorder="1" applyAlignment="1">
      <alignment horizontal="left" vertical="center" wrapText="1"/>
    </xf>
    <xf numFmtId="0" fontId="5" fillId="0" borderId="17" xfId="1" applyFont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 wrapText="1"/>
    </xf>
    <xf numFmtId="0" fontId="8" fillId="4" borderId="43" xfId="1" applyFont="1" applyFill="1" applyBorder="1" applyAlignment="1">
      <alignment horizontal="left" vertical="center" wrapText="1"/>
    </xf>
    <xf numFmtId="0" fontId="8" fillId="4" borderId="47" xfId="1" applyFont="1" applyFill="1" applyBorder="1" applyAlignment="1">
      <alignment horizontal="right" vertical="center"/>
    </xf>
    <xf numFmtId="1" fontId="5" fillId="0" borderId="12" xfId="1" applyNumberFormat="1" applyFont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right" vertical="center" wrapText="1"/>
    </xf>
    <xf numFmtId="0" fontId="5" fillId="2" borderId="25" xfId="1" applyFont="1" applyFill="1" applyBorder="1" applyAlignment="1">
      <alignment horizontal="right" vertical="center" wrapText="1"/>
    </xf>
    <xf numFmtId="165" fontId="8" fillId="4" borderId="43" xfId="1" applyNumberFormat="1" applyFont="1" applyFill="1" applyBorder="1" applyAlignment="1">
      <alignment horizontal="right" vertical="center"/>
    </xf>
    <xf numFmtId="1" fontId="5" fillId="0" borderId="12" xfId="1" applyNumberFormat="1" applyFont="1" applyBorder="1" applyAlignment="1">
      <alignment horizontal="center" vertical="center"/>
    </xf>
    <xf numFmtId="0" fontId="5" fillId="2" borderId="25" xfId="1" applyFont="1" applyFill="1" applyBorder="1" applyAlignment="1">
      <alignment horizontal="right" vertical="center"/>
    </xf>
    <xf numFmtId="165" fontId="5" fillId="2" borderId="12" xfId="1" applyNumberFormat="1" applyFont="1" applyFill="1" applyBorder="1" applyAlignment="1">
      <alignment horizontal="right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right" vertical="center"/>
    </xf>
    <xf numFmtId="165" fontId="5" fillId="2" borderId="12" xfId="1" applyNumberFormat="1" applyFont="1" applyFill="1" applyBorder="1" applyAlignment="1">
      <alignment horizontal="right" vertical="center" wrapText="1"/>
    </xf>
    <xf numFmtId="0" fontId="6" fillId="0" borderId="37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1" fontId="5" fillId="5" borderId="18" xfId="1" applyNumberFormat="1" applyFont="1" applyFill="1" applyBorder="1" applyAlignment="1">
      <alignment horizontal="center" vertical="center"/>
    </xf>
    <xf numFmtId="0" fontId="5" fillId="2" borderId="44" xfId="1" applyFont="1" applyFill="1" applyBorder="1" applyAlignment="1">
      <alignment horizontal="right" vertical="center"/>
    </xf>
    <xf numFmtId="165" fontId="5" fillId="2" borderId="18" xfId="1" applyNumberFormat="1" applyFont="1" applyFill="1" applyBorder="1" applyAlignment="1">
      <alignment horizontal="right" vertical="center"/>
    </xf>
    <xf numFmtId="165" fontId="8" fillId="4" borderId="45" xfId="1" applyNumberFormat="1" applyFont="1" applyFill="1" applyBorder="1" applyAlignment="1">
      <alignment horizontal="right" vertical="center"/>
    </xf>
    <xf numFmtId="167" fontId="5" fillId="2" borderId="12" xfId="1" applyNumberFormat="1" applyFont="1" applyFill="1" applyBorder="1" applyAlignment="1">
      <alignment horizontal="right" vertical="center"/>
    </xf>
    <xf numFmtId="167" fontId="8" fillId="4" borderId="43" xfId="1" applyNumberFormat="1" applyFont="1" applyFill="1" applyBorder="1" applyAlignment="1">
      <alignment horizontal="right" vertical="center"/>
    </xf>
    <xf numFmtId="3" fontId="5" fillId="2" borderId="12" xfId="1" applyNumberFormat="1" applyFont="1" applyFill="1" applyBorder="1" applyAlignment="1">
      <alignment horizontal="right" vertical="center"/>
    </xf>
    <xf numFmtId="1" fontId="8" fillId="0" borderId="25" xfId="1" applyNumberFormat="1" applyFont="1" applyBorder="1" applyAlignment="1">
      <alignment horizontal="center" vertical="center" wrapText="1"/>
    </xf>
    <xf numFmtId="0" fontId="8" fillId="4" borderId="25" xfId="1" applyFont="1" applyFill="1" applyBorder="1" applyAlignment="1">
      <alignment horizontal="right" vertical="center"/>
    </xf>
    <xf numFmtId="165" fontId="8" fillId="4" borderId="25" xfId="1" applyNumberFormat="1" applyFont="1" applyFill="1" applyBorder="1" applyAlignment="1">
      <alignment horizontal="right" vertical="center"/>
    </xf>
    <xf numFmtId="165" fontId="8" fillId="4" borderId="12" xfId="1" applyNumberFormat="1" applyFont="1" applyFill="1" applyBorder="1" applyAlignment="1">
      <alignment horizontal="right" vertical="center"/>
    </xf>
    <xf numFmtId="1" fontId="5" fillId="0" borderId="25" xfId="1" applyNumberFormat="1" applyFont="1" applyBorder="1" applyAlignment="1">
      <alignment horizontal="center" vertical="center" wrapText="1"/>
    </xf>
    <xf numFmtId="3" fontId="8" fillId="4" borderId="12" xfId="1" applyNumberFormat="1" applyFont="1" applyFill="1" applyBorder="1" applyAlignment="1">
      <alignment horizontal="right" vertical="center"/>
    </xf>
    <xf numFmtId="0" fontId="8" fillId="0" borderId="12" xfId="1" applyFont="1" applyBorder="1" applyAlignment="1">
      <alignment horizontal="left" vertical="top" wrapText="1"/>
    </xf>
    <xf numFmtId="1" fontId="8" fillId="0" borderId="25" xfId="1" applyNumberFormat="1" applyFont="1" applyBorder="1" applyAlignment="1">
      <alignment horizontal="center" vertical="top" wrapText="1"/>
    </xf>
    <xf numFmtId="1" fontId="8" fillId="0" borderId="12" xfId="1" applyNumberFormat="1" applyFont="1" applyBorder="1" applyAlignment="1">
      <alignment horizontal="center" vertical="center"/>
    </xf>
    <xf numFmtId="166" fontId="8" fillId="4" borderId="12" xfId="1" applyNumberFormat="1" applyFont="1" applyFill="1" applyBorder="1" applyAlignment="1">
      <alignment horizontal="right" vertical="center"/>
    </xf>
    <xf numFmtId="0" fontId="5" fillId="0" borderId="12" xfId="1" applyFont="1" applyBorder="1" applyAlignment="1">
      <alignment horizontal="left" vertical="top" wrapText="1"/>
    </xf>
    <xf numFmtId="164" fontId="5" fillId="0" borderId="12" xfId="1" applyNumberFormat="1" applyFont="1" applyBorder="1" applyAlignment="1">
      <alignment horizontal="center" vertical="center"/>
    </xf>
    <xf numFmtId="1" fontId="1" fillId="0" borderId="12" xfId="1" applyNumberFormat="1" applyBorder="1" applyAlignment="1">
      <alignment horizontal="center"/>
    </xf>
    <xf numFmtId="1" fontId="7" fillId="0" borderId="12" xfId="1" applyNumberFormat="1" applyFont="1" applyBorder="1" applyAlignment="1">
      <alignment horizontal="center" vertical="center"/>
    </xf>
    <xf numFmtId="3" fontId="8" fillId="4" borderId="12" xfId="1" applyNumberFormat="1" applyFont="1" applyFill="1" applyBorder="1" applyAlignment="1">
      <alignment horizontal="left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15" fillId="0" borderId="0" xfId="1" applyFont="1" applyAlignment="1">
      <alignment horizontal="center"/>
    </xf>
    <xf numFmtId="0" fontId="5" fillId="0" borderId="38" xfId="1" applyFont="1" applyBorder="1" applyAlignment="1">
      <alignment horizontal="center" vertical="center" wrapText="1"/>
    </xf>
    <xf numFmtId="0" fontId="5" fillId="0" borderId="4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38" xfId="1" applyFont="1" applyBorder="1" applyAlignment="1">
      <alignment horizontal="center" vertical="top" wrapText="1"/>
    </xf>
    <xf numFmtId="0" fontId="5" fillId="0" borderId="41" xfId="1" applyFont="1" applyBorder="1" applyAlignment="1">
      <alignment horizontal="center" vertical="top"/>
    </xf>
  </cellXfs>
  <cellStyles count="3">
    <cellStyle name="Обычный" xfId="0" builtinId="0"/>
    <cellStyle name="Обычный 2" xfId="1" xr:uid="{FA521AA5-900D-421D-87DB-DE359B80DBD1}"/>
    <cellStyle name="Обычный 3" xfId="2" xr:uid="{04852B9D-77AA-44D9-8BF7-2C617EB6F0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2B044-344B-4B73-8A78-E91BB700BD10}">
  <sheetPr>
    <outlinePr summaryBelow="0" summaryRight="0"/>
    <pageSetUpPr autoPageBreaks="0" fitToPage="1"/>
  </sheetPr>
  <dimension ref="A1:L126"/>
  <sheetViews>
    <sheetView zoomScaleNormal="100" workbookViewId="0">
      <selection activeCell="C2" sqref="C2"/>
    </sheetView>
  </sheetViews>
  <sheetFormatPr defaultColWidth="9" defaultRowHeight="11.45" customHeight="1" x14ac:dyDescent="0.2"/>
  <cols>
    <col min="1" max="1" width="1.28515625" style="1" customWidth="1"/>
    <col min="2" max="6" width="9" style="1" customWidth="1"/>
    <col min="7" max="7" width="5.7109375" style="1" customWidth="1"/>
    <col min="8" max="8" width="8.140625" style="1" customWidth="1"/>
    <col min="9" max="10" width="16.28515625" style="1" customWidth="1"/>
    <col min="11" max="11" width="0.42578125" style="1" customWidth="1"/>
    <col min="12" max="16384" width="9" style="28"/>
  </cols>
  <sheetData>
    <row r="1" spans="2:12" ht="33.75" customHeight="1" x14ac:dyDescent="0.2">
      <c r="H1" s="33"/>
      <c r="I1" s="141" t="s">
        <v>105</v>
      </c>
      <c r="J1" s="141"/>
    </row>
    <row r="2" spans="2:12" ht="5.25" customHeight="1" x14ac:dyDescent="0.2">
      <c r="H2" s="33"/>
      <c r="I2" s="121"/>
      <c r="J2" s="121"/>
    </row>
    <row r="3" spans="2:12" s="1" customFormat="1" ht="35.1" hidden="1" customHeight="1" x14ac:dyDescent="0.2">
      <c r="H3" s="121" t="s">
        <v>0</v>
      </c>
      <c r="I3" s="121"/>
      <c r="J3" s="121"/>
    </row>
    <row r="4" spans="2:12" s="1" customFormat="1" ht="8.25" customHeight="1" x14ac:dyDescent="0.2">
      <c r="H4" s="122" t="s">
        <v>1</v>
      </c>
      <c r="I4" s="122"/>
      <c r="J4" s="122"/>
    </row>
    <row r="5" spans="2:12" ht="15" customHeight="1" x14ac:dyDescent="0.2">
      <c r="B5" s="142" t="s">
        <v>106</v>
      </c>
      <c r="C5" s="142"/>
      <c r="D5" s="142"/>
      <c r="E5" s="142"/>
      <c r="F5" s="142"/>
      <c r="G5" s="142"/>
      <c r="H5" s="142"/>
      <c r="I5" s="142"/>
      <c r="J5" s="142"/>
      <c r="K5" s="34"/>
      <c r="L5" s="34"/>
    </row>
    <row r="6" spans="2:12" s="1" customFormat="1" ht="5.25" customHeight="1" x14ac:dyDescent="0.2"/>
    <row r="7" spans="2:12" ht="12" customHeight="1" x14ac:dyDescent="0.2">
      <c r="B7" s="2" t="s">
        <v>2</v>
      </c>
      <c r="F7" s="3" t="s">
        <v>3</v>
      </c>
    </row>
    <row r="8" spans="2:12" s="1" customFormat="1" ht="6" customHeight="1" x14ac:dyDescent="0.2"/>
    <row r="9" spans="2:12" ht="12" customHeight="1" x14ac:dyDescent="0.2">
      <c r="B9" s="2" t="s">
        <v>4</v>
      </c>
      <c r="F9" s="3" t="s">
        <v>5</v>
      </c>
    </row>
    <row r="10" spans="2:12" s="1" customFormat="1" ht="3.95" customHeight="1" x14ac:dyDescent="0.2"/>
    <row r="11" spans="2:12" ht="12" customHeight="1" x14ac:dyDescent="0.2">
      <c r="B11" s="2" t="s">
        <v>6</v>
      </c>
      <c r="F11" s="124" t="s">
        <v>7</v>
      </c>
      <c r="G11" s="124"/>
      <c r="H11" s="124"/>
      <c r="I11" s="124"/>
      <c r="J11" s="124"/>
    </row>
    <row r="12" spans="2:12" s="1" customFormat="1" ht="3.95" customHeight="1" x14ac:dyDescent="0.2"/>
    <row r="13" spans="2:12" s="1" customFormat="1" ht="23.1" customHeight="1" x14ac:dyDescent="0.2">
      <c r="B13" s="5" t="s">
        <v>8</v>
      </c>
      <c r="F13" s="125" t="s">
        <v>9</v>
      </c>
      <c r="G13" s="125"/>
      <c r="H13" s="125"/>
      <c r="I13" s="125"/>
      <c r="J13" s="125"/>
    </row>
    <row r="14" spans="2:12" s="1" customFormat="1" ht="3.95" customHeight="1" x14ac:dyDescent="0.2"/>
    <row r="15" spans="2:12" ht="12" customHeight="1" x14ac:dyDescent="0.2">
      <c r="B15" s="2" t="s">
        <v>10</v>
      </c>
      <c r="F15" s="124" t="s">
        <v>11</v>
      </c>
      <c r="G15" s="124"/>
      <c r="H15" s="124"/>
      <c r="I15" s="124"/>
      <c r="J15" s="124"/>
    </row>
    <row r="16" spans="2:12" s="1" customFormat="1" ht="6.95" customHeight="1" x14ac:dyDescent="0.2"/>
    <row r="17" spans="2:10" ht="12" customHeight="1" x14ac:dyDescent="0.2">
      <c r="B17" s="2" t="s">
        <v>12</v>
      </c>
      <c r="D17" s="124" t="s">
        <v>13</v>
      </c>
      <c r="E17" s="124"/>
      <c r="F17" s="124"/>
      <c r="G17" s="124"/>
      <c r="H17" s="124"/>
      <c r="I17" s="124"/>
      <c r="J17" s="124"/>
    </row>
    <row r="18" spans="2:10" ht="12" customHeight="1" x14ac:dyDescent="0.2">
      <c r="B18" s="124" t="s">
        <v>14</v>
      </c>
      <c r="C18" s="124"/>
      <c r="D18" s="124"/>
      <c r="E18" s="124"/>
      <c r="F18" s="124"/>
      <c r="G18" s="124"/>
      <c r="H18" s="124"/>
      <c r="I18" s="124"/>
    </row>
    <row r="19" spans="2:10" s="1" customFormat="1" ht="6.95" customHeight="1" x14ac:dyDescent="0.2"/>
    <row r="20" spans="2:10" ht="12" customHeight="1" x14ac:dyDescent="0.2">
      <c r="B20" s="2" t="s">
        <v>15</v>
      </c>
      <c r="F20" s="126" t="s">
        <v>16</v>
      </c>
      <c r="G20" s="126"/>
      <c r="H20" s="126"/>
      <c r="I20" s="126"/>
      <c r="J20" s="126"/>
    </row>
    <row r="21" spans="2:10" s="1" customFormat="1" ht="6" customHeight="1" x14ac:dyDescent="0.2"/>
    <row r="22" spans="2:10" ht="12" customHeight="1" x14ac:dyDescent="0.2">
      <c r="B22" s="127" t="s">
        <v>17</v>
      </c>
      <c r="C22" s="127"/>
      <c r="D22" s="127"/>
      <c r="E22" s="127"/>
      <c r="F22" s="127"/>
      <c r="G22" s="127"/>
      <c r="H22" s="127"/>
      <c r="I22" s="127"/>
    </row>
    <row r="23" spans="2:10" ht="7.5" customHeight="1" x14ac:dyDescent="0.2">
      <c r="J23" s="1" t="s">
        <v>18</v>
      </c>
    </row>
    <row r="24" spans="2:10" ht="24" customHeight="1" x14ac:dyDescent="0.2">
      <c r="B24" s="128" t="s">
        <v>19</v>
      </c>
      <c r="C24" s="128"/>
      <c r="D24" s="128"/>
      <c r="E24" s="128"/>
      <c r="F24" s="128"/>
      <c r="G24" s="128"/>
      <c r="H24" s="6" t="s">
        <v>20</v>
      </c>
      <c r="I24" s="6" t="s">
        <v>21</v>
      </c>
      <c r="J24" s="6" t="s">
        <v>22</v>
      </c>
    </row>
    <row r="25" spans="2:10" ht="11.1" customHeight="1" x14ac:dyDescent="0.2">
      <c r="B25" s="129">
        <v>1</v>
      </c>
      <c r="C25" s="129"/>
      <c r="D25" s="129"/>
      <c r="E25" s="129"/>
      <c r="F25" s="129"/>
      <c r="G25" s="129"/>
      <c r="H25" s="7">
        <v>2</v>
      </c>
      <c r="I25" s="7">
        <v>3</v>
      </c>
      <c r="J25" s="7">
        <v>4</v>
      </c>
    </row>
    <row r="26" spans="2:10" s="1" customFormat="1" ht="12.95" customHeight="1" x14ac:dyDescent="0.2">
      <c r="B26" s="130" t="s">
        <v>23</v>
      </c>
      <c r="C26" s="130"/>
      <c r="D26" s="130"/>
      <c r="E26" s="130"/>
      <c r="F26" s="130"/>
      <c r="G26" s="130"/>
      <c r="H26" s="8"/>
      <c r="I26" s="8"/>
      <c r="J26" s="116"/>
    </row>
    <row r="27" spans="2:10" ht="12" customHeight="1" x14ac:dyDescent="0.2">
      <c r="B27" s="131" t="s">
        <v>24</v>
      </c>
      <c r="C27" s="131"/>
      <c r="D27" s="131"/>
      <c r="E27" s="131"/>
      <c r="F27" s="131"/>
      <c r="G27" s="131"/>
      <c r="H27" s="9">
        <v>10</v>
      </c>
      <c r="I27" s="10">
        <v>4725.6856500000004</v>
      </c>
      <c r="J27" s="78">
        <f>605+13960</f>
        <v>14565</v>
      </c>
    </row>
    <row r="28" spans="2:10" ht="12" customHeight="1" x14ac:dyDescent="0.2">
      <c r="B28" s="123" t="s">
        <v>25</v>
      </c>
      <c r="C28" s="123"/>
      <c r="D28" s="123"/>
      <c r="E28" s="123"/>
      <c r="F28" s="123"/>
      <c r="G28" s="123"/>
      <c r="H28" s="11">
        <v>11</v>
      </c>
      <c r="I28" s="10"/>
      <c r="J28" s="78"/>
    </row>
    <row r="29" spans="2:10" ht="24" customHeight="1" x14ac:dyDescent="0.2">
      <c r="B29" s="123" t="s">
        <v>26</v>
      </c>
      <c r="C29" s="123"/>
      <c r="D29" s="123"/>
      <c r="E29" s="123"/>
      <c r="F29" s="123"/>
      <c r="G29" s="123"/>
      <c r="H29" s="11">
        <v>12</v>
      </c>
      <c r="I29" s="10"/>
      <c r="J29" s="78"/>
    </row>
    <row r="30" spans="2:10" ht="24" customHeight="1" x14ac:dyDescent="0.2">
      <c r="B30" s="123" t="s">
        <v>27</v>
      </c>
      <c r="C30" s="123"/>
      <c r="D30" s="123"/>
      <c r="E30" s="123"/>
      <c r="F30" s="123"/>
      <c r="G30" s="123"/>
      <c r="H30" s="11">
        <v>13</v>
      </c>
      <c r="I30" s="10"/>
      <c r="J30" s="78"/>
    </row>
    <row r="31" spans="2:10" ht="12" customHeight="1" x14ac:dyDescent="0.2">
      <c r="B31" s="134" t="s">
        <v>28</v>
      </c>
      <c r="C31" s="134"/>
      <c r="D31" s="134"/>
      <c r="E31" s="134"/>
      <c r="F31" s="134"/>
      <c r="G31" s="134"/>
      <c r="H31" s="11">
        <v>14</v>
      </c>
      <c r="I31" s="10"/>
      <c r="J31" s="78"/>
    </row>
    <row r="32" spans="2:10" ht="12" customHeight="1" x14ac:dyDescent="0.2">
      <c r="B32" s="134" t="s">
        <v>29</v>
      </c>
      <c r="C32" s="134"/>
      <c r="D32" s="134"/>
      <c r="E32" s="134"/>
      <c r="F32" s="134"/>
      <c r="G32" s="134"/>
      <c r="H32" s="11">
        <v>15</v>
      </c>
      <c r="I32" s="10"/>
      <c r="J32" s="78"/>
    </row>
    <row r="33" spans="2:10" ht="12" customHeight="1" x14ac:dyDescent="0.2">
      <c r="B33" s="131" t="s">
        <v>30</v>
      </c>
      <c r="C33" s="131"/>
      <c r="D33" s="131"/>
      <c r="E33" s="131"/>
      <c r="F33" s="131"/>
      <c r="G33" s="131"/>
      <c r="H33" s="11">
        <v>16</v>
      </c>
      <c r="I33" s="10">
        <v>5069.12662</v>
      </c>
      <c r="J33" s="78">
        <v>395349</v>
      </c>
    </row>
    <row r="34" spans="2:10" ht="12" customHeight="1" x14ac:dyDescent="0.2">
      <c r="B34" s="131" t="s">
        <v>31</v>
      </c>
      <c r="C34" s="131"/>
      <c r="D34" s="131"/>
      <c r="E34" s="131"/>
      <c r="F34" s="131"/>
      <c r="G34" s="131"/>
      <c r="H34" s="11">
        <v>17</v>
      </c>
      <c r="I34" s="10"/>
      <c r="J34" s="78"/>
    </row>
    <row r="35" spans="2:10" ht="12" customHeight="1" x14ac:dyDescent="0.2">
      <c r="B35" s="134" t="s">
        <v>32</v>
      </c>
      <c r="C35" s="134"/>
      <c r="D35" s="134"/>
      <c r="E35" s="134"/>
      <c r="F35" s="134"/>
      <c r="G35" s="134"/>
      <c r="H35" s="11">
        <v>18</v>
      </c>
      <c r="I35" s="10"/>
      <c r="J35" s="78"/>
    </row>
    <row r="36" spans="2:10" ht="12" customHeight="1" x14ac:dyDescent="0.2">
      <c r="B36" s="131" t="s">
        <v>33</v>
      </c>
      <c r="C36" s="131"/>
      <c r="D36" s="131"/>
      <c r="E36" s="131"/>
      <c r="F36" s="131"/>
      <c r="G36" s="131"/>
      <c r="H36" s="11">
        <v>19</v>
      </c>
      <c r="I36" s="10">
        <v>3000</v>
      </c>
      <c r="J36" s="78"/>
    </row>
    <row r="37" spans="2:10" ht="12" customHeight="1" x14ac:dyDescent="0.2">
      <c r="B37" s="131" t="s">
        <v>34</v>
      </c>
      <c r="C37" s="131"/>
      <c r="D37" s="131"/>
      <c r="E37" s="131"/>
      <c r="F37" s="131"/>
      <c r="G37" s="131"/>
      <c r="H37" s="13">
        <v>20</v>
      </c>
      <c r="I37" s="10">
        <v>15717.193670000001</v>
      </c>
      <c r="J37" s="78">
        <v>15767</v>
      </c>
    </row>
    <row r="38" spans="2:10" ht="12" customHeight="1" x14ac:dyDescent="0.2">
      <c r="B38" s="131" t="s">
        <v>35</v>
      </c>
      <c r="C38" s="131"/>
      <c r="D38" s="131"/>
      <c r="E38" s="131"/>
      <c r="F38" s="131"/>
      <c r="G38" s="131"/>
      <c r="H38" s="13">
        <v>21</v>
      </c>
      <c r="I38" s="10"/>
      <c r="J38" s="78"/>
    </row>
    <row r="39" spans="2:10" ht="12" customHeight="1" x14ac:dyDescent="0.2">
      <c r="B39" s="131" t="s">
        <v>36</v>
      </c>
      <c r="C39" s="131"/>
      <c r="D39" s="131"/>
      <c r="E39" s="131"/>
      <c r="F39" s="131"/>
      <c r="G39" s="131"/>
      <c r="H39" s="13">
        <v>22</v>
      </c>
      <c r="I39" s="10">
        <v>24715.972109999999</v>
      </c>
      <c r="J39" s="78">
        <f>25811+1406</f>
        <v>27217</v>
      </c>
    </row>
    <row r="40" spans="2:10" ht="12" customHeight="1" x14ac:dyDescent="0.2">
      <c r="B40" s="132" t="s">
        <v>37</v>
      </c>
      <c r="C40" s="133"/>
      <c r="D40" s="133"/>
      <c r="E40" s="133"/>
      <c r="F40" s="133"/>
      <c r="G40" s="133"/>
      <c r="H40" s="14">
        <v>100</v>
      </c>
      <c r="I40" s="15">
        <v>53227.978050000005</v>
      </c>
      <c r="J40" s="15">
        <f>SUM(J27:J39)</f>
        <v>452898</v>
      </c>
    </row>
    <row r="41" spans="2:10" ht="12" customHeight="1" x14ac:dyDescent="0.2">
      <c r="B41" s="135" t="s">
        <v>38</v>
      </c>
      <c r="C41" s="135"/>
      <c r="D41" s="135"/>
      <c r="E41" s="135"/>
      <c r="F41" s="135"/>
      <c r="G41" s="135"/>
      <c r="H41" s="17">
        <v>101</v>
      </c>
      <c r="I41" s="12"/>
      <c r="J41" s="78"/>
    </row>
    <row r="42" spans="2:10" s="1" customFormat="1" ht="12.95" customHeight="1" x14ac:dyDescent="0.2">
      <c r="B42" s="130" t="s">
        <v>39</v>
      </c>
      <c r="C42" s="130"/>
      <c r="D42" s="130"/>
      <c r="E42" s="130"/>
      <c r="F42" s="130"/>
      <c r="G42" s="130"/>
      <c r="H42" s="18"/>
      <c r="I42" s="12"/>
      <c r="J42" s="78"/>
    </row>
    <row r="43" spans="2:10" ht="12" customHeight="1" x14ac:dyDescent="0.2">
      <c r="B43" s="135" t="s">
        <v>40</v>
      </c>
      <c r="C43" s="135"/>
      <c r="D43" s="135"/>
      <c r="E43" s="135"/>
      <c r="F43" s="135"/>
      <c r="G43" s="135"/>
      <c r="H43" s="19">
        <v>110</v>
      </c>
      <c r="I43" s="12"/>
      <c r="J43" s="78"/>
    </row>
    <row r="44" spans="2:10" ht="24" customHeight="1" x14ac:dyDescent="0.2">
      <c r="B44" s="135" t="s">
        <v>41</v>
      </c>
      <c r="C44" s="135"/>
      <c r="D44" s="135"/>
      <c r="E44" s="135"/>
      <c r="F44" s="135"/>
      <c r="G44" s="135"/>
      <c r="H44" s="19">
        <v>111</v>
      </c>
      <c r="I44" s="12"/>
      <c r="J44" s="78"/>
    </row>
    <row r="45" spans="2:10" ht="24" customHeight="1" x14ac:dyDescent="0.2">
      <c r="B45" s="135" t="s">
        <v>42</v>
      </c>
      <c r="C45" s="135"/>
      <c r="D45" s="135"/>
      <c r="E45" s="135"/>
      <c r="F45" s="135"/>
      <c r="G45" s="135"/>
      <c r="H45" s="19">
        <v>112</v>
      </c>
      <c r="I45" s="12"/>
      <c r="J45" s="78"/>
    </row>
    <row r="46" spans="2:10" ht="12" customHeight="1" x14ac:dyDescent="0.2">
      <c r="B46" s="131" t="s">
        <v>43</v>
      </c>
      <c r="C46" s="131"/>
      <c r="D46" s="131"/>
      <c r="E46" s="131"/>
      <c r="F46" s="131"/>
      <c r="G46" s="131"/>
      <c r="H46" s="19">
        <v>113</v>
      </c>
      <c r="I46" s="12"/>
      <c r="J46" s="78"/>
    </row>
    <row r="47" spans="2:10" ht="12" customHeight="1" x14ac:dyDescent="0.2">
      <c r="B47" s="131" t="s">
        <v>44</v>
      </c>
      <c r="C47" s="131"/>
      <c r="D47" s="131"/>
      <c r="E47" s="131"/>
      <c r="F47" s="131"/>
      <c r="G47" s="131"/>
      <c r="H47" s="19">
        <v>114</v>
      </c>
      <c r="I47" s="12"/>
      <c r="J47" s="78"/>
    </row>
    <row r="48" spans="2:10" ht="12" customHeight="1" x14ac:dyDescent="0.2">
      <c r="B48" s="131" t="s">
        <v>45</v>
      </c>
      <c r="C48" s="131"/>
      <c r="D48" s="131"/>
      <c r="E48" s="131"/>
      <c r="F48" s="131"/>
      <c r="G48" s="131"/>
      <c r="H48" s="19">
        <v>115</v>
      </c>
      <c r="I48" s="12">
        <v>212.1</v>
      </c>
      <c r="J48" s="78"/>
    </row>
    <row r="49" spans="2:10" ht="12" customHeight="1" x14ac:dyDescent="0.2">
      <c r="B49" s="131" t="s">
        <v>46</v>
      </c>
      <c r="C49" s="131"/>
      <c r="D49" s="131"/>
      <c r="E49" s="131"/>
      <c r="F49" s="131"/>
      <c r="G49" s="131"/>
      <c r="H49" s="19">
        <v>116</v>
      </c>
      <c r="I49" s="12"/>
      <c r="J49" s="78"/>
    </row>
    <row r="50" spans="2:10" ht="12" customHeight="1" x14ac:dyDescent="0.2">
      <c r="B50" s="131" t="s">
        <v>47</v>
      </c>
      <c r="C50" s="131"/>
      <c r="D50" s="131"/>
      <c r="E50" s="131"/>
      <c r="F50" s="131"/>
      <c r="G50" s="131"/>
      <c r="H50" s="19">
        <v>117</v>
      </c>
      <c r="I50" s="12"/>
      <c r="J50" s="78"/>
    </row>
    <row r="51" spans="2:10" ht="12" customHeight="1" x14ac:dyDescent="0.2">
      <c r="B51" s="131" t="s">
        <v>48</v>
      </c>
      <c r="C51" s="131"/>
      <c r="D51" s="131"/>
      <c r="E51" s="131"/>
      <c r="F51" s="131"/>
      <c r="G51" s="131"/>
      <c r="H51" s="19">
        <v>118</v>
      </c>
      <c r="I51" s="12"/>
      <c r="J51" s="78"/>
    </row>
    <row r="52" spans="2:10" ht="12" customHeight="1" x14ac:dyDescent="0.2">
      <c r="B52" s="131" t="s">
        <v>49</v>
      </c>
      <c r="C52" s="131"/>
      <c r="D52" s="131"/>
      <c r="E52" s="131"/>
      <c r="F52" s="131"/>
      <c r="G52" s="131"/>
      <c r="H52" s="19">
        <v>119</v>
      </c>
      <c r="I52" s="12"/>
      <c r="J52" s="78"/>
    </row>
    <row r="53" spans="2:10" ht="12" customHeight="1" x14ac:dyDescent="0.2">
      <c r="B53" s="131" t="s">
        <v>50</v>
      </c>
      <c r="C53" s="131"/>
      <c r="D53" s="131"/>
      <c r="E53" s="131"/>
      <c r="F53" s="131"/>
      <c r="G53" s="131"/>
      <c r="H53" s="19">
        <v>120</v>
      </c>
      <c r="I53" s="12"/>
      <c r="J53" s="78"/>
    </row>
    <row r="54" spans="2:10" ht="12" customHeight="1" x14ac:dyDescent="0.2">
      <c r="B54" s="131" t="s">
        <v>51</v>
      </c>
      <c r="C54" s="131"/>
      <c r="D54" s="131"/>
      <c r="E54" s="131"/>
      <c r="F54" s="131"/>
      <c r="G54" s="131"/>
      <c r="H54" s="19">
        <v>121</v>
      </c>
      <c r="I54" s="12">
        <v>38458.52665</v>
      </c>
      <c r="J54" s="78">
        <f>41924</f>
        <v>41924</v>
      </c>
    </row>
    <row r="55" spans="2:10" ht="12" customHeight="1" x14ac:dyDescent="0.2">
      <c r="B55" s="131" t="s">
        <v>52</v>
      </c>
      <c r="C55" s="131"/>
      <c r="D55" s="131"/>
      <c r="E55" s="131"/>
      <c r="F55" s="131"/>
      <c r="G55" s="131"/>
      <c r="H55" s="19">
        <v>122</v>
      </c>
      <c r="I55" s="12">
        <v>12672.482109999999</v>
      </c>
      <c r="J55" s="78">
        <v>13220</v>
      </c>
    </row>
    <row r="56" spans="2:10" ht="12" customHeight="1" x14ac:dyDescent="0.2">
      <c r="B56" s="131" t="s">
        <v>35</v>
      </c>
      <c r="C56" s="131"/>
      <c r="D56" s="131"/>
      <c r="E56" s="131"/>
      <c r="F56" s="131"/>
      <c r="G56" s="131"/>
      <c r="H56" s="19">
        <v>123</v>
      </c>
      <c r="I56" s="12"/>
      <c r="J56" s="78"/>
    </row>
    <row r="57" spans="2:10" ht="12" customHeight="1" x14ac:dyDescent="0.2">
      <c r="B57" s="131" t="s">
        <v>53</v>
      </c>
      <c r="C57" s="131"/>
      <c r="D57" s="131"/>
      <c r="E57" s="131"/>
      <c r="F57" s="131"/>
      <c r="G57" s="131"/>
      <c r="H57" s="19">
        <v>124</v>
      </c>
      <c r="I57" s="12">
        <v>2473334.9929599999</v>
      </c>
      <c r="J57" s="78">
        <v>2446598</v>
      </c>
    </row>
    <row r="58" spans="2:10" ht="12" customHeight="1" x14ac:dyDescent="0.2">
      <c r="B58" s="131" t="s">
        <v>54</v>
      </c>
      <c r="C58" s="131"/>
      <c r="D58" s="131"/>
      <c r="E58" s="131"/>
      <c r="F58" s="131"/>
      <c r="G58" s="131"/>
      <c r="H58" s="19">
        <v>125</v>
      </c>
      <c r="I58" s="12">
        <v>2887.3838999999998</v>
      </c>
      <c r="J58" s="78">
        <f>3219+15</f>
        <v>3234</v>
      </c>
    </row>
    <row r="59" spans="2:10" ht="12" customHeight="1" x14ac:dyDescent="0.2">
      <c r="B59" s="131" t="s">
        <v>55</v>
      </c>
      <c r="C59" s="131"/>
      <c r="D59" s="131"/>
      <c r="E59" s="131"/>
      <c r="F59" s="131"/>
      <c r="G59" s="131"/>
      <c r="H59" s="19">
        <v>126</v>
      </c>
      <c r="I59" s="12">
        <v>153732</v>
      </c>
      <c r="J59" s="78">
        <v>153732</v>
      </c>
    </row>
    <row r="60" spans="2:10" ht="12" customHeight="1" x14ac:dyDescent="0.2">
      <c r="B60" s="131" t="s">
        <v>56</v>
      </c>
      <c r="C60" s="131"/>
      <c r="D60" s="131"/>
      <c r="E60" s="131"/>
      <c r="F60" s="131"/>
      <c r="G60" s="131"/>
      <c r="H60" s="19">
        <v>127</v>
      </c>
      <c r="I60" s="12">
        <v>29658.620039999998</v>
      </c>
      <c r="J60" s="78">
        <f>29659</f>
        <v>29659</v>
      </c>
    </row>
    <row r="61" spans="2:10" ht="12" customHeight="1" x14ac:dyDescent="0.2">
      <c r="B61" s="132" t="s">
        <v>57</v>
      </c>
      <c r="C61" s="132"/>
      <c r="D61" s="132"/>
      <c r="E61" s="132"/>
      <c r="F61" s="132"/>
      <c r="G61" s="132"/>
      <c r="H61" s="20">
        <v>200</v>
      </c>
      <c r="I61" s="16">
        <v>2710956.1166599998</v>
      </c>
      <c r="J61" s="15">
        <f>SUM(J53:J60)</f>
        <v>2688367</v>
      </c>
    </row>
    <row r="62" spans="2:10" ht="12" customHeight="1" x14ac:dyDescent="0.2">
      <c r="B62" s="136" t="s">
        <v>58</v>
      </c>
      <c r="C62" s="136"/>
      <c r="D62" s="136"/>
      <c r="E62" s="136"/>
      <c r="F62" s="136"/>
      <c r="G62" s="136"/>
      <c r="H62" s="21"/>
      <c r="I62" s="16">
        <v>2764184.0947099999</v>
      </c>
      <c r="J62" s="15">
        <f>J40+J61</f>
        <v>3141265</v>
      </c>
    </row>
    <row r="63" spans="2:10" s="1" customFormat="1" ht="5.0999999999999996" customHeight="1" x14ac:dyDescent="0.2">
      <c r="I63" s="22"/>
      <c r="J63" s="79"/>
    </row>
    <row r="64" spans="2:10" ht="11.1" customHeight="1" x14ac:dyDescent="0.2">
      <c r="I64" s="22"/>
      <c r="J64" s="79" t="s">
        <v>18</v>
      </c>
    </row>
    <row r="65" spans="2:10" ht="24" customHeight="1" x14ac:dyDescent="0.2">
      <c r="B65" s="137" t="s">
        <v>59</v>
      </c>
      <c r="C65" s="137"/>
      <c r="D65" s="137"/>
      <c r="E65" s="137"/>
      <c r="F65" s="137"/>
      <c r="G65" s="137"/>
      <c r="H65" s="6" t="s">
        <v>20</v>
      </c>
      <c r="I65" s="6" t="s">
        <v>21</v>
      </c>
      <c r="J65" s="117" t="s">
        <v>22</v>
      </c>
    </row>
    <row r="66" spans="2:10" ht="11.1" customHeight="1" x14ac:dyDescent="0.2">
      <c r="B66" s="129">
        <v>1</v>
      </c>
      <c r="C66" s="129"/>
      <c r="D66" s="129"/>
      <c r="E66" s="129"/>
      <c r="F66" s="129"/>
      <c r="G66" s="129"/>
      <c r="H66" s="7">
        <v>2</v>
      </c>
      <c r="I66" s="7"/>
      <c r="J66" s="118">
        <v>4</v>
      </c>
    </row>
    <row r="67" spans="2:10" s="1" customFormat="1" ht="12.95" customHeight="1" x14ac:dyDescent="0.2">
      <c r="B67" s="132" t="s">
        <v>60</v>
      </c>
      <c r="C67" s="132"/>
      <c r="D67" s="132"/>
      <c r="E67" s="132"/>
      <c r="F67" s="132"/>
      <c r="G67" s="132"/>
      <c r="H67" s="23"/>
      <c r="I67" s="24"/>
      <c r="J67" s="116"/>
    </row>
    <row r="68" spans="2:10" ht="24" customHeight="1" x14ac:dyDescent="0.2">
      <c r="B68" s="135" t="s">
        <v>61</v>
      </c>
      <c r="C68" s="135"/>
      <c r="D68" s="135"/>
      <c r="E68" s="135"/>
      <c r="F68" s="135"/>
      <c r="G68" s="135"/>
      <c r="H68" s="17">
        <v>210</v>
      </c>
      <c r="I68" s="12"/>
      <c r="J68" s="78"/>
    </row>
    <row r="69" spans="2:10" ht="24" customHeight="1" x14ac:dyDescent="0.2">
      <c r="B69" s="135" t="s">
        <v>62</v>
      </c>
      <c r="C69" s="135"/>
      <c r="D69" s="135"/>
      <c r="E69" s="135"/>
      <c r="F69" s="135"/>
      <c r="G69" s="135"/>
      <c r="H69" s="17">
        <v>211</v>
      </c>
      <c r="I69" s="12"/>
      <c r="J69" s="78"/>
    </row>
    <row r="70" spans="2:10" ht="12" customHeight="1" x14ac:dyDescent="0.2">
      <c r="B70" s="135" t="s">
        <v>28</v>
      </c>
      <c r="C70" s="135"/>
      <c r="D70" s="135"/>
      <c r="E70" s="135"/>
      <c r="F70" s="135"/>
      <c r="G70" s="135"/>
      <c r="H70" s="25">
        <v>212</v>
      </c>
      <c r="I70" s="12"/>
      <c r="J70" s="78"/>
    </row>
    <row r="71" spans="2:10" ht="12" customHeight="1" x14ac:dyDescent="0.2">
      <c r="B71" s="135" t="s">
        <v>63</v>
      </c>
      <c r="C71" s="135"/>
      <c r="D71" s="135"/>
      <c r="E71" s="135"/>
      <c r="F71" s="135"/>
      <c r="G71" s="135"/>
      <c r="H71" s="25">
        <v>213</v>
      </c>
      <c r="I71" s="12"/>
      <c r="J71" s="78"/>
    </row>
    <row r="72" spans="2:10" ht="12" customHeight="1" x14ac:dyDescent="0.2">
      <c r="B72" s="135" t="s">
        <v>64</v>
      </c>
      <c r="C72" s="135"/>
      <c r="D72" s="135"/>
      <c r="E72" s="135"/>
      <c r="F72" s="135"/>
      <c r="G72" s="135"/>
      <c r="H72" s="25">
        <v>214</v>
      </c>
      <c r="I72" s="10">
        <v>343202.44179000001</v>
      </c>
      <c r="J72" s="78">
        <f>369951+52</f>
        <v>370003</v>
      </c>
    </row>
    <row r="73" spans="2:10" ht="12" customHeight="1" x14ac:dyDescent="0.2">
      <c r="B73" s="135" t="s">
        <v>65</v>
      </c>
      <c r="C73" s="135"/>
      <c r="D73" s="135"/>
      <c r="E73" s="135"/>
      <c r="F73" s="135"/>
      <c r="G73" s="135"/>
      <c r="H73" s="25">
        <v>215</v>
      </c>
      <c r="I73" s="10">
        <v>81835.545370000007</v>
      </c>
      <c r="J73" s="78">
        <f>81369+1560</f>
        <v>82929</v>
      </c>
    </row>
    <row r="74" spans="2:10" ht="12" customHeight="1" x14ac:dyDescent="0.2">
      <c r="B74" s="135" t="s">
        <v>66</v>
      </c>
      <c r="C74" s="135"/>
      <c r="D74" s="135"/>
      <c r="E74" s="135"/>
      <c r="F74" s="135"/>
      <c r="G74" s="135"/>
      <c r="H74" s="25">
        <v>216</v>
      </c>
      <c r="I74" s="10"/>
      <c r="J74" s="78"/>
    </row>
    <row r="75" spans="2:10" ht="12" customHeight="1" x14ac:dyDescent="0.2">
      <c r="B75" s="135" t="s">
        <v>67</v>
      </c>
      <c r="C75" s="135"/>
      <c r="D75" s="135"/>
      <c r="E75" s="135"/>
      <c r="F75" s="135"/>
      <c r="G75" s="135"/>
      <c r="H75" s="25">
        <v>217</v>
      </c>
      <c r="I75" s="10">
        <v>20399.926299999999</v>
      </c>
      <c r="J75" s="78">
        <f>683</f>
        <v>683</v>
      </c>
    </row>
    <row r="76" spans="2:10" ht="12" customHeight="1" x14ac:dyDescent="0.2">
      <c r="B76" s="135" t="s">
        <v>68</v>
      </c>
      <c r="C76" s="135"/>
      <c r="D76" s="135"/>
      <c r="E76" s="135"/>
      <c r="F76" s="135"/>
      <c r="G76" s="135"/>
      <c r="H76" s="25">
        <v>218</v>
      </c>
      <c r="I76" s="10"/>
      <c r="J76" s="78"/>
    </row>
    <row r="77" spans="2:10" ht="12" customHeight="1" x14ac:dyDescent="0.2">
      <c r="B77" s="135" t="s">
        <v>69</v>
      </c>
      <c r="C77" s="135"/>
      <c r="D77" s="135"/>
      <c r="E77" s="135"/>
      <c r="F77" s="135"/>
      <c r="G77" s="135"/>
      <c r="H77" s="25">
        <v>219</v>
      </c>
      <c r="I77" s="10"/>
      <c r="J77" s="78"/>
    </row>
    <row r="78" spans="2:10" ht="12" customHeight="1" x14ac:dyDescent="0.2">
      <c r="B78" s="135" t="s">
        <v>70</v>
      </c>
      <c r="C78" s="135"/>
      <c r="D78" s="135"/>
      <c r="E78" s="135"/>
      <c r="F78" s="135"/>
      <c r="G78" s="135"/>
      <c r="H78" s="25">
        <v>220</v>
      </c>
      <c r="I78" s="10"/>
      <c r="J78" s="78"/>
    </row>
    <row r="79" spans="2:10" ht="12" customHeight="1" x14ac:dyDescent="0.2">
      <c r="B79" s="135" t="s">
        <v>71</v>
      </c>
      <c r="C79" s="135"/>
      <c r="D79" s="135"/>
      <c r="E79" s="135"/>
      <c r="F79" s="135"/>
      <c r="G79" s="135"/>
      <c r="H79" s="25">
        <v>221</v>
      </c>
      <c r="I79" s="10"/>
      <c r="J79" s="78"/>
    </row>
    <row r="80" spans="2:10" ht="12" customHeight="1" x14ac:dyDescent="0.2">
      <c r="B80" s="135" t="s">
        <v>72</v>
      </c>
      <c r="C80" s="135"/>
      <c r="D80" s="135"/>
      <c r="E80" s="135"/>
      <c r="F80" s="135"/>
      <c r="G80" s="135"/>
      <c r="H80" s="25">
        <v>222</v>
      </c>
      <c r="I80" s="10">
        <v>377919.49877000001</v>
      </c>
      <c r="J80" s="78">
        <f>749480+31461-10333</f>
        <v>770608</v>
      </c>
    </row>
    <row r="81" spans="2:10" ht="12" customHeight="1" x14ac:dyDescent="0.2">
      <c r="B81" s="138" t="s">
        <v>73</v>
      </c>
      <c r="C81" s="138"/>
      <c r="D81" s="138"/>
      <c r="E81" s="138"/>
      <c r="F81" s="138"/>
      <c r="G81" s="138"/>
      <c r="H81" s="26">
        <v>300</v>
      </c>
      <c r="I81" s="15">
        <v>823357.41223000002</v>
      </c>
      <c r="J81" s="15">
        <f>SUM(J72:J80)</f>
        <v>1224223</v>
      </c>
    </row>
    <row r="82" spans="2:10" s="1" customFormat="1" ht="12" customHeight="1" x14ac:dyDescent="0.2">
      <c r="B82" s="135" t="s">
        <v>74</v>
      </c>
      <c r="C82" s="135"/>
      <c r="D82" s="135"/>
      <c r="E82" s="135"/>
      <c r="F82" s="135"/>
      <c r="G82" s="135"/>
      <c r="H82" s="17">
        <v>301</v>
      </c>
      <c r="I82" s="12"/>
      <c r="J82" s="78"/>
    </row>
    <row r="83" spans="2:10" s="1" customFormat="1" ht="12.95" customHeight="1" x14ac:dyDescent="0.2">
      <c r="B83" s="132" t="s">
        <v>75</v>
      </c>
      <c r="C83" s="132"/>
      <c r="D83" s="132"/>
      <c r="E83" s="132"/>
      <c r="F83" s="132"/>
      <c r="G83" s="132"/>
      <c r="H83" s="27"/>
      <c r="I83" s="12"/>
      <c r="J83" s="78"/>
    </row>
    <row r="84" spans="2:10" ht="24" customHeight="1" x14ac:dyDescent="0.2">
      <c r="B84" s="135" t="s">
        <v>76</v>
      </c>
      <c r="C84" s="135"/>
      <c r="D84" s="135"/>
      <c r="E84" s="135"/>
      <c r="F84" s="135"/>
      <c r="G84" s="135"/>
      <c r="H84" s="19">
        <v>310</v>
      </c>
      <c r="I84" s="12"/>
      <c r="J84" s="78"/>
    </row>
    <row r="85" spans="2:10" ht="24" customHeight="1" x14ac:dyDescent="0.2">
      <c r="B85" s="135" t="s">
        <v>77</v>
      </c>
      <c r="C85" s="135"/>
      <c r="D85" s="135"/>
      <c r="E85" s="135"/>
      <c r="F85" s="135"/>
      <c r="G85" s="135"/>
      <c r="H85" s="19">
        <v>311</v>
      </c>
      <c r="I85" s="12"/>
      <c r="J85" s="78"/>
    </row>
    <row r="86" spans="2:10" ht="12" customHeight="1" x14ac:dyDescent="0.2">
      <c r="B86" s="131" t="s">
        <v>43</v>
      </c>
      <c r="C86" s="131"/>
      <c r="D86" s="131"/>
      <c r="E86" s="131"/>
      <c r="F86" s="131"/>
      <c r="G86" s="131"/>
      <c r="H86" s="19">
        <v>312</v>
      </c>
      <c r="I86" s="10">
        <v>1967474.4216800001</v>
      </c>
      <c r="J86" s="78">
        <f>1967474+77626</f>
        <v>2045100</v>
      </c>
    </row>
    <row r="87" spans="2:10" ht="12" customHeight="1" x14ac:dyDescent="0.2">
      <c r="B87" s="131" t="s">
        <v>78</v>
      </c>
      <c r="C87" s="131"/>
      <c r="D87" s="131"/>
      <c r="E87" s="131"/>
      <c r="F87" s="131"/>
      <c r="G87" s="131"/>
      <c r="H87" s="19">
        <v>313</v>
      </c>
      <c r="I87" s="10">
        <v>97165.96</v>
      </c>
      <c r="J87" s="78">
        <v>77626</v>
      </c>
    </row>
    <row r="88" spans="2:10" ht="12" customHeight="1" x14ac:dyDescent="0.2">
      <c r="B88" s="131" t="s">
        <v>79</v>
      </c>
      <c r="C88" s="131"/>
      <c r="D88" s="131"/>
      <c r="E88" s="131"/>
      <c r="F88" s="131"/>
      <c r="G88" s="131"/>
      <c r="H88" s="19">
        <v>314</v>
      </c>
      <c r="I88" s="10"/>
      <c r="J88" s="78"/>
    </row>
    <row r="89" spans="2:10" ht="12" customHeight="1" x14ac:dyDescent="0.2">
      <c r="B89" s="131" t="s">
        <v>80</v>
      </c>
      <c r="C89" s="131"/>
      <c r="D89" s="131"/>
      <c r="E89" s="131"/>
      <c r="F89" s="131"/>
      <c r="G89" s="131"/>
      <c r="H89" s="19">
        <v>315</v>
      </c>
      <c r="I89" s="10"/>
      <c r="J89" s="78"/>
    </row>
    <row r="90" spans="2:10" ht="12" customHeight="1" x14ac:dyDescent="0.2">
      <c r="B90" s="131" t="s">
        <v>81</v>
      </c>
      <c r="C90" s="131"/>
      <c r="D90" s="131"/>
      <c r="E90" s="131"/>
      <c r="F90" s="131"/>
      <c r="G90" s="131"/>
      <c r="H90" s="19">
        <v>316</v>
      </c>
      <c r="I90" s="10"/>
      <c r="J90" s="78"/>
    </row>
    <row r="91" spans="2:10" ht="12" customHeight="1" x14ac:dyDescent="0.2">
      <c r="B91" s="131" t="s">
        <v>67</v>
      </c>
      <c r="C91" s="131"/>
      <c r="D91" s="131"/>
      <c r="E91" s="131"/>
      <c r="F91" s="131"/>
      <c r="G91" s="131"/>
      <c r="H91" s="19">
        <v>317</v>
      </c>
      <c r="I91" s="10"/>
      <c r="J91" s="78"/>
    </row>
    <row r="92" spans="2:10" ht="12" customHeight="1" x14ac:dyDescent="0.2">
      <c r="B92" s="131" t="s">
        <v>82</v>
      </c>
      <c r="C92" s="131"/>
      <c r="D92" s="131"/>
      <c r="E92" s="131"/>
      <c r="F92" s="131"/>
      <c r="G92" s="131"/>
      <c r="H92" s="19">
        <v>318</v>
      </c>
      <c r="I92" s="10"/>
      <c r="J92" s="78"/>
    </row>
    <row r="93" spans="2:10" ht="12" customHeight="1" x14ac:dyDescent="0.2">
      <c r="B93" s="131" t="s">
        <v>83</v>
      </c>
      <c r="C93" s="131"/>
      <c r="D93" s="131"/>
      <c r="E93" s="131"/>
      <c r="F93" s="131"/>
      <c r="G93" s="131"/>
      <c r="H93" s="19">
        <v>319</v>
      </c>
      <c r="I93" s="10"/>
      <c r="J93" s="78"/>
    </row>
    <row r="94" spans="2:10" ht="12" customHeight="1" x14ac:dyDescent="0.2">
      <c r="B94" s="131" t="s">
        <v>70</v>
      </c>
      <c r="C94" s="131"/>
      <c r="D94" s="131"/>
      <c r="E94" s="131"/>
      <c r="F94" s="131"/>
      <c r="G94" s="131"/>
      <c r="H94" s="19">
        <v>320</v>
      </c>
      <c r="I94" s="10"/>
      <c r="J94" s="78"/>
    </row>
    <row r="95" spans="2:10" ht="12" customHeight="1" x14ac:dyDescent="0.2">
      <c r="B95" s="131" t="s">
        <v>84</v>
      </c>
      <c r="C95" s="131"/>
      <c r="D95" s="131"/>
      <c r="E95" s="131"/>
      <c r="F95" s="131"/>
      <c r="G95" s="131"/>
      <c r="H95" s="19">
        <v>321</v>
      </c>
      <c r="I95" s="10">
        <v>89355.907590000003</v>
      </c>
      <c r="J95" s="78">
        <v>88245</v>
      </c>
    </row>
    <row r="96" spans="2:10" ht="12" customHeight="1" x14ac:dyDescent="0.2">
      <c r="B96" s="132" t="s">
        <v>85</v>
      </c>
      <c r="C96" s="132"/>
      <c r="D96" s="132"/>
      <c r="E96" s="132"/>
      <c r="F96" s="132"/>
      <c r="G96" s="132"/>
      <c r="H96" s="26">
        <v>400</v>
      </c>
      <c r="I96" s="15">
        <v>2153996.2892700001</v>
      </c>
      <c r="J96" s="15">
        <f>SUM(J86:J95)</f>
        <v>2210971</v>
      </c>
    </row>
    <row r="97" spans="2:10" s="1" customFormat="1" ht="12.95" customHeight="1" x14ac:dyDescent="0.2">
      <c r="B97" s="132" t="s">
        <v>86</v>
      </c>
      <c r="C97" s="132"/>
      <c r="D97" s="132"/>
      <c r="E97" s="132"/>
      <c r="F97" s="132"/>
      <c r="G97" s="132"/>
      <c r="H97" s="27"/>
      <c r="I97" s="12"/>
      <c r="J97" s="78"/>
    </row>
    <row r="98" spans="2:10" ht="12" customHeight="1" x14ac:dyDescent="0.2">
      <c r="B98" s="131" t="s">
        <v>87</v>
      </c>
      <c r="C98" s="131"/>
      <c r="D98" s="131"/>
      <c r="E98" s="131"/>
      <c r="F98" s="131"/>
      <c r="G98" s="131"/>
      <c r="H98" s="19">
        <v>410</v>
      </c>
      <c r="I98" s="10">
        <v>213579</v>
      </c>
      <c r="J98" s="78">
        <v>213579</v>
      </c>
    </row>
    <row r="99" spans="2:10" ht="12" customHeight="1" x14ac:dyDescent="0.2">
      <c r="B99" s="131" t="s">
        <v>88</v>
      </c>
      <c r="C99" s="131"/>
      <c r="D99" s="131"/>
      <c r="E99" s="131"/>
      <c r="F99" s="131"/>
      <c r="G99" s="131"/>
      <c r="H99" s="19">
        <v>411</v>
      </c>
      <c r="I99" s="10"/>
      <c r="J99" s="78"/>
    </row>
    <row r="100" spans="2:10" ht="12" customHeight="1" x14ac:dyDescent="0.2">
      <c r="B100" s="131" t="s">
        <v>89</v>
      </c>
      <c r="C100" s="131"/>
      <c r="D100" s="131"/>
      <c r="E100" s="131"/>
      <c r="F100" s="131"/>
      <c r="G100" s="131"/>
      <c r="H100" s="17">
        <v>412</v>
      </c>
      <c r="I100" s="10"/>
      <c r="J100" s="78"/>
    </row>
    <row r="101" spans="2:10" ht="12" customHeight="1" x14ac:dyDescent="0.2">
      <c r="B101" s="131" t="s">
        <v>90</v>
      </c>
      <c r="C101" s="131"/>
      <c r="D101" s="131"/>
      <c r="E101" s="131"/>
      <c r="F101" s="131"/>
      <c r="G101" s="131"/>
      <c r="H101" s="17">
        <v>413</v>
      </c>
      <c r="I101" s="10">
        <v>122583.77899999999</v>
      </c>
      <c r="J101" s="78">
        <v>122584</v>
      </c>
    </row>
    <row r="102" spans="2:10" ht="12" customHeight="1" x14ac:dyDescent="0.2">
      <c r="B102" s="131" t="s">
        <v>91</v>
      </c>
      <c r="C102" s="131"/>
      <c r="D102" s="131"/>
      <c r="E102" s="131"/>
      <c r="F102" s="131"/>
      <c r="G102" s="131"/>
      <c r="H102" s="17">
        <v>414</v>
      </c>
      <c r="I102" s="10">
        <v>-549332</v>
      </c>
      <c r="J102" s="78">
        <f>-40390-182151-281863-48062-77626</f>
        <v>-630092</v>
      </c>
    </row>
    <row r="103" spans="2:10" ht="12" customHeight="1" x14ac:dyDescent="0.2">
      <c r="B103" s="131" t="s">
        <v>92</v>
      </c>
      <c r="C103" s="131"/>
      <c r="D103" s="131"/>
      <c r="E103" s="131"/>
      <c r="F103" s="131"/>
      <c r="G103" s="131"/>
      <c r="H103" s="17">
        <v>415</v>
      </c>
      <c r="I103" s="10"/>
      <c r="J103" s="78"/>
    </row>
    <row r="104" spans="2:10" ht="12" customHeight="1" x14ac:dyDescent="0.2">
      <c r="B104" s="138" t="s">
        <v>93</v>
      </c>
      <c r="C104" s="138"/>
      <c r="D104" s="138"/>
      <c r="E104" s="138"/>
      <c r="F104" s="138"/>
      <c r="G104" s="138"/>
      <c r="H104" s="26">
        <v>420</v>
      </c>
      <c r="I104" s="15">
        <v>-213169.22100000002</v>
      </c>
      <c r="J104" s="15">
        <f>SUM(J98:J103)</f>
        <v>-293929</v>
      </c>
    </row>
    <row r="105" spans="2:10" ht="12" customHeight="1" x14ac:dyDescent="0.2">
      <c r="B105" s="131" t="s">
        <v>94</v>
      </c>
      <c r="C105" s="131"/>
      <c r="D105" s="131"/>
      <c r="E105" s="131"/>
      <c r="F105" s="131"/>
      <c r="G105" s="131"/>
      <c r="H105" s="17">
        <v>421</v>
      </c>
      <c r="I105" s="10"/>
      <c r="J105" s="78"/>
    </row>
    <row r="106" spans="2:10" ht="12" customHeight="1" x14ac:dyDescent="0.2">
      <c r="B106" s="132" t="s">
        <v>95</v>
      </c>
      <c r="C106" s="132"/>
      <c r="D106" s="132"/>
      <c r="E106" s="132"/>
      <c r="F106" s="132"/>
      <c r="G106" s="132"/>
      <c r="H106" s="26">
        <v>500</v>
      </c>
      <c r="I106" s="15">
        <v>-213169.22100000002</v>
      </c>
      <c r="J106" s="15">
        <f>J104</f>
        <v>-293929</v>
      </c>
    </row>
    <row r="107" spans="2:10" ht="12" customHeight="1" x14ac:dyDescent="0.2">
      <c r="B107" s="139" t="s">
        <v>96</v>
      </c>
      <c r="C107" s="139"/>
      <c r="D107" s="139"/>
      <c r="E107" s="139"/>
      <c r="F107" s="139"/>
      <c r="G107" s="139"/>
      <c r="H107" s="21"/>
      <c r="I107" s="15">
        <v>2764184.4805000001</v>
      </c>
      <c r="J107" s="15">
        <f>J81+J96+J106</f>
        <v>3141265</v>
      </c>
    </row>
    <row r="108" spans="2:10" ht="12" customHeight="1" x14ac:dyDescent="0.2">
      <c r="B108" s="113"/>
      <c r="C108" s="113"/>
      <c r="D108" s="113"/>
      <c r="E108" s="113"/>
      <c r="F108" s="113"/>
      <c r="G108" s="113"/>
      <c r="H108" s="114"/>
      <c r="I108" s="115"/>
      <c r="J108" s="115"/>
    </row>
    <row r="109" spans="2:10" ht="12" customHeight="1" x14ac:dyDescent="0.2">
      <c r="B109" s="109" t="s">
        <v>263</v>
      </c>
      <c r="C109" s="109"/>
      <c r="D109" s="109"/>
      <c r="E109" s="109"/>
      <c r="F109" s="110"/>
      <c r="G109" s="110"/>
      <c r="H109" s="111"/>
      <c r="I109" s="112">
        <f>((I62-I58-I81-I96)/I98)*1000</f>
        <v>-1011.6022206771261</v>
      </c>
      <c r="J109" s="112">
        <f>((J62-J58-J81-J96)/J98)*1000</f>
        <v>-1391.3493367793651</v>
      </c>
    </row>
    <row r="110" spans="2:10" ht="11.1" customHeight="1" x14ac:dyDescent="0.2">
      <c r="J110" s="79"/>
    </row>
    <row r="111" spans="2:10" ht="12" customHeight="1" x14ac:dyDescent="0.2">
      <c r="B111" s="29" t="s">
        <v>97</v>
      </c>
      <c r="D111" s="140" t="s">
        <v>98</v>
      </c>
      <c r="E111" s="140"/>
      <c r="F111" s="140"/>
      <c r="G111" s="140"/>
      <c r="I111" s="30"/>
      <c r="J111" s="30"/>
    </row>
    <row r="112" spans="2:10" ht="11.1" customHeight="1" x14ac:dyDescent="0.2">
      <c r="D112" s="143" t="s">
        <v>99</v>
      </c>
      <c r="E112" s="143"/>
      <c r="F112" s="143"/>
      <c r="I112" s="143" t="s">
        <v>100</v>
      </c>
      <c r="J112" s="143"/>
    </row>
    <row r="113" spans="2:10" ht="11.1" customHeight="1" x14ac:dyDescent="0.2">
      <c r="J113" s="79"/>
    </row>
    <row r="114" spans="2:10" ht="11.1" customHeight="1" x14ac:dyDescent="0.2">
      <c r="I114" s="22"/>
      <c r="J114" s="22"/>
    </row>
    <row r="115" spans="2:10" ht="12" customHeight="1" x14ac:dyDescent="0.2">
      <c r="B115" s="29" t="s">
        <v>101</v>
      </c>
      <c r="D115" s="140" t="s">
        <v>102</v>
      </c>
      <c r="E115" s="140"/>
      <c r="F115" s="140"/>
      <c r="G115" s="140"/>
      <c r="I115" s="31"/>
      <c r="J115" s="32"/>
    </row>
    <row r="116" spans="2:10" ht="11.1" customHeight="1" x14ac:dyDescent="0.2">
      <c r="D116" s="143" t="s">
        <v>99</v>
      </c>
      <c r="E116" s="143"/>
      <c r="F116" s="143"/>
      <c r="I116" s="143" t="s">
        <v>100</v>
      </c>
      <c r="J116" s="143"/>
    </row>
    <row r="117" spans="2:10" ht="11.1" customHeight="1" x14ac:dyDescent="0.2"/>
    <row r="118" spans="2:10" ht="11.1" customHeight="1" x14ac:dyDescent="0.2">
      <c r="I118" s="22"/>
      <c r="J118" s="22"/>
    </row>
    <row r="119" spans="2:10" ht="11.1" customHeight="1" x14ac:dyDescent="0.2">
      <c r="B119" s="1" t="s">
        <v>103</v>
      </c>
      <c r="J119" s="79"/>
    </row>
    <row r="120" spans="2:10" ht="11.1" customHeight="1" x14ac:dyDescent="0.2">
      <c r="B120" s="1" t="s">
        <v>104</v>
      </c>
    </row>
    <row r="121" spans="2:10" ht="11.1" customHeight="1" x14ac:dyDescent="0.2"/>
    <row r="122" spans="2:10" ht="11.1" customHeight="1" x14ac:dyDescent="0.2"/>
    <row r="123" spans="2:10" ht="11.1" customHeight="1" x14ac:dyDescent="0.2"/>
    <row r="124" spans="2:10" s="1" customFormat="1" ht="11.1" customHeight="1" x14ac:dyDescent="0.2"/>
    <row r="126" spans="2:10" ht="11.45" customHeight="1" x14ac:dyDescent="0.2">
      <c r="B126" s="28"/>
      <c r="C126" s="28"/>
      <c r="D126" s="28"/>
      <c r="E126" s="28"/>
      <c r="F126" s="28"/>
      <c r="G126" s="28"/>
      <c r="H126" s="28"/>
      <c r="I126" s="28"/>
      <c r="J126" s="28"/>
    </row>
  </sheetData>
  <mergeCells count="100">
    <mergeCell ref="D112:F112"/>
    <mergeCell ref="I112:J112"/>
    <mergeCell ref="D115:G115"/>
    <mergeCell ref="D116:F116"/>
    <mergeCell ref="I116:J116"/>
    <mergeCell ref="I1:J1"/>
    <mergeCell ref="I2:J2"/>
    <mergeCell ref="B5:J5"/>
    <mergeCell ref="B103:G103"/>
    <mergeCell ref="B104:G104"/>
    <mergeCell ref="B91:G91"/>
    <mergeCell ref="B92:G92"/>
    <mergeCell ref="B93:G93"/>
    <mergeCell ref="B94:G94"/>
    <mergeCell ref="B95:G95"/>
    <mergeCell ref="B96:G96"/>
    <mergeCell ref="B85:G85"/>
    <mergeCell ref="B86:G86"/>
    <mergeCell ref="B87:G87"/>
    <mergeCell ref="B88:G88"/>
    <mergeCell ref="B89:G89"/>
    <mergeCell ref="B105:G105"/>
    <mergeCell ref="B106:G106"/>
    <mergeCell ref="B107:G107"/>
    <mergeCell ref="D111:G111"/>
    <mergeCell ref="B97:G97"/>
    <mergeCell ref="B98:G98"/>
    <mergeCell ref="B99:G99"/>
    <mergeCell ref="B100:G100"/>
    <mergeCell ref="B101:G101"/>
    <mergeCell ref="B102:G102"/>
    <mergeCell ref="B90:G90"/>
    <mergeCell ref="B79:G79"/>
    <mergeCell ref="B80:G80"/>
    <mergeCell ref="B81:G81"/>
    <mergeCell ref="B82:G82"/>
    <mergeCell ref="B83:G83"/>
    <mergeCell ref="B84:G84"/>
    <mergeCell ref="B78:G78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66:G66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5:G65"/>
    <mergeCell ref="B52:G52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40:G40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H3:J3"/>
    <mergeCell ref="H4:J4"/>
    <mergeCell ref="B28:G28"/>
    <mergeCell ref="F11:J11"/>
    <mergeCell ref="F13:J13"/>
    <mergeCell ref="F15:J15"/>
    <mergeCell ref="D17:J17"/>
    <mergeCell ref="B18:I18"/>
    <mergeCell ref="F20:J20"/>
    <mergeCell ref="B22:I22"/>
    <mergeCell ref="B24:G24"/>
    <mergeCell ref="B25:G25"/>
    <mergeCell ref="B26:G26"/>
    <mergeCell ref="B27:G27"/>
  </mergeCells>
  <pageMargins left="0.25" right="0.25" top="0.75" bottom="0.75" header="0.3" footer="0.3"/>
  <pageSetup paperSize="9" fitToHeight="0" orientation="portrait" r:id="rId1"/>
  <rowBreaks count="2" manualBreakCount="2">
    <brk id="62" max="16383" man="1"/>
    <brk id="1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1331A-B3D7-4CBB-A1FA-63EBDF30E1AC}">
  <sheetPr>
    <outlinePr summaryBelow="0" summaryRight="0"/>
    <pageSetUpPr autoPageBreaks="0" fitToPage="1"/>
  </sheetPr>
  <dimension ref="A1:AD96"/>
  <sheetViews>
    <sheetView topLeftCell="A9" workbookViewId="0">
      <selection activeCell="AG66" sqref="AG66"/>
    </sheetView>
  </sheetViews>
  <sheetFormatPr defaultColWidth="9" defaultRowHeight="11.45" customHeight="1" x14ac:dyDescent="0.2"/>
  <cols>
    <col min="1" max="1" width="2.28515625" style="35" customWidth="1"/>
    <col min="2" max="2" width="1.85546875" style="35" customWidth="1"/>
    <col min="3" max="3" width="0.28515625" style="35" customWidth="1"/>
    <col min="4" max="4" width="2" style="35" customWidth="1"/>
    <col min="5" max="5" width="13.140625" style="35" customWidth="1"/>
    <col min="6" max="6" width="1.42578125" style="35" customWidth="1"/>
    <col min="7" max="7" width="9.7109375" style="35" customWidth="1"/>
    <col min="8" max="8" width="1.42578125" style="35" customWidth="1"/>
    <col min="9" max="9" width="1.7109375" style="35" customWidth="1"/>
    <col min="10" max="10" width="11" style="35" customWidth="1"/>
    <col min="11" max="11" width="3.7109375" style="35" customWidth="1"/>
    <col min="12" max="12" width="1.5703125" style="35" customWidth="1"/>
    <col min="13" max="13" width="3.85546875" style="35" customWidth="1"/>
    <col min="14" max="14" width="1" style="35" customWidth="1"/>
    <col min="15" max="15" width="1.7109375" style="35" customWidth="1"/>
    <col min="16" max="16" width="1" style="35" customWidth="1"/>
    <col min="17" max="17" width="5.28515625" style="35" customWidth="1"/>
    <col min="18" max="18" width="0.28515625" style="35" customWidth="1"/>
    <col min="19" max="19" width="1.7109375" style="35" customWidth="1"/>
    <col min="20" max="20" width="5.42578125" style="35" customWidth="1"/>
    <col min="21" max="21" width="1.140625" style="35" customWidth="1"/>
    <col min="22" max="22" width="0.5703125" style="35" customWidth="1"/>
    <col min="23" max="23" width="1.28515625" style="35" customWidth="1"/>
    <col min="24" max="24" width="7.7109375" style="35" customWidth="1"/>
    <col min="25" max="25" width="8" style="35" customWidth="1"/>
    <col min="26" max="26" width="1" style="35" customWidth="1"/>
    <col min="27" max="27" width="0.7109375" style="35" customWidth="1"/>
    <col min="28" max="28" width="11.42578125" style="35" customWidth="1"/>
    <col min="29" max="29" width="6" style="35" customWidth="1"/>
    <col min="30" max="30" width="0.28515625" style="35" customWidth="1"/>
    <col min="31" max="16384" width="9" style="38"/>
  </cols>
  <sheetData>
    <row r="1" spans="5:29" ht="44.1" customHeight="1" x14ac:dyDescent="0.2">
      <c r="R1" s="61" t="s">
        <v>107</v>
      </c>
      <c r="S1" s="61"/>
      <c r="T1" s="61"/>
      <c r="U1" s="61"/>
      <c r="V1" s="61"/>
      <c r="W1" s="61"/>
      <c r="X1" s="62" t="s">
        <v>105</v>
      </c>
      <c r="Y1" s="62"/>
      <c r="Z1" s="62"/>
      <c r="AA1" s="62"/>
      <c r="AB1" s="62"/>
      <c r="AC1" s="61"/>
    </row>
    <row r="2" spans="5:29" ht="21" customHeight="1" x14ac:dyDescent="0.2">
      <c r="G2" s="188" t="s">
        <v>158</v>
      </c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61"/>
      <c r="Y2" s="61"/>
      <c r="Z2" s="61"/>
      <c r="AA2" s="61"/>
      <c r="AB2" s="63" t="s">
        <v>1</v>
      </c>
      <c r="AC2" s="61"/>
    </row>
    <row r="3" spans="5:29" ht="12.75" hidden="1" x14ac:dyDescent="0.2">
      <c r="J3" s="59" t="s">
        <v>158</v>
      </c>
    </row>
    <row r="4" spans="5:29" s="35" customFormat="1" ht="35.1" hidden="1" customHeight="1" x14ac:dyDescent="0.2">
      <c r="J4" s="59" t="s">
        <v>158</v>
      </c>
      <c r="R4" s="187" t="s">
        <v>0</v>
      </c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</row>
    <row r="5" spans="5:29" s="35" customFormat="1" ht="11.1" hidden="1" customHeight="1" x14ac:dyDescent="0.2">
      <c r="J5" s="59" t="s">
        <v>158</v>
      </c>
    </row>
    <row r="6" spans="5:29" s="35" customFormat="1" ht="10.5" customHeight="1" x14ac:dyDescent="0.2">
      <c r="J6" s="59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</row>
    <row r="7" spans="5:29" ht="12" customHeight="1" x14ac:dyDescent="0.25">
      <c r="E7" s="60"/>
      <c r="F7" s="60"/>
      <c r="G7" s="189" t="s">
        <v>108</v>
      </c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60"/>
      <c r="Y7" s="60"/>
      <c r="Z7" s="60"/>
      <c r="AA7" s="60"/>
      <c r="AB7" s="60"/>
    </row>
    <row r="8" spans="5:29" s="35" customFormat="1" ht="9.75" customHeight="1" x14ac:dyDescent="0.2"/>
    <row r="9" spans="5:29" ht="12" customHeight="1" x14ac:dyDescent="0.2">
      <c r="E9" s="36" t="s">
        <v>2</v>
      </c>
      <c r="F9" s="36"/>
      <c r="G9" s="36"/>
      <c r="H9" s="36" t="s">
        <v>110</v>
      </c>
      <c r="I9" s="36"/>
      <c r="J9" s="36"/>
    </row>
    <row r="10" spans="5:29" s="35" customFormat="1" ht="2.1" customHeight="1" x14ac:dyDescent="0.2"/>
    <row r="11" spans="5:29" ht="12" customHeight="1" x14ac:dyDescent="0.2">
      <c r="E11" s="36" t="s">
        <v>4</v>
      </c>
      <c r="F11" s="36"/>
      <c r="G11" s="36"/>
      <c r="H11" s="36" t="s">
        <v>5</v>
      </c>
      <c r="I11" s="36"/>
      <c r="J11" s="36"/>
    </row>
    <row r="12" spans="5:29" s="35" customFormat="1" ht="3" customHeight="1" x14ac:dyDescent="0.2"/>
    <row r="13" spans="5:29" ht="12" customHeight="1" x14ac:dyDescent="0.2">
      <c r="E13" s="36" t="s">
        <v>6</v>
      </c>
      <c r="F13" s="36"/>
      <c r="G13" s="36"/>
      <c r="H13" s="182" t="s">
        <v>7</v>
      </c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</row>
    <row r="14" spans="5:29" s="35" customFormat="1" ht="2.1" customHeight="1" x14ac:dyDescent="0.2"/>
    <row r="15" spans="5:29" ht="24" customHeight="1" x14ac:dyDescent="0.2">
      <c r="E15" s="37" t="s">
        <v>8</v>
      </c>
      <c r="F15" s="37"/>
      <c r="G15" s="37"/>
      <c r="H15" s="185" t="s">
        <v>9</v>
      </c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</row>
    <row r="16" spans="5:29" s="35" customFormat="1" ht="2.1" customHeight="1" x14ac:dyDescent="0.2"/>
    <row r="17" spans="2:30" ht="12" customHeight="1" x14ac:dyDescent="0.2">
      <c r="E17" s="36" t="s">
        <v>10</v>
      </c>
      <c r="F17" s="36"/>
      <c r="G17" s="36"/>
      <c r="H17" s="182" t="s">
        <v>11</v>
      </c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</row>
    <row r="18" spans="2:30" s="35" customFormat="1" ht="3.95" customHeight="1" x14ac:dyDescent="0.2"/>
    <row r="19" spans="2:30" ht="12" customHeight="1" x14ac:dyDescent="0.2">
      <c r="E19" s="182" t="s">
        <v>111</v>
      </c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</row>
    <row r="20" spans="2:30" ht="12" customHeight="1" x14ac:dyDescent="0.2">
      <c r="B20" s="182" t="s">
        <v>112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</row>
    <row r="21" spans="2:30" s="35" customFormat="1" ht="3" customHeight="1" x14ac:dyDescent="0.2"/>
    <row r="22" spans="2:30" ht="12" customHeight="1" x14ac:dyDescent="0.2">
      <c r="E22" s="36" t="s">
        <v>15</v>
      </c>
      <c r="F22" s="36"/>
      <c r="G22" s="36"/>
      <c r="H22" s="186" t="s">
        <v>16</v>
      </c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</row>
    <row r="23" spans="2:30" s="35" customFormat="1" ht="3" customHeight="1" x14ac:dyDescent="0.2"/>
    <row r="24" spans="2:30" s="35" customFormat="1" ht="12" customHeight="1" x14ac:dyDescent="0.2">
      <c r="E24" s="182" t="s">
        <v>17</v>
      </c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</row>
    <row r="25" spans="2:30" s="35" customFormat="1" ht="9" customHeight="1" thickBot="1" x14ac:dyDescent="0.25">
      <c r="AB25" s="35" t="s">
        <v>18</v>
      </c>
    </row>
    <row r="26" spans="2:30" s="35" customFormat="1" ht="24" customHeight="1" x14ac:dyDescent="0.2">
      <c r="B26" s="157" t="s">
        <v>113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 t="s">
        <v>20</v>
      </c>
      <c r="U26" s="158"/>
      <c r="V26" s="158"/>
      <c r="W26" s="158"/>
      <c r="X26" s="158" t="s">
        <v>114</v>
      </c>
      <c r="Y26" s="158"/>
      <c r="Z26" s="158"/>
      <c r="AA26" s="158"/>
      <c r="AB26" s="183" t="s">
        <v>115</v>
      </c>
      <c r="AC26" s="183"/>
      <c r="AD26" s="183"/>
    </row>
    <row r="27" spans="2:30" s="35" customFormat="1" ht="11.1" customHeight="1" x14ac:dyDescent="0.2">
      <c r="B27" s="161">
        <v>1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2">
        <v>2</v>
      </c>
      <c r="U27" s="162"/>
      <c r="V27" s="162"/>
      <c r="W27" s="162"/>
      <c r="X27" s="162">
        <v>3</v>
      </c>
      <c r="Y27" s="162"/>
      <c r="Z27" s="162"/>
      <c r="AA27" s="162"/>
      <c r="AB27" s="184">
        <v>4</v>
      </c>
      <c r="AC27" s="184"/>
      <c r="AD27" s="184"/>
    </row>
    <row r="28" spans="2:30" s="35" customFormat="1" ht="12" customHeight="1" x14ac:dyDescent="0.2">
      <c r="B28" s="152" t="s">
        <v>116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76">
        <v>10</v>
      </c>
      <c r="U28" s="176"/>
      <c r="V28" s="176"/>
      <c r="W28" s="176"/>
      <c r="X28" s="147">
        <v>774184</v>
      </c>
      <c r="Y28" s="147"/>
      <c r="Z28" s="147"/>
      <c r="AA28" s="147"/>
      <c r="AB28" s="148">
        <v>817622</v>
      </c>
      <c r="AC28" s="148"/>
      <c r="AD28" s="148"/>
    </row>
    <row r="29" spans="2:30" s="35" customFormat="1" ht="12" customHeight="1" x14ac:dyDescent="0.2">
      <c r="B29" s="179" t="s">
        <v>117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6">
        <v>11</v>
      </c>
      <c r="U29" s="176"/>
      <c r="V29" s="176"/>
      <c r="W29" s="176"/>
      <c r="X29" s="180">
        <v>709917</v>
      </c>
      <c r="Y29" s="180"/>
      <c r="Z29" s="180"/>
      <c r="AA29" s="180"/>
      <c r="AB29" s="181">
        <v>991436</v>
      </c>
      <c r="AC29" s="181"/>
      <c r="AD29" s="181"/>
    </row>
    <row r="30" spans="2:30" s="35" customFormat="1" ht="12" customHeight="1" x14ac:dyDescent="0.2">
      <c r="B30" s="153" t="s">
        <v>118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78">
        <v>12</v>
      </c>
      <c r="U30" s="178"/>
      <c r="V30" s="178"/>
      <c r="W30" s="178"/>
      <c r="X30" s="174">
        <f>X28-X29</f>
        <v>64267</v>
      </c>
      <c r="Y30" s="174"/>
      <c r="Z30" s="174"/>
      <c r="AA30" s="174"/>
      <c r="AB30" s="175">
        <f>AB28-AB29</f>
        <v>-173814</v>
      </c>
      <c r="AC30" s="175"/>
      <c r="AD30" s="175"/>
    </row>
    <row r="31" spans="2:30" s="35" customFormat="1" ht="12" customHeight="1" x14ac:dyDescent="0.2">
      <c r="B31" s="179" t="s">
        <v>119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6">
        <v>13</v>
      </c>
      <c r="U31" s="176"/>
      <c r="V31" s="176"/>
      <c r="W31" s="176"/>
      <c r="X31" s="147" t="s">
        <v>120</v>
      </c>
      <c r="Y31" s="147"/>
      <c r="Z31" s="147"/>
      <c r="AA31" s="147"/>
      <c r="AB31" s="148" t="s">
        <v>120</v>
      </c>
      <c r="AC31" s="148"/>
      <c r="AD31" s="148"/>
    </row>
    <row r="32" spans="2:30" s="35" customFormat="1" ht="12" customHeight="1" x14ac:dyDescent="0.2">
      <c r="B32" s="152" t="s">
        <v>121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76">
        <v>14</v>
      </c>
      <c r="U32" s="176"/>
      <c r="V32" s="176"/>
      <c r="W32" s="176"/>
      <c r="X32" s="147">
        <f>21064.01171+38667</f>
        <v>59731.011709999999</v>
      </c>
      <c r="Y32" s="147"/>
      <c r="Z32" s="147"/>
      <c r="AA32" s="147"/>
      <c r="AB32" s="148">
        <v>54709</v>
      </c>
      <c r="AC32" s="148"/>
      <c r="AD32" s="148"/>
    </row>
    <row r="33" spans="2:30" s="35" customFormat="1" ht="12" customHeight="1" x14ac:dyDescent="0.2">
      <c r="B33" s="177" t="s">
        <v>122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8">
        <v>20</v>
      </c>
      <c r="U33" s="178"/>
      <c r="V33" s="178"/>
      <c r="W33" s="178"/>
      <c r="X33" s="174">
        <f>X30-X32</f>
        <v>4535.9882900000011</v>
      </c>
      <c r="Y33" s="174"/>
      <c r="Z33" s="174"/>
      <c r="AA33" s="174"/>
      <c r="AB33" s="175">
        <f>AB30-AB32</f>
        <v>-228523</v>
      </c>
      <c r="AC33" s="175"/>
      <c r="AD33" s="175"/>
    </row>
    <row r="34" spans="2:30" s="35" customFormat="1" ht="12" customHeight="1" x14ac:dyDescent="0.2">
      <c r="B34" s="152" t="s">
        <v>123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76">
        <v>21</v>
      </c>
      <c r="U34" s="176"/>
      <c r="V34" s="176"/>
      <c r="W34" s="176"/>
      <c r="X34" s="147" t="s">
        <v>120</v>
      </c>
      <c r="Y34" s="147"/>
      <c r="Z34" s="147"/>
      <c r="AA34" s="147"/>
      <c r="AB34" s="148" t="s">
        <v>120</v>
      </c>
      <c r="AC34" s="148"/>
      <c r="AD34" s="148"/>
    </row>
    <row r="35" spans="2:30" s="35" customFormat="1" ht="12" customHeight="1" x14ac:dyDescent="0.2">
      <c r="B35" s="152" t="s">
        <v>124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76">
        <v>22</v>
      </c>
      <c r="U35" s="176"/>
      <c r="V35" s="176"/>
      <c r="W35" s="176"/>
      <c r="X35" s="147">
        <v>866</v>
      </c>
      <c r="Y35" s="147"/>
      <c r="Z35" s="147"/>
      <c r="AA35" s="147"/>
      <c r="AB35" s="148">
        <v>43110</v>
      </c>
      <c r="AC35" s="148"/>
      <c r="AD35" s="148"/>
    </row>
    <row r="36" spans="2:30" s="35" customFormat="1" ht="24" customHeight="1" x14ac:dyDescent="0.2">
      <c r="B36" s="152" t="s">
        <v>125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76">
        <v>23</v>
      </c>
      <c r="U36" s="176"/>
      <c r="V36" s="176"/>
      <c r="W36" s="176"/>
      <c r="X36" s="147" t="s">
        <v>120</v>
      </c>
      <c r="Y36" s="147"/>
      <c r="Z36" s="147"/>
      <c r="AA36" s="147"/>
      <c r="AB36" s="148" t="s">
        <v>120</v>
      </c>
      <c r="AC36" s="148"/>
      <c r="AD36" s="148"/>
    </row>
    <row r="37" spans="2:30" s="35" customFormat="1" ht="12" customHeight="1" x14ac:dyDescent="0.2">
      <c r="B37" s="152" t="s">
        <v>126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76">
        <v>24</v>
      </c>
      <c r="U37" s="176"/>
      <c r="V37" s="176"/>
      <c r="W37" s="176"/>
      <c r="X37" s="147">
        <v>1237</v>
      </c>
      <c r="Y37" s="147"/>
      <c r="Z37" s="147"/>
      <c r="AA37" s="147"/>
      <c r="AB37" s="148">
        <v>47022</v>
      </c>
      <c r="AC37" s="148"/>
      <c r="AD37" s="148"/>
    </row>
    <row r="38" spans="2:30" s="35" customFormat="1" ht="12" customHeight="1" x14ac:dyDescent="0.2">
      <c r="B38" s="152" t="s">
        <v>127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76">
        <v>25</v>
      </c>
      <c r="U38" s="176"/>
      <c r="V38" s="176"/>
      <c r="W38" s="176"/>
      <c r="X38" s="147">
        <f>659.598+1111</f>
        <v>1770.598</v>
      </c>
      <c r="Y38" s="147"/>
      <c r="Z38" s="147"/>
      <c r="AA38" s="147"/>
      <c r="AB38" s="148">
        <v>25855</v>
      </c>
      <c r="AC38" s="148"/>
      <c r="AD38" s="148"/>
    </row>
    <row r="39" spans="2:30" s="35" customFormat="1" ht="12" customHeight="1" x14ac:dyDescent="0.2">
      <c r="B39" s="153" t="s">
        <v>128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4">
        <v>100</v>
      </c>
      <c r="U39" s="154"/>
      <c r="V39" s="154"/>
      <c r="W39" s="154"/>
      <c r="X39" s="174">
        <f>X33+X37-X35-X38</f>
        <v>3136.3902900000012</v>
      </c>
      <c r="Y39" s="174"/>
      <c r="Z39" s="174"/>
      <c r="AA39" s="174"/>
      <c r="AB39" s="175">
        <f>AB33+AB37-AB38-AB35</f>
        <v>-250466</v>
      </c>
      <c r="AC39" s="175"/>
      <c r="AD39" s="175"/>
    </row>
    <row r="40" spans="2:30" s="35" customFormat="1" ht="12" customHeight="1" x14ac:dyDescent="0.2">
      <c r="B40" s="152" t="s">
        <v>129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66">
        <v>101</v>
      </c>
      <c r="U40" s="166"/>
      <c r="V40" s="166"/>
      <c r="W40" s="166"/>
      <c r="X40" s="147" t="s">
        <v>120</v>
      </c>
      <c r="Y40" s="147"/>
      <c r="Z40" s="147"/>
      <c r="AA40" s="147"/>
      <c r="AB40" s="148" t="s">
        <v>120</v>
      </c>
      <c r="AC40" s="148"/>
      <c r="AD40" s="148"/>
    </row>
    <row r="41" spans="2:30" s="35" customFormat="1" ht="24" customHeight="1" x14ac:dyDescent="0.2">
      <c r="B41" s="153" t="s">
        <v>130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4">
        <v>200</v>
      </c>
      <c r="U41" s="154"/>
      <c r="V41" s="154"/>
      <c r="W41" s="154"/>
      <c r="X41" s="174">
        <f>X39</f>
        <v>3136.3902900000012</v>
      </c>
      <c r="Y41" s="174"/>
      <c r="Z41" s="174"/>
      <c r="AA41" s="174"/>
      <c r="AB41" s="175">
        <f>AB39</f>
        <v>-250466</v>
      </c>
      <c r="AC41" s="175"/>
      <c r="AD41" s="175"/>
    </row>
    <row r="42" spans="2:30" s="35" customFormat="1" ht="12" customHeight="1" x14ac:dyDescent="0.2">
      <c r="B42" s="152" t="s">
        <v>131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66">
        <v>201</v>
      </c>
      <c r="U42" s="166"/>
      <c r="V42" s="166"/>
      <c r="W42" s="166"/>
      <c r="X42" s="147" t="s">
        <v>120</v>
      </c>
      <c r="Y42" s="147"/>
      <c r="Z42" s="147"/>
      <c r="AA42" s="147"/>
      <c r="AB42" s="148" t="s">
        <v>120</v>
      </c>
      <c r="AC42" s="148"/>
      <c r="AD42" s="148"/>
    </row>
    <row r="43" spans="2:30" s="35" customFormat="1" ht="12" customHeight="1" x14ac:dyDescent="0.2">
      <c r="B43" s="153" t="s">
        <v>132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4">
        <v>300</v>
      </c>
      <c r="U43" s="154"/>
      <c r="V43" s="154"/>
      <c r="W43" s="154"/>
      <c r="X43" s="174">
        <f>X41</f>
        <v>3136.3902900000012</v>
      </c>
      <c r="Y43" s="174"/>
      <c r="Z43" s="174"/>
      <c r="AA43" s="174"/>
      <c r="AB43" s="175">
        <f>AB41</f>
        <v>-250466</v>
      </c>
      <c r="AC43" s="175"/>
      <c r="AD43" s="175"/>
    </row>
    <row r="44" spans="2:30" s="35" customFormat="1" ht="12" customHeight="1" x14ac:dyDescent="0.2">
      <c r="B44" s="152" t="s">
        <v>133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39"/>
      <c r="U44" s="40"/>
      <c r="V44" s="40"/>
      <c r="W44" s="41"/>
      <c r="X44" s="147" t="s">
        <v>120</v>
      </c>
      <c r="Y44" s="147"/>
      <c r="Z44" s="147"/>
      <c r="AA44" s="147"/>
      <c r="AB44" s="148" t="s">
        <v>120</v>
      </c>
      <c r="AC44" s="148"/>
      <c r="AD44" s="148"/>
    </row>
    <row r="45" spans="2:30" s="35" customFormat="1" ht="12" customHeight="1" x14ac:dyDescent="0.2">
      <c r="B45" s="152" t="s">
        <v>134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39"/>
      <c r="U45" s="40"/>
      <c r="V45" s="40"/>
      <c r="W45" s="41"/>
      <c r="X45" s="147" t="s">
        <v>120</v>
      </c>
      <c r="Y45" s="147"/>
      <c r="Z45" s="147"/>
      <c r="AA45" s="147"/>
      <c r="AB45" s="148" t="s">
        <v>120</v>
      </c>
      <c r="AC45" s="148"/>
      <c r="AD45" s="148"/>
    </row>
    <row r="46" spans="2:30" s="35" customFormat="1" ht="12" customHeight="1" x14ac:dyDescent="0.2">
      <c r="B46" s="153" t="s">
        <v>135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4">
        <v>400</v>
      </c>
      <c r="U46" s="154"/>
      <c r="V46" s="154"/>
      <c r="W46" s="154"/>
      <c r="X46" s="174">
        <v>0</v>
      </c>
      <c r="Y46" s="174"/>
      <c r="Z46" s="174"/>
      <c r="AA46" s="174"/>
      <c r="AB46" s="175">
        <v>0</v>
      </c>
      <c r="AC46" s="175"/>
      <c r="AD46" s="175"/>
    </row>
    <row r="47" spans="2:30" s="35" customFormat="1" ht="12" customHeight="1" x14ac:dyDescent="0.2">
      <c r="B47" s="152" t="s">
        <v>136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39"/>
      <c r="U47" s="40"/>
      <c r="V47" s="40"/>
      <c r="W47" s="41"/>
      <c r="X47" s="42"/>
      <c r="Y47" s="43"/>
      <c r="Z47" s="43"/>
      <c r="AA47" s="44"/>
      <c r="AB47" s="42"/>
      <c r="AC47" s="43"/>
      <c r="AD47" s="45"/>
    </row>
    <row r="48" spans="2:30" s="35" customFormat="1" ht="24" customHeight="1" x14ac:dyDescent="0.2">
      <c r="B48" s="152" t="s">
        <v>137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66">
        <v>410</v>
      </c>
      <c r="U48" s="166"/>
      <c r="V48" s="166"/>
      <c r="W48" s="166"/>
      <c r="X48" s="147" t="s">
        <v>120</v>
      </c>
      <c r="Y48" s="147"/>
      <c r="Z48" s="147"/>
      <c r="AA48" s="147"/>
      <c r="AB48" s="148" t="s">
        <v>120</v>
      </c>
      <c r="AC48" s="148"/>
      <c r="AD48" s="148"/>
    </row>
    <row r="49" spans="2:30" s="35" customFormat="1" ht="24" customHeight="1" x14ac:dyDescent="0.2">
      <c r="B49" s="152" t="s">
        <v>138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66">
        <v>411</v>
      </c>
      <c r="U49" s="166"/>
      <c r="V49" s="166"/>
      <c r="W49" s="166"/>
      <c r="X49" s="147" t="s">
        <v>120</v>
      </c>
      <c r="Y49" s="147"/>
      <c r="Z49" s="147"/>
      <c r="AA49" s="147"/>
      <c r="AB49" s="148" t="s">
        <v>120</v>
      </c>
      <c r="AC49" s="148"/>
      <c r="AD49" s="148"/>
    </row>
    <row r="50" spans="2:30" s="35" customFormat="1" ht="12" customHeight="1" x14ac:dyDescent="0.2">
      <c r="B50" s="152" t="s">
        <v>139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66">
        <v>412</v>
      </c>
      <c r="U50" s="166"/>
      <c r="V50" s="166"/>
      <c r="W50" s="166"/>
      <c r="X50" s="147" t="s">
        <v>120</v>
      </c>
      <c r="Y50" s="147"/>
      <c r="Z50" s="147"/>
      <c r="AA50" s="147"/>
      <c r="AB50" s="148" t="s">
        <v>120</v>
      </c>
      <c r="AC50" s="148"/>
      <c r="AD50" s="148"/>
    </row>
    <row r="51" spans="2:30" s="35" customFormat="1" ht="12" customHeight="1" x14ac:dyDescent="0.2">
      <c r="B51" s="152" t="s">
        <v>140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66">
        <v>413</v>
      </c>
      <c r="U51" s="166"/>
      <c r="V51" s="166"/>
      <c r="W51" s="166"/>
      <c r="X51" s="147" t="s">
        <v>120</v>
      </c>
      <c r="Y51" s="147"/>
      <c r="Z51" s="147"/>
      <c r="AA51" s="147"/>
      <c r="AB51" s="148" t="s">
        <v>120</v>
      </c>
      <c r="AC51" s="148"/>
      <c r="AD51" s="148"/>
    </row>
    <row r="52" spans="2:30" s="35" customFormat="1" ht="12" customHeight="1" x14ac:dyDescent="0.2">
      <c r="B52" s="152" t="s">
        <v>141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66">
        <v>414</v>
      </c>
      <c r="U52" s="166"/>
      <c r="V52" s="166"/>
      <c r="W52" s="166"/>
      <c r="X52" s="147" t="s">
        <v>120</v>
      </c>
      <c r="Y52" s="147"/>
      <c r="Z52" s="147"/>
      <c r="AA52" s="147"/>
      <c r="AB52" s="148" t="s">
        <v>120</v>
      </c>
      <c r="AC52" s="148"/>
      <c r="AD52" s="148"/>
    </row>
    <row r="53" spans="2:30" s="35" customFormat="1" ht="12" customHeight="1" x14ac:dyDescent="0.2">
      <c r="B53" s="152" t="s">
        <v>142</v>
      </c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66">
        <v>415</v>
      </c>
      <c r="U53" s="166"/>
      <c r="V53" s="166"/>
      <c r="W53" s="166"/>
      <c r="X53" s="147" t="s">
        <v>120</v>
      </c>
      <c r="Y53" s="147"/>
      <c r="Z53" s="147"/>
      <c r="AA53" s="147"/>
      <c r="AB53" s="148" t="s">
        <v>120</v>
      </c>
      <c r="AC53" s="148"/>
      <c r="AD53" s="148"/>
    </row>
    <row r="54" spans="2:30" s="35" customFormat="1" ht="12" customHeight="1" x14ac:dyDescent="0.2">
      <c r="B54" s="152" t="s">
        <v>143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66">
        <v>416</v>
      </c>
      <c r="U54" s="166"/>
      <c r="V54" s="166"/>
      <c r="W54" s="166"/>
      <c r="X54" s="147" t="s">
        <v>120</v>
      </c>
      <c r="Y54" s="147"/>
      <c r="Z54" s="147"/>
      <c r="AA54" s="147"/>
      <c r="AB54" s="148" t="s">
        <v>120</v>
      </c>
      <c r="AC54" s="148"/>
      <c r="AD54" s="148"/>
    </row>
    <row r="55" spans="2:30" s="35" customFormat="1" ht="12" customHeight="1" x14ac:dyDescent="0.2">
      <c r="B55" s="152" t="s">
        <v>144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66">
        <v>417</v>
      </c>
      <c r="U55" s="166"/>
      <c r="V55" s="166"/>
      <c r="W55" s="166"/>
      <c r="X55" s="147">
        <v>0</v>
      </c>
      <c r="Y55" s="147"/>
      <c r="Z55" s="147"/>
      <c r="AA55" s="147"/>
      <c r="AB55" s="148">
        <v>0</v>
      </c>
      <c r="AC55" s="148"/>
      <c r="AD55" s="148"/>
    </row>
    <row r="56" spans="2:30" s="46" customFormat="1" ht="12" customHeight="1" x14ac:dyDescent="0.25">
      <c r="B56" s="152" t="s">
        <v>145</v>
      </c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66">
        <v>418</v>
      </c>
      <c r="U56" s="166"/>
      <c r="V56" s="166"/>
      <c r="W56" s="166"/>
      <c r="X56" s="147">
        <v>0</v>
      </c>
      <c r="Y56" s="147"/>
      <c r="Z56" s="147"/>
      <c r="AA56" s="147"/>
      <c r="AB56" s="148">
        <v>0</v>
      </c>
      <c r="AC56" s="148"/>
      <c r="AD56" s="148"/>
    </row>
    <row r="57" spans="2:30" s="35" customFormat="1" ht="36" customHeight="1" x14ac:dyDescent="0.2">
      <c r="B57" s="153" t="s">
        <v>146</v>
      </c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66">
        <v>420</v>
      </c>
      <c r="U57" s="166"/>
      <c r="V57" s="166"/>
      <c r="W57" s="166"/>
      <c r="X57" s="167">
        <v>0</v>
      </c>
      <c r="Y57" s="167"/>
      <c r="Z57" s="167"/>
      <c r="AA57" s="167"/>
      <c r="AB57" s="168">
        <v>0</v>
      </c>
      <c r="AC57" s="168"/>
      <c r="AD57" s="168"/>
    </row>
    <row r="58" spans="2:30" s="35" customFormat="1" ht="12" customHeight="1" x14ac:dyDescent="0.2">
      <c r="B58" s="152" t="s">
        <v>147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66">
        <v>431</v>
      </c>
      <c r="U58" s="166"/>
      <c r="V58" s="166"/>
      <c r="W58" s="166"/>
      <c r="X58" s="147" t="s">
        <v>120</v>
      </c>
      <c r="Y58" s="147"/>
      <c r="Z58" s="147"/>
      <c r="AA58" s="147"/>
      <c r="AB58" s="148" t="s">
        <v>120</v>
      </c>
      <c r="AC58" s="148"/>
      <c r="AD58" s="148"/>
    </row>
    <row r="59" spans="2:30" s="35" customFormat="1" ht="24" customHeight="1" x14ac:dyDescent="0.2">
      <c r="B59" s="152" t="s">
        <v>138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66">
        <v>432</v>
      </c>
      <c r="U59" s="166"/>
      <c r="V59" s="166"/>
      <c r="W59" s="166"/>
      <c r="X59" s="147" t="s">
        <v>120</v>
      </c>
      <c r="Y59" s="147"/>
      <c r="Z59" s="147"/>
      <c r="AA59" s="147"/>
      <c r="AB59" s="148" t="s">
        <v>120</v>
      </c>
      <c r="AC59" s="148"/>
      <c r="AD59" s="148"/>
    </row>
    <row r="60" spans="2:30" s="35" customFormat="1" ht="12" customHeight="1" x14ac:dyDescent="0.2">
      <c r="B60" s="173" t="s">
        <v>148</v>
      </c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66">
        <v>433</v>
      </c>
      <c r="U60" s="166"/>
      <c r="V60" s="166"/>
      <c r="W60" s="166"/>
      <c r="X60" s="147" t="s">
        <v>120</v>
      </c>
      <c r="Y60" s="147"/>
      <c r="Z60" s="147"/>
      <c r="AA60" s="147"/>
      <c r="AB60" s="148" t="s">
        <v>120</v>
      </c>
      <c r="AC60" s="148"/>
      <c r="AD60" s="148"/>
    </row>
    <row r="61" spans="2:30" s="35" customFormat="1" ht="12" customHeight="1" x14ac:dyDescent="0.2">
      <c r="B61" s="173" t="s">
        <v>145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66">
        <v>434</v>
      </c>
      <c r="U61" s="166"/>
      <c r="V61" s="166"/>
      <c r="W61" s="166"/>
      <c r="X61" s="147" t="s">
        <v>120</v>
      </c>
      <c r="Y61" s="147"/>
      <c r="Z61" s="147"/>
      <c r="AA61" s="147"/>
      <c r="AB61" s="148" t="s">
        <v>120</v>
      </c>
      <c r="AC61" s="148"/>
      <c r="AD61" s="148"/>
    </row>
    <row r="62" spans="2:30" s="35" customFormat="1" ht="24" customHeight="1" x14ac:dyDescent="0.2">
      <c r="B62" s="173" t="s">
        <v>149</v>
      </c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66">
        <v>435</v>
      </c>
      <c r="U62" s="166"/>
      <c r="V62" s="166"/>
      <c r="W62" s="166"/>
      <c r="X62" s="147" t="s">
        <v>120</v>
      </c>
      <c r="Y62" s="147"/>
      <c r="Z62" s="147"/>
      <c r="AA62" s="147"/>
      <c r="AB62" s="148" t="s">
        <v>120</v>
      </c>
      <c r="AC62" s="148"/>
      <c r="AD62" s="148"/>
    </row>
    <row r="63" spans="2:30" s="35" customFormat="1" ht="36" customHeight="1" x14ac:dyDescent="0.2">
      <c r="B63" s="165" t="s">
        <v>150</v>
      </c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6">
        <v>440</v>
      </c>
      <c r="U63" s="166"/>
      <c r="V63" s="166"/>
      <c r="W63" s="166"/>
      <c r="X63" s="167" t="s">
        <v>120</v>
      </c>
      <c r="Y63" s="167"/>
      <c r="Z63" s="167"/>
      <c r="AA63" s="167"/>
      <c r="AB63" s="168" t="s">
        <v>120</v>
      </c>
      <c r="AC63" s="168"/>
      <c r="AD63" s="168"/>
    </row>
    <row r="64" spans="2:30" s="35" customFormat="1" ht="12" customHeight="1" thickBot="1" x14ac:dyDescent="0.25">
      <c r="B64" s="169" t="s">
        <v>151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70">
        <v>500</v>
      </c>
      <c r="U64" s="170"/>
      <c r="V64" s="170"/>
      <c r="W64" s="170"/>
      <c r="X64" s="171">
        <f>X43</f>
        <v>3136.3902900000012</v>
      </c>
      <c r="Y64" s="171"/>
      <c r="Z64" s="171"/>
      <c r="AA64" s="171"/>
      <c r="AB64" s="172">
        <f>AB43</f>
        <v>-250466</v>
      </c>
      <c r="AC64" s="172"/>
      <c r="AD64" s="172"/>
    </row>
    <row r="65" spans="2:30" s="35" customFormat="1" ht="11.1" customHeight="1" thickBot="1" x14ac:dyDescent="0.25">
      <c r="X65" s="47"/>
      <c r="Y65" s="47"/>
      <c r="Z65" s="47"/>
      <c r="AA65" s="47"/>
      <c r="AB65" s="47" t="s">
        <v>18</v>
      </c>
      <c r="AC65" s="47"/>
      <c r="AD65" s="47"/>
    </row>
    <row r="66" spans="2:30" s="35" customFormat="1" ht="24" customHeight="1" x14ac:dyDescent="0.2">
      <c r="B66" s="157" t="s">
        <v>113</v>
      </c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8" t="s">
        <v>20</v>
      </c>
      <c r="U66" s="158"/>
      <c r="V66" s="158"/>
      <c r="W66" s="158"/>
      <c r="X66" s="159" t="s">
        <v>114</v>
      </c>
      <c r="Y66" s="159"/>
      <c r="Z66" s="159"/>
      <c r="AA66" s="159"/>
      <c r="AB66" s="160" t="s">
        <v>115</v>
      </c>
      <c r="AC66" s="160"/>
      <c r="AD66" s="160"/>
    </row>
    <row r="67" spans="2:30" s="35" customFormat="1" ht="11.1" customHeight="1" x14ac:dyDescent="0.2">
      <c r="B67" s="161">
        <v>1</v>
      </c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2">
        <v>2</v>
      </c>
      <c r="U67" s="162"/>
      <c r="V67" s="162"/>
      <c r="W67" s="162"/>
      <c r="X67" s="163">
        <v>3</v>
      </c>
      <c r="Y67" s="163"/>
      <c r="Z67" s="163"/>
      <c r="AA67" s="163"/>
      <c r="AB67" s="164">
        <v>4</v>
      </c>
      <c r="AC67" s="164"/>
      <c r="AD67" s="164"/>
    </row>
    <row r="68" spans="2:30" s="51" customFormat="1" ht="12.95" customHeight="1" x14ac:dyDescent="0.2">
      <c r="B68" s="152" t="s">
        <v>152</v>
      </c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48"/>
      <c r="U68" s="49"/>
      <c r="V68" s="49"/>
      <c r="W68" s="50"/>
      <c r="X68" s="147">
        <v>0</v>
      </c>
      <c r="Y68" s="147"/>
      <c r="Z68" s="147"/>
      <c r="AA68" s="147"/>
      <c r="AB68" s="148">
        <v>0</v>
      </c>
      <c r="AC68" s="148"/>
      <c r="AD68" s="148"/>
    </row>
    <row r="69" spans="2:30" s="35" customFormat="1" ht="12" customHeight="1" x14ac:dyDescent="0.2">
      <c r="B69" s="152" t="s">
        <v>133</v>
      </c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39"/>
      <c r="U69" s="40"/>
      <c r="V69" s="40"/>
      <c r="W69" s="41"/>
      <c r="X69" s="147">
        <v>0</v>
      </c>
      <c r="Y69" s="147"/>
      <c r="Z69" s="147"/>
      <c r="AA69" s="147"/>
      <c r="AB69" s="148">
        <v>0</v>
      </c>
      <c r="AC69" s="148"/>
      <c r="AD69" s="148"/>
    </row>
    <row r="70" spans="2:30" s="51" customFormat="1" ht="12" customHeight="1" x14ac:dyDescent="0.2">
      <c r="B70" s="152" t="s">
        <v>153</v>
      </c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48"/>
      <c r="U70" s="49"/>
      <c r="V70" s="49"/>
      <c r="W70" s="50"/>
      <c r="X70" s="147">
        <v>0</v>
      </c>
      <c r="Y70" s="147"/>
      <c r="Z70" s="147"/>
      <c r="AA70" s="147"/>
      <c r="AB70" s="148">
        <v>0</v>
      </c>
      <c r="AC70" s="148"/>
      <c r="AD70" s="148"/>
    </row>
    <row r="71" spans="2:30" s="51" customFormat="1" ht="12" customHeight="1" x14ac:dyDescent="0.2">
      <c r="B71" s="153" t="s">
        <v>264</v>
      </c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4">
        <v>600</v>
      </c>
      <c r="U71" s="154"/>
      <c r="V71" s="154"/>
      <c r="W71" s="154"/>
      <c r="X71" s="155">
        <f>X64/213579*1000</f>
        <v>14.684918882474406</v>
      </c>
      <c r="Y71" s="155"/>
      <c r="Z71" s="155"/>
      <c r="AA71" s="155"/>
      <c r="AB71" s="156">
        <v>-1.17</v>
      </c>
      <c r="AC71" s="156"/>
      <c r="AD71" s="156"/>
    </row>
    <row r="72" spans="2:30" s="35" customFormat="1" ht="12" customHeight="1" x14ac:dyDescent="0.2">
      <c r="B72" s="152" t="s">
        <v>136</v>
      </c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39"/>
      <c r="U72" s="40"/>
      <c r="V72" s="40"/>
      <c r="W72" s="41"/>
      <c r="X72" s="42"/>
      <c r="Y72" s="43"/>
      <c r="Z72" s="43"/>
      <c r="AA72" s="44"/>
      <c r="AB72" s="42"/>
      <c r="AC72" s="43"/>
      <c r="AD72" s="45"/>
    </row>
    <row r="73" spans="2:30" s="35" customFormat="1" ht="12" customHeight="1" x14ac:dyDescent="0.2">
      <c r="B73" s="146" t="s">
        <v>154</v>
      </c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39"/>
      <c r="U73" s="40"/>
      <c r="V73" s="40"/>
      <c r="W73" s="41"/>
      <c r="X73" s="147">
        <v>0</v>
      </c>
      <c r="Y73" s="147"/>
      <c r="Z73" s="147"/>
      <c r="AA73" s="147"/>
      <c r="AB73" s="148">
        <v>0</v>
      </c>
      <c r="AC73" s="148"/>
      <c r="AD73" s="148"/>
    </row>
    <row r="74" spans="2:30" s="35" customFormat="1" ht="12" customHeight="1" x14ac:dyDescent="0.2">
      <c r="B74" s="146" t="s">
        <v>155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39"/>
      <c r="U74" s="40"/>
      <c r="V74" s="40"/>
      <c r="W74" s="41"/>
      <c r="X74" s="147">
        <v>0</v>
      </c>
      <c r="Y74" s="147"/>
      <c r="Z74" s="147"/>
      <c r="AA74" s="147"/>
      <c r="AB74" s="148">
        <v>0</v>
      </c>
      <c r="AC74" s="148"/>
      <c r="AD74" s="148"/>
    </row>
    <row r="75" spans="2:30" s="35" customFormat="1" ht="12" customHeight="1" x14ac:dyDescent="0.2">
      <c r="B75" s="146" t="s">
        <v>156</v>
      </c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39"/>
      <c r="U75" s="40"/>
      <c r="V75" s="40"/>
      <c r="W75" s="41"/>
      <c r="X75" s="147">
        <v>0</v>
      </c>
      <c r="Y75" s="147"/>
      <c r="Z75" s="147"/>
      <c r="AA75" s="147"/>
      <c r="AB75" s="148">
        <v>0</v>
      </c>
      <c r="AC75" s="148"/>
      <c r="AD75" s="148"/>
    </row>
    <row r="76" spans="2:30" s="35" customFormat="1" ht="12" customHeight="1" x14ac:dyDescent="0.2">
      <c r="B76" s="146" t="s">
        <v>157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39"/>
      <c r="U76" s="40"/>
      <c r="V76" s="40"/>
      <c r="W76" s="41"/>
      <c r="X76" s="147">
        <v>0</v>
      </c>
      <c r="Y76" s="147"/>
      <c r="Z76" s="147"/>
      <c r="AA76" s="147"/>
      <c r="AB76" s="148">
        <v>0</v>
      </c>
      <c r="AC76" s="148"/>
      <c r="AD76" s="148"/>
    </row>
    <row r="77" spans="2:30" s="35" customFormat="1" ht="12" customHeight="1" x14ac:dyDescent="0.2">
      <c r="B77" s="146" t="s">
        <v>155</v>
      </c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39"/>
      <c r="U77" s="40"/>
      <c r="V77" s="40"/>
      <c r="W77" s="41"/>
      <c r="X77" s="147">
        <v>0</v>
      </c>
      <c r="Y77" s="147"/>
      <c r="Z77" s="147"/>
      <c r="AA77" s="147"/>
      <c r="AB77" s="148">
        <v>0</v>
      </c>
      <c r="AC77" s="148"/>
      <c r="AD77" s="148"/>
    </row>
    <row r="78" spans="2:30" s="35" customFormat="1" ht="12" customHeight="1" thickBot="1" x14ac:dyDescent="0.25">
      <c r="B78" s="149" t="s">
        <v>156</v>
      </c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52"/>
      <c r="U78" s="53"/>
      <c r="V78" s="53"/>
      <c r="W78" s="54"/>
      <c r="X78" s="150">
        <v>0</v>
      </c>
      <c r="Y78" s="150"/>
      <c r="Z78" s="150"/>
      <c r="AA78" s="150"/>
      <c r="AB78" s="151">
        <v>0</v>
      </c>
      <c r="AC78" s="151"/>
      <c r="AD78" s="151"/>
    </row>
    <row r="79" spans="2:30" s="35" customFormat="1" ht="11.1" customHeight="1" x14ac:dyDescent="0.2"/>
    <row r="80" spans="2:30" s="35" customFormat="1" ht="6" customHeight="1" x14ac:dyDescent="0.2"/>
    <row r="81" spans="2:20" s="35" customFormat="1" ht="24" customHeight="1" x14ac:dyDescent="0.2">
      <c r="B81" s="55" t="s">
        <v>97</v>
      </c>
      <c r="C81" s="55"/>
      <c r="D81" s="55"/>
      <c r="E81" s="55"/>
      <c r="G81" s="144" t="s">
        <v>98</v>
      </c>
      <c r="H81" s="144"/>
      <c r="I81" s="144"/>
      <c r="J81" s="144"/>
      <c r="K81" s="144"/>
      <c r="L81" s="144"/>
      <c r="O81" s="56"/>
      <c r="P81" s="56"/>
      <c r="Q81" s="56"/>
      <c r="R81" s="56"/>
      <c r="S81" s="56"/>
      <c r="T81" s="56"/>
    </row>
    <row r="82" spans="2:20" s="35" customFormat="1" ht="11.1" customHeight="1" x14ac:dyDescent="0.2">
      <c r="G82" s="145" t="s">
        <v>99</v>
      </c>
      <c r="H82" s="145"/>
      <c r="I82" s="145"/>
      <c r="J82" s="145"/>
      <c r="K82" s="145"/>
      <c r="L82" s="145"/>
      <c r="O82" s="57" t="s">
        <v>100</v>
      </c>
      <c r="P82" s="57"/>
      <c r="Q82" s="57"/>
      <c r="R82" s="57"/>
      <c r="S82" s="57"/>
      <c r="T82" s="57"/>
    </row>
    <row r="83" spans="2:20" s="35" customFormat="1" ht="11.1" customHeight="1" x14ac:dyDescent="0.2"/>
    <row r="84" spans="2:20" s="35" customFormat="1" ht="11.1" customHeight="1" x14ac:dyDescent="0.2"/>
    <row r="85" spans="2:20" s="35" customFormat="1" ht="12" customHeight="1" x14ac:dyDescent="0.2">
      <c r="B85" s="58"/>
      <c r="C85" s="58"/>
      <c r="D85" s="58"/>
      <c r="E85" s="58" t="s">
        <v>101</v>
      </c>
      <c r="G85" s="144" t="s">
        <v>102</v>
      </c>
      <c r="H85" s="144"/>
      <c r="I85" s="144"/>
      <c r="J85" s="144"/>
      <c r="K85" s="144"/>
      <c r="L85" s="144"/>
      <c r="O85" s="56"/>
      <c r="P85" s="56"/>
      <c r="Q85" s="56"/>
      <c r="R85" s="56"/>
      <c r="S85" s="56"/>
      <c r="T85" s="56"/>
    </row>
    <row r="86" spans="2:20" s="35" customFormat="1" ht="11.1" customHeight="1" x14ac:dyDescent="0.2">
      <c r="G86" s="145" t="s">
        <v>99</v>
      </c>
      <c r="H86" s="145"/>
      <c r="I86" s="145"/>
      <c r="J86" s="145"/>
      <c r="K86" s="145"/>
      <c r="L86" s="145"/>
      <c r="O86" s="57" t="s">
        <v>100</v>
      </c>
      <c r="P86" s="57"/>
      <c r="Q86" s="57"/>
      <c r="R86" s="57"/>
      <c r="S86" s="57"/>
      <c r="T86" s="57"/>
    </row>
    <row r="87" spans="2:20" s="35" customFormat="1" ht="11.1" customHeight="1" x14ac:dyDescent="0.2"/>
    <row r="88" spans="2:20" s="35" customFormat="1" ht="11.1" customHeight="1" x14ac:dyDescent="0.2"/>
    <row r="89" spans="2:20" s="35" customFormat="1" ht="11.1" customHeight="1" x14ac:dyDescent="0.2">
      <c r="B89" s="35" t="s">
        <v>103</v>
      </c>
    </row>
    <row r="90" spans="2:20" s="35" customFormat="1" ht="11.1" customHeight="1" x14ac:dyDescent="0.2">
      <c r="B90" s="35" t="s">
        <v>104</v>
      </c>
    </row>
    <row r="91" spans="2:20" s="35" customFormat="1" ht="11.1" customHeight="1" x14ac:dyDescent="0.2"/>
    <row r="92" spans="2:20" s="35" customFormat="1" ht="11.1" customHeight="1" x14ac:dyDescent="0.2"/>
    <row r="93" spans="2:20" s="35" customFormat="1" ht="11.1" customHeight="1" x14ac:dyDescent="0.2"/>
    <row r="94" spans="2:20" s="35" customFormat="1" ht="11.1" customHeight="1" x14ac:dyDescent="0.2"/>
    <row r="95" spans="2:20" s="35" customFormat="1" ht="11.1" customHeight="1" x14ac:dyDescent="0.2"/>
    <row r="96" spans="2:20" s="35" customFormat="1" ht="11.1" customHeight="1" x14ac:dyDescent="0.2"/>
  </sheetData>
  <mergeCells count="205">
    <mergeCell ref="H13:Z13"/>
    <mergeCell ref="H15:AB15"/>
    <mergeCell ref="H17:Z17"/>
    <mergeCell ref="E19:AB19"/>
    <mergeCell ref="B20:M20"/>
    <mergeCell ref="H22:Z22"/>
    <mergeCell ref="R4:AC4"/>
    <mergeCell ref="G2:W2"/>
    <mergeCell ref="G7:W7"/>
    <mergeCell ref="B28:S28"/>
    <mergeCell ref="T28:W28"/>
    <mergeCell ref="X28:AA28"/>
    <mergeCell ref="AB28:AD28"/>
    <mergeCell ref="B29:S29"/>
    <mergeCell ref="T29:W29"/>
    <mergeCell ref="X29:AA29"/>
    <mergeCell ref="AB29:AD29"/>
    <mergeCell ref="E24:AA24"/>
    <mergeCell ref="B26:S26"/>
    <mergeCell ref="T26:W26"/>
    <mergeCell ref="X26:AA26"/>
    <mergeCell ref="AB26:AD26"/>
    <mergeCell ref="B27:S27"/>
    <mergeCell ref="T27:W27"/>
    <mergeCell ref="X27:AA27"/>
    <mergeCell ref="AB27:AD27"/>
    <mergeCell ref="B32:S32"/>
    <mergeCell ref="T32:W32"/>
    <mergeCell ref="X32:AA32"/>
    <mergeCell ref="AB32:AD32"/>
    <mergeCell ref="B33:S33"/>
    <mergeCell ref="T33:W33"/>
    <mergeCell ref="X33:AA33"/>
    <mergeCell ref="AB33:AD33"/>
    <mergeCell ref="B30:S30"/>
    <mergeCell ref="T30:W30"/>
    <mergeCell ref="X30:AA30"/>
    <mergeCell ref="AB30:AD30"/>
    <mergeCell ref="B31:S31"/>
    <mergeCell ref="T31:W31"/>
    <mergeCell ref="X31:AA31"/>
    <mergeCell ref="AB31:AD31"/>
    <mergeCell ref="B36:S36"/>
    <mergeCell ref="T36:W36"/>
    <mergeCell ref="X36:AA36"/>
    <mergeCell ref="AB36:AD36"/>
    <mergeCell ref="B37:S37"/>
    <mergeCell ref="T37:W37"/>
    <mergeCell ref="X37:AA37"/>
    <mergeCell ref="AB37:AD37"/>
    <mergeCell ref="B34:S34"/>
    <mergeCell ref="T34:W34"/>
    <mergeCell ref="X34:AA34"/>
    <mergeCell ref="AB34:AD34"/>
    <mergeCell ref="B35:S35"/>
    <mergeCell ref="T35:W35"/>
    <mergeCell ref="X35:AA35"/>
    <mergeCell ref="AB35:AD35"/>
    <mergeCell ref="B40:S40"/>
    <mergeCell ref="T40:W40"/>
    <mergeCell ref="X40:AA40"/>
    <mergeCell ref="AB40:AD40"/>
    <mergeCell ref="B41:S41"/>
    <mergeCell ref="T41:W41"/>
    <mergeCell ref="X41:AA41"/>
    <mergeCell ref="AB41:AD41"/>
    <mergeCell ref="B38:S38"/>
    <mergeCell ref="T38:W38"/>
    <mergeCell ref="X38:AA38"/>
    <mergeCell ref="AB38:AD38"/>
    <mergeCell ref="B39:S39"/>
    <mergeCell ref="T39:W39"/>
    <mergeCell ref="X39:AA39"/>
    <mergeCell ref="AB39:AD39"/>
    <mergeCell ref="B44:S44"/>
    <mergeCell ref="X44:AA44"/>
    <mergeCell ref="AB44:AD44"/>
    <mergeCell ref="B45:S45"/>
    <mergeCell ref="X45:AA45"/>
    <mergeCell ref="AB45:AD45"/>
    <mergeCell ref="B42:S42"/>
    <mergeCell ref="T42:W42"/>
    <mergeCell ref="X42:AA42"/>
    <mergeCell ref="AB42:AD42"/>
    <mergeCell ref="B43:S43"/>
    <mergeCell ref="T43:W43"/>
    <mergeCell ref="X43:AA43"/>
    <mergeCell ref="AB43:AD43"/>
    <mergeCell ref="B49:S49"/>
    <mergeCell ref="T49:W49"/>
    <mergeCell ref="X49:AA49"/>
    <mergeCell ref="AB49:AD49"/>
    <mergeCell ref="B50:S50"/>
    <mergeCell ref="T50:W50"/>
    <mergeCell ref="X50:AA50"/>
    <mergeCell ref="AB50:AD50"/>
    <mergeCell ref="B46:S46"/>
    <mergeCell ref="T46:W46"/>
    <mergeCell ref="X46:AA46"/>
    <mergeCell ref="AB46:AD46"/>
    <mergeCell ref="B47:S47"/>
    <mergeCell ref="B48:S48"/>
    <mergeCell ref="T48:W48"/>
    <mergeCell ref="X48:AA48"/>
    <mergeCell ref="AB48:AD48"/>
    <mergeCell ref="B53:S53"/>
    <mergeCell ref="T53:W53"/>
    <mergeCell ref="X53:AA53"/>
    <mergeCell ref="AB53:AD53"/>
    <mergeCell ref="B54:S54"/>
    <mergeCell ref="T54:W54"/>
    <mergeCell ref="X54:AA54"/>
    <mergeCell ref="AB54:AD54"/>
    <mergeCell ref="B51:S51"/>
    <mergeCell ref="T51:W51"/>
    <mergeCell ref="X51:AA51"/>
    <mergeCell ref="AB51:AD51"/>
    <mergeCell ref="B52:S52"/>
    <mergeCell ref="T52:W52"/>
    <mergeCell ref="X52:AA52"/>
    <mergeCell ref="AB52:AD52"/>
    <mergeCell ref="B57:S57"/>
    <mergeCell ref="T57:W57"/>
    <mergeCell ref="X57:AA57"/>
    <mergeCell ref="AB57:AD57"/>
    <mergeCell ref="B58:S58"/>
    <mergeCell ref="T58:W58"/>
    <mergeCell ref="X58:AA58"/>
    <mergeCell ref="AB58:AD58"/>
    <mergeCell ref="B55:S55"/>
    <mergeCell ref="T55:W55"/>
    <mergeCell ref="X55:AA55"/>
    <mergeCell ref="AB55:AD55"/>
    <mergeCell ref="B56:S56"/>
    <mergeCell ref="T56:W56"/>
    <mergeCell ref="X56:AA56"/>
    <mergeCell ref="AB56:AD56"/>
    <mergeCell ref="B61:S61"/>
    <mergeCell ref="T61:W61"/>
    <mergeCell ref="X61:AA61"/>
    <mergeCell ref="AB61:AD61"/>
    <mergeCell ref="B62:S62"/>
    <mergeCell ref="T62:W62"/>
    <mergeCell ref="X62:AA62"/>
    <mergeCell ref="AB62:AD62"/>
    <mergeCell ref="B59:S59"/>
    <mergeCell ref="T59:W59"/>
    <mergeCell ref="X59:AA59"/>
    <mergeCell ref="AB59:AD59"/>
    <mergeCell ref="B60:S60"/>
    <mergeCell ref="T60:W60"/>
    <mergeCell ref="X60:AA60"/>
    <mergeCell ref="AB60:AD60"/>
    <mergeCell ref="B66:S66"/>
    <mergeCell ref="T66:W66"/>
    <mergeCell ref="X66:AA66"/>
    <mergeCell ref="AB66:AD66"/>
    <mergeCell ref="B67:S67"/>
    <mergeCell ref="T67:W67"/>
    <mergeCell ref="X67:AA67"/>
    <mergeCell ref="AB67:AD67"/>
    <mergeCell ref="B63:S63"/>
    <mergeCell ref="T63:W63"/>
    <mergeCell ref="X63:AA63"/>
    <mergeCell ref="AB63:AD63"/>
    <mergeCell ref="B64:S64"/>
    <mergeCell ref="T64:W64"/>
    <mergeCell ref="X64:AA64"/>
    <mergeCell ref="AB64:AD64"/>
    <mergeCell ref="B70:S70"/>
    <mergeCell ref="X70:AA70"/>
    <mergeCell ref="AB70:AD70"/>
    <mergeCell ref="B71:S71"/>
    <mergeCell ref="T71:W71"/>
    <mergeCell ref="X71:AA71"/>
    <mergeCell ref="AB71:AD71"/>
    <mergeCell ref="B68:S68"/>
    <mergeCell ref="X68:AA68"/>
    <mergeCell ref="AB68:AD68"/>
    <mergeCell ref="B69:S69"/>
    <mergeCell ref="X69:AA69"/>
    <mergeCell ref="AB69:AD69"/>
    <mergeCell ref="B75:S75"/>
    <mergeCell ref="X75:AA75"/>
    <mergeCell ref="AB75:AD75"/>
    <mergeCell ref="B76:S76"/>
    <mergeCell ref="X76:AA76"/>
    <mergeCell ref="AB76:AD76"/>
    <mergeCell ref="B72:S72"/>
    <mergeCell ref="B73:S73"/>
    <mergeCell ref="X73:AA73"/>
    <mergeCell ref="AB73:AD73"/>
    <mergeCell ref="B74:S74"/>
    <mergeCell ref="X74:AA74"/>
    <mergeCell ref="AB74:AD74"/>
    <mergeCell ref="G81:L81"/>
    <mergeCell ref="G82:L82"/>
    <mergeCell ref="G85:L85"/>
    <mergeCell ref="G86:L86"/>
    <mergeCell ref="B77:S77"/>
    <mergeCell ref="X77:AA77"/>
    <mergeCell ref="AB77:AD77"/>
    <mergeCell ref="B78:S78"/>
    <mergeCell ref="X78:AA78"/>
    <mergeCell ref="AB78:AD78"/>
  </mergeCells>
  <pageMargins left="0.75" right="1" top="0.75" bottom="1" header="0.5" footer="0.5"/>
  <pageSetup paperSize="9" scale="76" fitToHeight="0" orientation="portrait" r:id="rId1"/>
  <rowBreaks count="1" manualBreakCount="1">
    <brk id="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7462F-D27E-4CD4-9837-F4371988128B}">
  <sheetPr>
    <outlinePr summaryBelow="0" summaryRight="0"/>
    <pageSetUpPr autoPageBreaks="0" fitToPage="1"/>
  </sheetPr>
  <dimension ref="A1:AM122"/>
  <sheetViews>
    <sheetView topLeftCell="A26" workbookViewId="0">
      <selection activeCell="AM31" sqref="AM31"/>
    </sheetView>
  </sheetViews>
  <sheetFormatPr defaultColWidth="9" defaultRowHeight="11.45" customHeight="1" x14ac:dyDescent="0.2"/>
  <cols>
    <col min="1" max="1" width="1.5703125" style="1" customWidth="1"/>
    <col min="2" max="2" width="0.5703125" style="1" customWidth="1"/>
    <col min="3" max="3" width="1.85546875" style="1" customWidth="1"/>
    <col min="4" max="4" width="2.140625" style="1" customWidth="1"/>
    <col min="5" max="5" width="1.5703125" style="1" customWidth="1"/>
    <col min="6" max="6" width="5.5703125" style="1" customWidth="1"/>
    <col min="7" max="7" width="6.140625" style="1" customWidth="1"/>
    <col min="8" max="8" width="0.28515625" style="1" customWidth="1"/>
    <col min="9" max="9" width="1.140625" style="1" customWidth="1"/>
    <col min="10" max="10" width="8.85546875" style="1" customWidth="1"/>
    <col min="11" max="11" width="0.7109375" style="1" customWidth="1"/>
    <col min="12" max="12" width="0.5703125" style="1" customWidth="1"/>
    <col min="13" max="13" width="0.855468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5.85546875" style="1" customWidth="1"/>
    <col min="18" max="18" width="4.85546875" style="1" customWidth="1"/>
    <col min="19" max="19" width="4.42578125" style="1" customWidth="1"/>
    <col min="20" max="21" width="0.140625" style="1" customWidth="1"/>
    <col min="22" max="22" width="8.85546875" style="1" customWidth="1"/>
    <col min="23" max="23" width="0.85546875" style="1" customWidth="1"/>
    <col min="24" max="24" width="0.5703125" style="1" customWidth="1"/>
    <col min="25" max="25" width="0.42578125" style="1" customWidth="1"/>
    <col min="26" max="26" width="7.140625" style="1" customWidth="1"/>
    <col min="27" max="27" width="1.5703125" style="1" customWidth="1"/>
    <col min="28" max="28" width="7.5703125" style="1" customWidth="1"/>
    <col min="29" max="29" width="0.5703125" style="1" customWidth="1"/>
    <col min="30" max="30" width="0.140625" style="1" customWidth="1"/>
    <col min="31" max="31" width="3.5703125" style="1" customWidth="1"/>
    <col min="32" max="32" width="2.5703125" style="1" customWidth="1"/>
    <col min="33" max="33" width="5.85546875" style="1" customWidth="1"/>
    <col min="34" max="34" width="5.42578125" style="1" customWidth="1"/>
    <col min="35" max="35" width="1.140625" style="1" customWidth="1"/>
    <col min="36" max="36" width="0.85546875" style="1" customWidth="1"/>
    <col min="37" max="37" width="0.140625" style="1" customWidth="1"/>
    <col min="38" max="38" width="8.85546875" style="1" customWidth="1"/>
    <col min="39" max="16384" width="9" style="28"/>
  </cols>
  <sheetData>
    <row r="1" spans="2:36" ht="11.1" customHeight="1" x14ac:dyDescent="0.2"/>
    <row r="2" spans="2:36" ht="44.1" customHeight="1" x14ac:dyDescent="0.2">
      <c r="V2" s="62"/>
      <c r="W2" s="33"/>
      <c r="X2" s="33"/>
      <c r="Y2" s="33"/>
      <c r="Z2" s="62" t="s">
        <v>105</v>
      </c>
      <c r="AA2" s="62"/>
      <c r="AB2" s="62"/>
      <c r="AC2" s="62"/>
      <c r="AD2" s="62"/>
      <c r="AE2" s="62"/>
      <c r="AF2" s="62"/>
      <c r="AG2" s="62"/>
      <c r="AH2" s="62"/>
      <c r="AI2" s="33"/>
      <c r="AJ2" s="33"/>
    </row>
    <row r="3" spans="2:36" ht="26.1" customHeight="1" x14ac:dyDescent="0.25">
      <c r="J3" s="190" t="s">
        <v>158</v>
      </c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</row>
    <row r="4" spans="2:36" s="1" customFormat="1" ht="35.1" hidden="1" customHeight="1" x14ac:dyDescent="0.2">
      <c r="U4" s="238" t="s">
        <v>0</v>
      </c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</row>
    <row r="5" spans="2:36" s="1" customFormat="1" ht="14.1" customHeight="1" x14ac:dyDescent="0.2">
      <c r="AE5" s="64" t="s">
        <v>1</v>
      </c>
    </row>
    <row r="6" spans="2:36" s="1" customFormat="1" ht="18" customHeight="1" x14ac:dyDescent="0.2">
      <c r="B6" s="239" t="s">
        <v>159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40" t="s">
        <v>109</v>
      </c>
      <c r="W6" s="240"/>
      <c r="X6" s="240"/>
      <c r="Y6" s="240"/>
      <c r="Z6" s="240"/>
      <c r="AA6" s="240"/>
      <c r="AB6" s="240"/>
      <c r="AC6" s="240"/>
      <c r="AD6" s="240"/>
      <c r="AE6" s="240"/>
      <c r="AF6" s="240"/>
    </row>
    <row r="7" spans="2:36" s="1" customFormat="1" ht="9.9499999999999993" customHeight="1" x14ac:dyDescent="0.2"/>
    <row r="8" spans="2:36" ht="12" customHeight="1" x14ac:dyDescent="0.2">
      <c r="E8" s="4" t="s">
        <v>2</v>
      </c>
      <c r="F8" s="4"/>
      <c r="G8" s="4"/>
      <c r="H8" s="4"/>
      <c r="I8" s="4"/>
      <c r="J8" s="4"/>
      <c r="K8" s="4"/>
      <c r="L8" s="4" t="s">
        <v>160</v>
      </c>
      <c r="M8" s="4"/>
      <c r="N8" s="4"/>
      <c r="O8" s="4"/>
      <c r="P8" s="4"/>
    </row>
    <row r="9" spans="2:36" s="1" customFormat="1" ht="9" customHeight="1" x14ac:dyDescent="0.2"/>
    <row r="10" spans="2:36" ht="12" customHeight="1" x14ac:dyDescent="0.2">
      <c r="E10" s="4" t="s">
        <v>4</v>
      </c>
      <c r="F10" s="4"/>
      <c r="G10" s="4"/>
      <c r="H10" s="4"/>
      <c r="I10" s="4"/>
      <c r="J10" s="4"/>
      <c r="K10" s="4"/>
      <c r="L10" s="4" t="s">
        <v>5</v>
      </c>
      <c r="M10" s="4"/>
      <c r="N10" s="4"/>
      <c r="O10" s="4"/>
      <c r="P10" s="4"/>
    </row>
    <row r="11" spans="2:36" ht="11.1" customHeight="1" x14ac:dyDescent="0.2"/>
    <row r="12" spans="2:36" ht="12" customHeight="1" x14ac:dyDescent="0.2">
      <c r="E12" s="4" t="s">
        <v>6</v>
      </c>
      <c r="F12" s="4"/>
      <c r="G12" s="4"/>
      <c r="H12" s="4"/>
      <c r="I12" s="4"/>
      <c r="J12" s="4"/>
      <c r="K12" s="4"/>
      <c r="L12" s="124" t="s">
        <v>7</v>
      </c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</row>
    <row r="13" spans="2:36" ht="11.1" customHeight="1" x14ac:dyDescent="0.2"/>
    <row r="14" spans="2:36" ht="24" customHeight="1" x14ac:dyDescent="0.2">
      <c r="E14" s="65" t="s">
        <v>8</v>
      </c>
      <c r="F14" s="65"/>
      <c r="G14" s="65"/>
      <c r="H14" s="65"/>
      <c r="I14" s="65"/>
      <c r="J14" s="65"/>
      <c r="K14" s="65"/>
      <c r="L14" s="125" t="s">
        <v>9</v>
      </c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</row>
    <row r="15" spans="2:36" ht="11.1" customHeight="1" x14ac:dyDescent="0.2"/>
    <row r="16" spans="2:36" ht="12" customHeight="1" x14ac:dyDescent="0.2">
      <c r="E16" s="4" t="s">
        <v>10</v>
      </c>
      <c r="F16" s="4"/>
      <c r="G16" s="4"/>
      <c r="H16" s="4"/>
      <c r="I16" s="4"/>
      <c r="J16" s="4"/>
      <c r="K16" s="4"/>
      <c r="L16" s="124" t="s">
        <v>11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</row>
    <row r="17" spans="3:34" s="1" customFormat="1" ht="9" customHeight="1" x14ac:dyDescent="0.2"/>
    <row r="18" spans="3:34" ht="12" customHeight="1" x14ac:dyDescent="0.2">
      <c r="E18" s="124" t="s">
        <v>111</v>
      </c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</row>
    <row r="19" spans="3:34" ht="12" customHeight="1" x14ac:dyDescent="0.2">
      <c r="C19" s="124" t="s">
        <v>161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</row>
    <row r="21" spans="3:34" ht="12" customHeight="1" x14ac:dyDescent="0.2">
      <c r="E21" s="4" t="s">
        <v>162</v>
      </c>
      <c r="F21" s="4"/>
      <c r="G21" s="4"/>
      <c r="H21" s="4"/>
      <c r="I21" s="4"/>
      <c r="J21" s="4"/>
      <c r="K21" s="4"/>
      <c r="L21" s="140" t="s">
        <v>16</v>
      </c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</row>
    <row r="23" spans="3:34" ht="12" customHeight="1" x14ac:dyDescent="0.2">
      <c r="E23" s="124" t="s">
        <v>17</v>
      </c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</row>
    <row r="24" spans="3:34" s="1" customFormat="1" ht="3" customHeight="1" x14ac:dyDescent="0.2"/>
    <row r="25" spans="3:34" s="1" customFormat="1" ht="11.1" customHeight="1" thickBot="1" x14ac:dyDescent="0.25">
      <c r="AD25" s="1" t="s">
        <v>18</v>
      </c>
    </row>
    <row r="26" spans="3:34" s="1" customFormat="1" ht="24" customHeight="1" x14ac:dyDescent="0.2">
      <c r="C26" s="241" t="s">
        <v>113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26" t="s">
        <v>20</v>
      </c>
      <c r="U26" s="226"/>
      <c r="V26" s="226"/>
      <c r="W26" s="226"/>
      <c r="X26" s="226" t="s">
        <v>114</v>
      </c>
      <c r="Y26" s="226"/>
      <c r="Z26" s="226"/>
      <c r="AA26" s="226"/>
      <c r="AB26" s="226"/>
      <c r="AC26" s="226"/>
      <c r="AD26" s="227" t="s">
        <v>115</v>
      </c>
      <c r="AE26" s="227"/>
      <c r="AF26" s="227"/>
      <c r="AG26" s="227"/>
      <c r="AH26" s="227"/>
    </row>
    <row r="27" spans="3:34" s="1" customFormat="1" ht="11.1" customHeight="1" x14ac:dyDescent="0.2">
      <c r="C27" s="228">
        <v>1</v>
      </c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9">
        <v>2</v>
      </c>
      <c r="U27" s="229"/>
      <c r="V27" s="229"/>
      <c r="W27" s="229"/>
      <c r="X27" s="229">
        <v>3</v>
      </c>
      <c r="Y27" s="229"/>
      <c r="Z27" s="229"/>
      <c r="AA27" s="229"/>
      <c r="AB27" s="229"/>
      <c r="AC27" s="229"/>
      <c r="AD27" s="230">
        <v>4</v>
      </c>
      <c r="AE27" s="230"/>
      <c r="AF27" s="230"/>
      <c r="AG27" s="230"/>
      <c r="AH27" s="230"/>
    </row>
    <row r="28" spans="3:34" s="1" customFormat="1" ht="14.1" customHeight="1" x14ac:dyDescent="0.2">
      <c r="C28" s="212" t="s">
        <v>163</v>
      </c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</row>
    <row r="29" spans="3:34" s="1" customFormat="1" ht="12" customHeight="1" x14ac:dyDescent="0.2">
      <c r="C29" s="213" t="s">
        <v>164</v>
      </c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4">
        <v>10</v>
      </c>
      <c r="U29" s="214"/>
      <c r="V29" s="214"/>
      <c r="W29" s="214"/>
      <c r="X29" s="215">
        <f>X31+X36</f>
        <v>1294789</v>
      </c>
      <c r="Y29" s="215"/>
      <c r="Z29" s="215"/>
      <c r="AA29" s="215"/>
      <c r="AB29" s="215"/>
      <c r="AC29" s="215"/>
      <c r="AD29" s="216">
        <v>1118138</v>
      </c>
      <c r="AE29" s="216"/>
      <c r="AF29" s="216"/>
      <c r="AG29" s="216"/>
      <c r="AH29" s="216"/>
    </row>
    <row r="30" spans="3:34" s="1" customFormat="1" ht="12" customHeight="1" x14ac:dyDescent="0.2">
      <c r="C30" s="207" t="s">
        <v>136</v>
      </c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66"/>
      <c r="U30" s="67"/>
      <c r="V30" s="67"/>
      <c r="W30" s="68"/>
      <c r="X30" s="69"/>
      <c r="Y30" s="70"/>
      <c r="Z30" s="70"/>
      <c r="AA30" s="70"/>
      <c r="AB30" s="70"/>
      <c r="AC30" s="71"/>
      <c r="AD30" s="69"/>
      <c r="AE30" s="70"/>
      <c r="AF30" s="70"/>
      <c r="AG30" s="70"/>
      <c r="AH30" s="119"/>
    </row>
    <row r="31" spans="3:34" s="1" customFormat="1" ht="12" customHeight="1" x14ac:dyDescent="0.2">
      <c r="C31" s="201" t="s">
        <v>165</v>
      </c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10">
        <v>11</v>
      </c>
      <c r="U31" s="210"/>
      <c r="V31" s="210"/>
      <c r="W31" s="210"/>
      <c r="X31" s="203">
        <v>1291900</v>
      </c>
      <c r="Y31" s="203"/>
      <c r="Z31" s="203"/>
      <c r="AA31" s="203"/>
      <c r="AB31" s="203"/>
      <c r="AC31" s="203"/>
      <c r="AD31" s="204">
        <v>1005528</v>
      </c>
      <c r="AE31" s="204"/>
      <c r="AF31" s="204"/>
      <c r="AG31" s="204"/>
      <c r="AH31" s="204"/>
    </row>
    <row r="32" spans="3:34" s="1" customFormat="1" ht="12" customHeight="1" x14ac:dyDescent="0.2">
      <c r="C32" s="201" t="s">
        <v>166</v>
      </c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10">
        <v>12</v>
      </c>
      <c r="U32" s="210"/>
      <c r="V32" s="210"/>
      <c r="W32" s="210"/>
      <c r="X32" s="203"/>
      <c r="Y32" s="203"/>
      <c r="Z32" s="203"/>
      <c r="AA32" s="203"/>
      <c r="AB32" s="203"/>
      <c r="AC32" s="203"/>
      <c r="AD32" s="204"/>
      <c r="AE32" s="204"/>
      <c r="AF32" s="204"/>
      <c r="AG32" s="204"/>
      <c r="AH32" s="204"/>
    </row>
    <row r="33" spans="3:34" s="1" customFormat="1" ht="12" customHeight="1" x14ac:dyDescent="0.2">
      <c r="C33" s="201" t="s">
        <v>167</v>
      </c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10">
        <v>13</v>
      </c>
      <c r="U33" s="210"/>
      <c r="V33" s="210"/>
      <c r="W33" s="210"/>
      <c r="X33" s="203"/>
      <c r="Y33" s="203"/>
      <c r="Z33" s="203"/>
      <c r="AA33" s="203"/>
      <c r="AB33" s="203"/>
      <c r="AC33" s="203"/>
      <c r="AD33" s="204"/>
      <c r="AE33" s="204"/>
      <c r="AF33" s="204"/>
      <c r="AG33" s="204"/>
      <c r="AH33" s="204"/>
    </row>
    <row r="34" spans="3:34" s="1" customFormat="1" ht="12" customHeight="1" x14ac:dyDescent="0.2">
      <c r="C34" s="201" t="s">
        <v>168</v>
      </c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10">
        <v>14</v>
      </c>
      <c r="U34" s="210"/>
      <c r="V34" s="210"/>
      <c r="W34" s="210"/>
      <c r="X34" s="203"/>
      <c r="Y34" s="203"/>
      <c r="Z34" s="203"/>
      <c r="AA34" s="203"/>
      <c r="AB34" s="203"/>
      <c r="AC34" s="203"/>
      <c r="AD34" s="204"/>
      <c r="AE34" s="204"/>
      <c r="AF34" s="204"/>
      <c r="AG34" s="204"/>
      <c r="AH34" s="204"/>
    </row>
    <row r="35" spans="3:34" s="1" customFormat="1" ht="12" customHeight="1" x14ac:dyDescent="0.2">
      <c r="C35" s="201" t="s">
        <v>169</v>
      </c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10">
        <v>15</v>
      </c>
      <c r="U35" s="210"/>
      <c r="V35" s="210"/>
      <c r="W35" s="210"/>
      <c r="X35" s="203"/>
      <c r="Y35" s="203"/>
      <c r="Z35" s="203"/>
      <c r="AA35" s="203"/>
      <c r="AB35" s="203"/>
      <c r="AC35" s="203"/>
      <c r="AD35" s="204">
        <v>425</v>
      </c>
      <c r="AE35" s="204"/>
      <c r="AF35" s="204"/>
      <c r="AG35" s="204"/>
      <c r="AH35" s="204"/>
    </row>
    <row r="36" spans="3:34" s="1" customFormat="1" ht="12" customHeight="1" x14ac:dyDescent="0.2">
      <c r="C36" s="201" t="s">
        <v>170</v>
      </c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10">
        <v>16</v>
      </c>
      <c r="U36" s="210"/>
      <c r="V36" s="210"/>
      <c r="W36" s="210"/>
      <c r="X36" s="203">
        <f>2858+31</f>
        <v>2889</v>
      </c>
      <c r="Y36" s="203"/>
      <c r="Z36" s="203"/>
      <c r="AA36" s="203"/>
      <c r="AB36" s="203"/>
      <c r="AC36" s="203"/>
      <c r="AD36" s="204">
        <v>112185</v>
      </c>
      <c r="AE36" s="204"/>
      <c r="AF36" s="204"/>
      <c r="AG36" s="204"/>
      <c r="AH36" s="204"/>
    </row>
    <row r="37" spans="3:34" s="1" customFormat="1" ht="12" customHeight="1" x14ac:dyDescent="0.2">
      <c r="C37" s="201" t="s">
        <v>171</v>
      </c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14">
        <v>20</v>
      </c>
      <c r="U37" s="214"/>
      <c r="V37" s="214"/>
      <c r="W37" s="214"/>
      <c r="X37" s="197">
        <f>X39+X40+X44+X45+X41</f>
        <v>1306731</v>
      </c>
      <c r="Y37" s="197"/>
      <c r="Z37" s="197"/>
      <c r="AA37" s="197"/>
      <c r="AB37" s="197"/>
      <c r="AC37" s="197"/>
      <c r="AD37" s="198">
        <v>811324</v>
      </c>
      <c r="AE37" s="198"/>
      <c r="AF37" s="198"/>
      <c r="AG37" s="198"/>
      <c r="AH37" s="198"/>
    </row>
    <row r="38" spans="3:34" s="1" customFormat="1" ht="12.95" customHeight="1" x14ac:dyDescent="0.2">
      <c r="C38" s="207" t="s">
        <v>136</v>
      </c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72"/>
      <c r="U38" s="73"/>
      <c r="V38" s="73"/>
      <c r="W38" s="74"/>
      <c r="X38" s="75"/>
      <c r="Y38" s="76"/>
      <c r="Z38" s="76"/>
      <c r="AA38" s="76"/>
      <c r="AB38" s="76"/>
      <c r="AC38" s="77"/>
      <c r="AD38" s="75"/>
      <c r="AE38" s="76"/>
      <c r="AF38" s="76"/>
      <c r="AG38" s="76"/>
      <c r="AH38" s="120"/>
    </row>
    <row r="39" spans="3:34" s="1" customFormat="1" ht="12" customHeight="1" x14ac:dyDescent="0.2">
      <c r="C39" s="201" t="s">
        <v>172</v>
      </c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0">
        <v>21</v>
      </c>
      <c r="U39" s="210"/>
      <c r="V39" s="210"/>
      <c r="W39" s="210"/>
      <c r="X39" s="203">
        <f>421912+15643</f>
        <v>437555</v>
      </c>
      <c r="Y39" s="203"/>
      <c r="Z39" s="203"/>
      <c r="AA39" s="203"/>
      <c r="AB39" s="203"/>
      <c r="AC39" s="203"/>
      <c r="AD39" s="204">
        <v>138837</v>
      </c>
      <c r="AE39" s="204"/>
      <c r="AF39" s="204"/>
      <c r="AG39" s="204"/>
      <c r="AH39" s="204"/>
    </row>
    <row r="40" spans="3:34" s="1" customFormat="1" ht="12" customHeight="1" x14ac:dyDescent="0.2">
      <c r="C40" s="201" t="s">
        <v>173</v>
      </c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10">
        <v>22</v>
      </c>
      <c r="U40" s="210"/>
      <c r="V40" s="210"/>
      <c r="W40" s="210"/>
      <c r="X40" s="203">
        <v>20829</v>
      </c>
      <c r="Y40" s="203"/>
      <c r="Z40" s="203"/>
      <c r="AA40" s="203"/>
      <c r="AB40" s="203"/>
      <c r="AC40" s="203"/>
      <c r="AD40" s="204"/>
      <c r="AE40" s="204"/>
      <c r="AF40" s="204"/>
      <c r="AG40" s="204"/>
      <c r="AH40" s="204"/>
    </row>
    <row r="41" spans="3:34" s="1" customFormat="1" ht="12" customHeight="1" x14ac:dyDescent="0.2">
      <c r="C41" s="201" t="s">
        <v>174</v>
      </c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10">
        <v>23</v>
      </c>
      <c r="U41" s="210"/>
      <c r="V41" s="210"/>
      <c r="W41" s="210"/>
      <c r="X41" s="203">
        <v>1900</v>
      </c>
      <c r="Y41" s="203"/>
      <c r="Z41" s="203"/>
      <c r="AA41" s="203"/>
      <c r="AB41" s="203"/>
      <c r="AC41" s="203"/>
      <c r="AD41" s="204">
        <v>55419</v>
      </c>
      <c r="AE41" s="204"/>
      <c r="AF41" s="204"/>
      <c r="AG41" s="204"/>
      <c r="AH41" s="204"/>
    </row>
    <row r="42" spans="3:34" s="1" customFormat="1" ht="12" customHeight="1" x14ac:dyDescent="0.2">
      <c r="C42" s="201" t="s">
        <v>175</v>
      </c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11">
        <v>24</v>
      </c>
      <c r="U42" s="211"/>
      <c r="V42" s="211"/>
      <c r="W42" s="211"/>
      <c r="X42" s="203"/>
      <c r="Y42" s="203"/>
      <c r="Z42" s="203"/>
      <c r="AA42" s="203"/>
      <c r="AB42" s="203"/>
      <c r="AC42" s="203"/>
      <c r="AD42" s="204">
        <v>71331</v>
      </c>
      <c r="AE42" s="204"/>
      <c r="AF42" s="204"/>
      <c r="AG42" s="204"/>
      <c r="AH42" s="204"/>
    </row>
    <row r="43" spans="3:34" s="1" customFormat="1" ht="12" customHeight="1" x14ac:dyDescent="0.2">
      <c r="C43" s="201" t="s">
        <v>176</v>
      </c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10">
        <v>25</v>
      </c>
      <c r="U43" s="210"/>
      <c r="V43" s="210"/>
      <c r="W43" s="210"/>
      <c r="X43" s="203"/>
      <c r="Y43" s="203"/>
      <c r="Z43" s="203"/>
      <c r="AA43" s="203"/>
      <c r="AB43" s="203"/>
      <c r="AC43" s="203"/>
      <c r="AD43" s="204"/>
      <c r="AE43" s="204"/>
      <c r="AF43" s="204"/>
      <c r="AG43" s="204"/>
      <c r="AH43" s="204"/>
    </row>
    <row r="44" spans="3:34" s="1" customFormat="1" ht="12" customHeight="1" x14ac:dyDescent="0.2">
      <c r="C44" s="201" t="s">
        <v>177</v>
      </c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22">
        <v>26</v>
      </c>
      <c r="U44" s="222"/>
      <c r="V44" s="222"/>
      <c r="W44" s="222"/>
      <c r="X44" s="223">
        <f>767202+859</f>
        <v>768061</v>
      </c>
      <c r="Y44" s="223"/>
      <c r="Z44" s="223"/>
      <c r="AA44" s="223"/>
      <c r="AB44" s="223"/>
      <c r="AC44" s="223"/>
      <c r="AD44" s="224">
        <v>428678</v>
      </c>
      <c r="AE44" s="224"/>
      <c r="AF44" s="224"/>
      <c r="AG44" s="224"/>
      <c r="AH44" s="224"/>
    </row>
    <row r="45" spans="3:34" s="1" customFormat="1" ht="12" customHeight="1" x14ac:dyDescent="0.2">
      <c r="C45" s="201" t="s">
        <v>178</v>
      </c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22">
        <v>27</v>
      </c>
      <c r="U45" s="222"/>
      <c r="V45" s="222"/>
      <c r="W45" s="222"/>
      <c r="X45" s="223">
        <v>78386</v>
      </c>
      <c r="Y45" s="223"/>
      <c r="Z45" s="223"/>
      <c r="AA45" s="223"/>
      <c r="AB45" s="223"/>
      <c r="AC45" s="223"/>
      <c r="AD45" s="224">
        <v>117059</v>
      </c>
      <c r="AE45" s="224"/>
      <c r="AF45" s="224"/>
      <c r="AG45" s="224"/>
      <c r="AH45" s="224"/>
    </row>
    <row r="46" spans="3:34" s="1" customFormat="1" ht="24" customHeight="1" x14ac:dyDescent="0.2">
      <c r="C46" s="217" t="s">
        <v>179</v>
      </c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30</v>
      </c>
      <c r="U46" s="218"/>
      <c r="V46" s="218"/>
      <c r="W46" s="218"/>
      <c r="X46" s="197">
        <f>X29-X37</f>
        <v>-11942</v>
      </c>
      <c r="Y46" s="197"/>
      <c r="Z46" s="197"/>
      <c r="AA46" s="197"/>
      <c r="AB46" s="197"/>
      <c r="AC46" s="197"/>
      <c r="AD46" s="198">
        <v>306814</v>
      </c>
      <c r="AE46" s="198"/>
      <c r="AF46" s="198"/>
      <c r="AG46" s="198"/>
      <c r="AH46" s="198"/>
    </row>
    <row r="47" spans="3:34" s="1" customFormat="1" ht="15.95" customHeight="1" x14ac:dyDescent="0.2">
      <c r="C47" s="235" t="s">
        <v>180</v>
      </c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7"/>
    </row>
    <row r="48" spans="3:34" s="1" customFormat="1" ht="11.1" customHeight="1" x14ac:dyDescent="0.2">
      <c r="C48" s="213" t="s">
        <v>181</v>
      </c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4">
        <v>40</v>
      </c>
      <c r="U48" s="214"/>
      <c r="V48" s="214"/>
      <c r="W48" s="214"/>
      <c r="X48" s="215">
        <f>X61</f>
        <v>19880</v>
      </c>
      <c r="Y48" s="215"/>
      <c r="Z48" s="215"/>
      <c r="AA48" s="215"/>
      <c r="AB48" s="215"/>
      <c r="AC48" s="215"/>
      <c r="AD48" s="216">
        <v>7800</v>
      </c>
      <c r="AE48" s="216"/>
      <c r="AF48" s="216"/>
      <c r="AG48" s="216"/>
      <c r="AH48" s="216"/>
    </row>
    <row r="49" spans="3:34" s="1" customFormat="1" ht="12" customHeight="1" x14ac:dyDescent="0.2">
      <c r="C49" s="207" t="s">
        <v>136</v>
      </c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72"/>
      <c r="U49" s="73"/>
      <c r="V49" s="73"/>
      <c r="W49" s="74"/>
      <c r="X49" s="75"/>
      <c r="Y49" s="76"/>
      <c r="Z49" s="76"/>
      <c r="AA49" s="76"/>
      <c r="AB49" s="76"/>
      <c r="AC49" s="77"/>
      <c r="AD49" s="75"/>
      <c r="AE49" s="76"/>
      <c r="AF49" s="76"/>
      <c r="AG49" s="76"/>
      <c r="AH49" s="120"/>
    </row>
    <row r="50" spans="3:34" s="1" customFormat="1" ht="12" customHeight="1" x14ac:dyDescent="0.2">
      <c r="C50" s="201" t="s">
        <v>182</v>
      </c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11">
        <v>41</v>
      </c>
      <c r="U50" s="211"/>
      <c r="V50" s="211"/>
      <c r="W50" s="211"/>
      <c r="X50" s="203"/>
      <c r="Y50" s="203"/>
      <c r="Z50" s="203"/>
      <c r="AA50" s="203"/>
      <c r="AB50" s="203"/>
      <c r="AC50" s="203"/>
      <c r="AD50" s="204"/>
      <c r="AE50" s="204"/>
      <c r="AF50" s="204"/>
      <c r="AG50" s="204"/>
      <c r="AH50" s="204"/>
    </row>
    <row r="51" spans="3:34" s="1" customFormat="1" ht="12" customHeight="1" x14ac:dyDescent="0.2">
      <c r="C51" s="201" t="s">
        <v>183</v>
      </c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11">
        <v>42</v>
      </c>
      <c r="U51" s="211"/>
      <c r="V51" s="211"/>
      <c r="W51" s="211"/>
      <c r="X51" s="223"/>
      <c r="Y51" s="223"/>
      <c r="Z51" s="223"/>
      <c r="AA51" s="223"/>
      <c r="AB51" s="223"/>
      <c r="AC51" s="223"/>
      <c r="AD51" s="224"/>
      <c r="AE51" s="224"/>
      <c r="AF51" s="224"/>
      <c r="AG51" s="224"/>
      <c r="AH51" s="224"/>
    </row>
    <row r="52" spans="3:34" s="1" customFormat="1" ht="12" customHeight="1" x14ac:dyDescent="0.2">
      <c r="C52" s="201" t="s">
        <v>184</v>
      </c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22">
        <v>43</v>
      </c>
      <c r="U52" s="222"/>
      <c r="V52" s="222"/>
      <c r="W52" s="222"/>
      <c r="X52" s="223"/>
      <c r="Y52" s="223"/>
      <c r="Z52" s="223"/>
      <c r="AA52" s="223"/>
      <c r="AB52" s="223"/>
      <c r="AC52" s="223"/>
      <c r="AD52" s="224"/>
      <c r="AE52" s="224"/>
      <c r="AF52" s="224"/>
      <c r="AG52" s="224"/>
      <c r="AH52" s="224"/>
    </row>
    <row r="53" spans="3:34" s="1" customFormat="1" ht="24" customHeight="1" x14ac:dyDescent="0.2">
      <c r="C53" s="205" t="s">
        <v>185</v>
      </c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10">
        <v>44</v>
      </c>
      <c r="U53" s="210"/>
      <c r="V53" s="210"/>
      <c r="W53" s="210"/>
      <c r="X53" s="203"/>
      <c r="Y53" s="203"/>
      <c r="Z53" s="203"/>
      <c r="AA53" s="203"/>
      <c r="AB53" s="203"/>
      <c r="AC53" s="203"/>
      <c r="AD53" s="204"/>
      <c r="AE53" s="204"/>
      <c r="AF53" s="204"/>
      <c r="AG53" s="204"/>
      <c r="AH53" s="204"/>
    </row>
    <row r="54" spans="3:34" s="1" customFormat="1" ht="12" customHeight="1" x14ac:dyDescent="0.2">
      <c r="C54" s="205" t="s">
        <v>186</v>
      </c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22">
        <v>45</v>
      </c>
      <c r="U54" s="222"/>
      <c r="V54" s="222"/>
      <c r="W54" s="222"/>
      <c r="X54" s="223"/>
      <c r="Y54" s="223"/>
      <c r="Z54" s="223"/>
      <c r="AA54" s="223"/>
      <c r="AB54" s="223"/>
      <c r="AC54" s="223"/>
      <c r="AD54" s="224"/>
      <c r="AE54" s="224"/>
      <c r="AF54" s="224"/>
      <c r="AG54" s="224"/>
      <c r="AH54" s="224"/>
    </row>
    <row r="55" spans="3:34" s="1" customFormat="1" ht="24" customHeight="1" x14ac:dyDescent="0.2">
      <c r="C55" s="195" t="s">
        <v>187</v>
      </c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222">
        <v>46</v>
      </c>
      <c r="U55" s="222"/>
      <c r="V55" s="222"/>
      <c r="W55" s="222"/>
      <c r="X55" s="223"/>
      <c r="Y55" s="223"/>
      <c r="Z55" s="223"/>
      <c r="AA55" s="223"/>
      <c r="AB55" s="223"/>
      <c r="AC55" s="223"/>
      <c r="AD55" s="224"/>
      <c r="AE55" s="224"/>
      <c r="AF55" s="224"/>
      <c r="AG55" s="224"/>
      <c r="AH55" s="224"/>
    </row>
    <row r="56" spans="3:34" s="1" customFormat="1" ht="12" customHeight="1" x14ac:dyDescent="0.2">
      <c r="C56" s="195" t="s">
        <v>188</v>
      </c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222">
        <v>47</v>
      </c>
      <c r="U56" s="222"/>
      <c r="V56" s="222"/>
      <c r="W56" s="222"/>
      <c r="X56" s="223"/>
      <c r="Y56" s="223"/>
      <c r="Z56" s="223"/>
      <c r="AA56" s="223"/>
      <c r="AB56" s="223"/>
      <c r="AC56" s="223"/>
      <c r="AD56" s="224"/>
      <c r="AE56" s="224"/>
      <c r="AF56" s="224"/>
      <c r="AG56" s="224"/>
      <c r="AH56" s="224"/>
    </row>
    <row r="57" spans="3:34" s="1" customFormat="1" ht="12" customHeight="1" x14ac:dyDescent="0.2">
      <c r="C57" s="195" t="s">
        <v>189</v>
      </c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222">
        <v>48</v>
      </c>
      <c r="U57" s="222"/>
      <c r="V57" s="222"/>
      <c r="W57" s="222"/>
      <c r="X57" s="223"/>
      <c r="Y57" s="223"/>
      <c r="Z57" s="223"/>
      <c r="AA57" s="223"/>
      <c r="AB57" s="223"/>
      <c r="AC57" s="223"/>
      <c r="AD57" s="224"/>
      <c r="AE57" s="224"/>
      <c r="AF57" s="224"/>
      <c r="AG57" s="224"/>
      <c r="AH57" s="224"/>
    </row>
    <row r="58" spans="3:34" s="1" customFormat="1" ht="12" customHeight="1" x14ac:dyDescent="0.2">
      <c r="C58" s="195" t="s">
        <v>190</v>
      </c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222">
        <v>49</v>
      </c>
      <c r="U58" s="222"/>
      <c r="V58" s="222"/>
      <c r="W58" s="222"/>
      <c r="X58" s="223"/>
      <c r="Y58" s="223"/>
      <c r="Z58" s="223"/>
      <c r="AA58" s="223"/>
      <c r="AB58" s="223"/>
      <c r="AC58" s="223"/>
      <c r="AD58" s="224"/>
      <c r="AE58" s="224"/>
      <c r="AF58" s="224"/>
      <c r="AG58" s="224"/>
      <c r="AH58" s="224"/>
    </row>
    <row r="59" spans="3:34" s="1" customFormat="1" ht="12" customHeight="1" x14ac:dyDescent="0.2">
      <c r="C59" s="195" t="s">
        <v>191</v>
      </c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222">
        <v>50</v>
      </c>
      <c r="U59" s="222"/>
      <c r="V59" s="222"/>
      <c r="W59" s="222"/>
      <c r="X59" s="223"/>
      <c r="Y59" s="223"/>
      <c r="Z59" s="223"/>
      <c r="AA59" s="223"/>
      <c r="AB59" s="223"/>
      <c r="AC59" s="223"/>
      <c r="AD59" s="224"/>
      <c r="AE59" s="224"/>
      <c r="AF59" s="224"/>
      <c r="AG59" s="224"/>
      <c r="AH59" s="224"/>
    </row>
    <row r="60" spans="3:34" s="1" customFormat="1" ht="12" customHeight="1" x14ac:dyDescent="0.2">
      <c r="C60" s="205" t="s">
        <v>169</v>
      </c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22">
        <v>51</v>
      </c>
      <c r="U60" s="222"/>
      <c r="V60" s="222"/>
      <c r="W60" s="222"/>
      <c r="X60" s="223"/>
      <c r="Y60" s="223"/>
      <c r="Z60" s="223"/>
      <c r="AA60" s="223"/>
      <c r="AB60" s="223"/>
      <c r="AC60" s="223"/>
      <c r="AD60" s="224"/>
      <c r="AE60" s="224"/>
      <c r="AF60" s="224"/>
      <c r="AG60" s="224"/>
      <c r="AH60" s="224"/>
    </row>
    <row r="61" spans="3:34" s="1" customFormat="1" ht="12" customHeight="1" thickBot="1" x14ac:dyDescent="0.25">
      <c r="C61" s="231" t="s">
        <v>170</v>
      </c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2">
        <v>52</v>
      </c>
      <c r="U61" s="232"/>
      <c r="V61" s="232"/>
      <c r="W61" s="232"/>
      <c r="X61" s="233">
        <v>19880</v>
      </c>
      <c r="Y61" s="233"/>
      <c r="Z61" s="233"/>
      <c r="AA61" s="233"/>
      <c r="AB61" s="233"/>
      <c r="AC61" s="233"/>
      <c r="AD61" s="234">
        <v>7800</v>
      </c>
      <c r="AE61" s="234"/>
      <c r="AF61" s="234"/>
      <c r="AG61" s="234"/>
      <c r="AH61" s="234"/>
    </row>
    <row r="63" spans="3:34" ht="11.1" customHeight="1" thickBot="1" x14ac:dyDescent="0.25">
      <c r="AD63" s="1" t="s">
        <v>18</v>
      </c>
    </row>
    <row r="64" spans="3:34" s="1" customFormat="1" ht="24" customHeight="1" x14ac:dyDescent="0.2">
      <c r="C64" s="225" t="s">
        <v>113</v>
      </c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6" t="s">
        <v>20</v>
      </c>
      <c r="U64" s="226"/>
      <c r="V64" s="226"/>
      <c r="W64" s="226"/>
      <c r="X64" s="226" t="s">
        <v>114</v>
      </c>
      <c r="Y64" s="226"/>
      <c r="Z64" s="226"/>
      <c r="AA64" s="226"/>
      <c r="AB64" s="226"/>
      <c r="AC64" s="226"/>
      <c r="AD64" s="227" t="s">
        <v>115</v>
      </c>
      <c r="AE64" s="227"/>
      <c r="AF64" s="227"/>
      <c r="AG64" s="227"/>
      <c r="AH64" s="227"/>
    </row>
    <row r="65" spans="3:34" s="1" customFormat="1" ht="11.1" customHeight="1" x14ac:dyDescent="0.2">
      <c r="C65" s="228">
        <v>1</v>
      </c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9">
        <v>2</v>
      </c>
      <c r="U65" s="229"/>
      <c r="V65" s="229"/>
      <c r="W65" s="229"/>
      <c r="X65" s="229">
        <v>3</v>
      </c>
      <c r="Y65" s="229"/>
      <c r="Z65" s="229"/>
      <c r="AA65" s="229"/>
      <c r="AB65" s="229"/>
      <c r="AC65" s="229"/>
      <c r="AD65" s="230">
        <v>4</v>
      </c>
      <c r="AE65" s="230"/>
      <c r="AF65" s="230"/>
      <c r="AG65" s="230"/>
      <c r="AH65" s="230"/>
    </row>
    <row r="66" spans="3:34" s="1" customFormat="1" ht="15" customHeight="1" x14ac:dyDescent="0.2">
      <c r="C66" s="201" t="s">
        <v>192</v>
      </c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18">
        <v>60</v>
      </c>
      <c r="U66" s="218"/>
      <c r="V66" s="218"/>
      <c r="W66" s="218"/>
      <c r="X66" s="197">
        <f>X70+X76+X80</f>
        <v>16776</v>
      </c>
      <c r="Y66" s="197"/>
      <c r="Z66" s="197"/>
      <c r="AA66" s="197"/>
      <c r="AB66" s="197"/>
      <c r="AC66" s="197"/>
      <c r="AD66" s="198">
        <v>313484</v>
      </c>
      <c r="AE66" s="198"/>
      <c r="AF66" s="198"/>
      <c r="AG66" s="198"/>
      <c r="AH66" s="198"/>
    </row>
    <row r="67" spans="3:34" s="1" customFormat="1" ht="14.1" customHeight="1" x14ac:dyDescent="0.2">
      <c r="C67" s="207" t="s">
        <v>136</v>
      </c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72"/>
      <c r="U67" s="73"/>
      <c r="V67" s="73"/>
      <c r="W67" s="74"/>
      <c r="X67" s="208">
        <v>0</v>
      </c>
      <c r="Y67" s="208"/>
      <c r="Z67" s="208"/>
      <c r="AA67" s="208"/>
      <c r="AB67" s="208"/>
      <c r="AC67" s="208"/>
      <c r="AD67" s="209">
        <v>0</v>
      </c>
      <c r="AE67" s="209"/>
      <c r="AF67" s="209"/>
      <c r="AG67" s="209"/>
      <c r="AH67" s="209"/>
    </row>
    <row r="68" spans="3:34" s="1" customFormat="1" ht="12" customHeight="1" x14ac:dyDescent="0.2">
      <c r="C68" s="201" t="s">
        <v>193</v>
      </c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22">
        <v>61</v>
      </c>
      <c r="U68" s="222"/>
      <c r="V68" s="222"/>
      <c r="W68" s="222"/>
      <c r="X68" s="223"/>
      <c r="Y68" s="223"/>
      <c r="Z68" s="223"/>
      <c r="AA68" s="223"/>
      <c r="AB68" s="223"/>
      <c r="AC68" s="223"/>
      <c r="AD68" s="224">
        <v>2947</v>
      </c>
      <c r="AE68" s="224"/>
      <c r="AF68" s="224"/>
      <c r="AG68" s="224"/>
      <c r="AH68" s="224"/>
    </row>
    <row r="69" spans="3:34" s="1" customFormat="1" ht="12" customHeight="1" x14ac:dyDescent="0.2">
      <c r="C69" s="201" t="s">
        <v>194</v>
      </c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22">
        <v>62</v>
      </c>
      <c r="U69" s="222"/>
      <c r="V69" s="222"/>
      <c r="W69" s="222"/>
      <c r="X69" s="223"/>
      <c r="Y69" s="223"/>
      <c r="Z69" s="223"/>
      <c r="AA69" s="223"/>
      <c r="AB69" s="223"/>
      <c r="AC69" s="223"/>
      <c r="AD69" s="224">
        <v>2318</v>
      </c>
      <c r="AE69" s="224"/>
      <c r="AF69" s="224"/>
      <c r="AG69" s="224"/>
      <c r="AH69" s="224"/>
    </row>
    <row r="70" spans="3:34" s="1" customFormat="1" ht="12" customHeight="1" x14ac:dyDescent="0.2">
      <c r="C70" s="219" t="s">
        <v>195</v>
      </c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0">
        <v>63</v>
      </c>
      <c r="U70" s="210"/>
      <c r="V70" s="210"/>
      <c r="W70" s="210"/>
      <c r="X70" s="203">
        <v>16402</v>
      </c>
      <c r="Y70" s="203"/>
      <c r="Z70" s="203"/>
      <c r="AA70" s="203"/>
      <c r="AB70" s="203"/>
      <c r="AC70" s="203"/>
      <c r="AD70" s="204">
        <v>308219</v>
      </c>
      <c r="AE70" s="204"/>
      <c r="AF70" s="204"/>
      <c r="AG70" s="204"/>
      <c r="AH70" s="204"/>
    </row>
    <row r="71" spans="3:34" s="1" customFormat="1" ht="36" customHeight="1" x14ac:dyDescent="0.2">
      <c r="C71" s="221" t="s">
        <v>196</v>
      </c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10">
        <v>64</v>
      </c>
      <c r="U71" s="210"/>
      <c r="V71" s="210"/>
      <c r="W71" s="210"/>
      <c r="X71" s="203"/>
      <c r="Y71" s="203"/>
      <c r="Z71" s="203"/>
      <c r="AA71" s="203"/>
      <c r="AB71" s="203"/>
      <c r="AC71" s="203"/>
      <c r="AD71" s="204"/>
      <c r="AE71" s="204"/>
      <c r="AF71" s="204"/>
      <c r="AG71" s="204"/>
      <c r="AH71" s="204"/>
    </row>
    <row r="72" spans="3:34" s="1" customFormat="1" ht="12" customHeight="1" x14ac:dyDescent="0.2">
      <c r="C72" s="219" t="s">
        <v>197</v>
      </c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0">
        <v>65</v>
      </c>
      <c r="U72" s="210"/>
      <c r="V72" s="210"/>
      <c r="W72" s="210"/>
      <c r="X72" s="203"/>
      <c r="Y72" s="203"/>
      <c r="Z72" s="203"/>
      <c r="AA72" s="203"/>
      <c r="AB72" s="203"/>
      <c r="AC72" s="203"/>
      <c r="AD72" s="204"/>
      <c r="AE72" s="204"/>
      <c r="AF72" s="204"/>
      <c r="AG72" s="204"/>
      <c r="AH72" s="204"/>
    </row>
    <row r="73" spans="3:34" s="1" customFormat="1" ht="12" customHeight="1" x14ac:dyDescent="0.2">
      <c r="C73" s="219" t="s">
        <v>198</v>
      </c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0">
        <v>66</v>
      </c>
      <c r="U73" s="210"/>
      <c r="V73" s="210"/>
      <c r="W73" s="210"/>
      <c r="X73" s="203"/>
      <c r="Y73" s="203"/>
      <c r="Z73" s="203"/>
      <c r="AA73" s="203"/>
      <c r="AB73" s="203"/>
      <c r="AC73" s="203"/>
      <c r="AD73" s="204"/>
      <c r="AE73" s="204"/>
      <c r="AF73" s="204"/>
      <c r="AG73" s="204"/>
      <c r="AH73" s="204"/>
    </row>
    <row r="74" spans="3:34" s="1" customFormat="1" ht="12" customHeight="1" x14ac:dyDescent="0.2">
      <c r="C74" s="220" t="s">
        <v>199</v>
      </c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10">
        <v>67</v>
      </c>
      <c r="U74" s="210"/>
      <c r="V74" s="210"/>
      <c r="W74" s="210"/>
      <c r="X74" s="203"/>
      <c r="Y74" s="203"/>
      <c r="Z74" s="203"/>
      <c r="AA74" s="203"/>
      <c r="AB74" s="203"/>
      <c r="AC74" s="203"/>
      <c r="AD74" s="204"/>
      <c r="AE74" s="204"/>
      <c r="AF74" s="204"/>
      <c r="AG74" s="204"/>
      <c r="AH74" s="204"/>
    </row>
    <row r="75" spans="3:34" s="1" customFormat="1" ht="12" customHeight="1" x14ac:dyDescent="0.2">
      <c r="C75" s="220" t="s">
        <v>175</v>
      </c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10">
        <v>68</v>
      </c>
      <c r="U75" s="210"/>
      <c r="V75" s="210"/>
      <c r="W75" s="210"/>
      <c r="X75" s="203"/>
      <c r="Y75" s="203"/>
      <c r="Z75" s="203"/>
      <c r="AA75" s="203"/>
      <c r="AB75" s="203"/>
      <c r="AC75" s="203"/>
      <c r="AD75" s="204"/>
      <c r="AE75" s="204"/>
      <c r="AF75" s="204"/>
      <c r="AG75" s="204"/>
      <c r="AH75" s="204"/>
    </row>
    <row r="76" spans="3:34" s="1" customFormat="1" ht="12" customHeight="1" x14ac:dyDescent="0.2">
      <c r="C76" s="219" t="s">
        <v>200</v>
      </c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0">
        <v>69</v>
      </c>
      <c r="U76" s="210"/>
      <c r="V76" s="210"/>
      <c r="W76" s="210"/>
      <c r="X76" s="203">
        <v>212</v>
      </c>
      <c r="Y76" s="203"/>
      <c r="Z76" s="203"/>
      <c r="AA76" s="203"/>
      <c r="AB76" s="203"/>
      <c r="AC76" s="203"/>
      <c r="AD76" s="204"/>
      <c r="AE76" s="204"/>
      <c r="AF76" s="204"/>
      <c r="AG76" s="204"/>
      <c r="AH76" s="204"/>
    </row>
    <row r="77" spans="3:34" s="1" customFormat="1" ht="12" customHeight="1" x14ac:dyDescent="0.2">
      <c r="C77" s="219" t="s">
        <v>201</v>
      </c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0">
        <v>70</v>
      </c>
      <c r="U77" s="210"/>
      <c r="V77" s="210"/>
      <c r="W77" s="210"/>
      <c r="X77" s="203"/>
      <c r="Y77" s="203"/>
      <c r="Z77" s="203"/>
      <c r="AA77" s="203"/>
      <c r="AB77" s="203"/>
      <c r="AC77" s="203"/>
      <c r="AD77" s="204"/>
      <c r="AE77" s="204"/>
      <c r="AF77" s="204"/>
      <c r="AG77" s="204"/>
      <c r="AH77" s="204"/>
    </row>
    <row r="78" spans="3:34" s="1" customFormat="1" ht="12" customHeight="1" x14ac:dyDescent="0.2">
      <c r="C78" s="201" t="s">
        <v>190</v>
      </c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10">
        <v>71</v>
      </c>
      <c r="U78" s="210"/>
      <c r="V78" s="210"/>
      <c r="W78" s="210"/>
      <c r="X78" s="203"/>
      <c r="Y78" s="203"/>
      <c r="Z78" s="203"/>
      <c r="AA78" s="203"/>
      <c r="AB78" s="203"/>
      <c r="AC78" s="203"/>
      <c r="AD78" s="204"/>
      <c r="AE78" s="204"/>
      <c r="AF78" s="204"/>
      <c r="AG78" s="204"/>
      <c r="AH78" s="204"/>
    </row>
    <row r="79" spans="3:34" s="1" customFormat="1" ht="12" customHeight="1" x14ac:dyDescent="0.2">
      <c r="C79" s="201" t="s">
        <v>202</v>
      </c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10">
        <v>72</v>
      </c>
      <c r="U79" s="210"/>
      <c r="V79" s="210"/>
      <c r="W79" s="210"/>
      <c r="X79" s="203"/>
      <c r="Y79" s="203"/>
      <c r="Z79" s="203"/>
      <c r="AA79" s="203"/>
      <c r="AB79" s="203"/>
      <c r="AC79" s="203"/>
      <c r="AD79" s="204"/>
      <c r="AE79" s="204"/>
      <c r="AF79" s="204"/>
      <c r="AG79" s="204"/>
      <c r="AH79" s="204"/>
    </row>
    <row r="80" spans="3:34" s="1" customFormat="1" ht="12" customHeight="1" x14ac:dyDescent="0.2">
      <c r="C80" s="205" t="s">
        <v>178</v>
      </c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10">
        <v>73</v>
      </c>
      <c r="U80" s="210"/>
      <c r="V80" s="210"/>
      <c r="W80" s="210"/>
      <c r="X80" s="203">
        <v>162</v>
      </c>
      <c r="Y80" s="203"/>
      <c r="Z80" s="203"/>
      <c r="AA80" s="203"/>
      <c r="AB80" s="203"/>
      <c r="AC80" s="203"/>
      <c r="AD80" s="204"/>
      <c r="AE80" s="204"/>
      <c r="AF80" s="204"/>
      <c r="AG80" s="204"/>
      <c r="AH80" s="204"/>
    </row>
    <row r="81" spans="3:34" s="1" customFormat="1" ht="24" customHeight="1" x14ac:dyDescent="0.2">
      <c r="C81" s="217" t="s">
        <v>203</v>
      </c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8">
        <v>80</v>
      </c>
      <c r="U81" s="218"/>
      <c r="V81" s="218"/>
      <c r="W81" s="218"/>
      <c r="X81" s="197">
        <f>X48-X66</f>
        <v>3104</v>
      </c>
      <c r="Y81" s="197"/>
      <c r="Z81" s="197"/>
      <c r="AA81" s="197"/>
      <c r="AB81" s="197"/>
      <c r="AC81" s="197"/>
      <c r="AD81" s="198">
        <v>-305684</v>
      </c>
      <c r="AE81" s="198"/>
      <c r="AF81" s="198"/>
      <c r="AG81" s="198"/>
      <c r="AH81" s="198"/>
    </row>
    <row r="82" spans="3:34" s="1" customFormat="1" ht="23.1" customHeight="1" x14ac:dyDescent="0.2">
      <c r="C82" s="212" t="s">
        <v>204</v>
      </c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</row>
    <row r="83" spans="3:34" s="1" customFormat="1" ht="12" customHeight="1" x14ac:dyDescent="0.2">
      <c r="C83" s="213" t="s">
        <v>205</v>
      </c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4">
        <v>90</v>
      </c>
      <c r="U83" s="214"/>
      <c r="V83" s="214"/>
      <c r="W83" s="214"/>
      <c r="X83" s="215">
        <f>X86</f>
        <v>500</v>
      </c>
      <c r="Y83" s="215"/>
      <c r="Z83" s="215"/>
      <c r="AA83" s="215"/>
      <c r="AB83" s="215"/>
      <c r="AC83" s="215"/>
      <c r="AD83" s="216"/>
      <c r="AE83" s="216"/>
      <c r="AF83" s="216"/>
      <c r="AG83" s="216"/>
      <c r="AH83" s="216"/>
    </row>
    <row r="84" spans="3:34" s="1" customFormat="1" ht="12" customHeight="1" x14ac:dyDescent="0.2">
      <c r="C84" s="207" t="s">
        <v>136</v>
      </c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72"/>
      <c r="U84" s="73"/>
      <c r="V84" s="73"/>
      <c r="W84" s="74"/>
      <c r="X84" s="208">
        <v>0</v>
      </c>
      <c r="Y84" s="208"/>
      <c r="Z84" s="208"/>
      <c r="AA84" s="208"/>
      <c r="AB84" s="208"/>
      <c r="AC84" s="208"/>
      <c r="AD84" s="209"/>
      <c r="AE84" s="209"/>
      <c r="AF84" s="209"/>
      <c r="AG84" s="209"/>
      <c r="AH84" s="209"/>
    </row>
    <row r="85" spans="3:34" s="1" customFormat="1" ht="12" customHeight="1" x14ac:dyDescent="0.2">
      <c r="C85" s="201" t="s">
        <v>206</v>
      </c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10">
        <v>91</v>
      </c>
      <c r="U85" s="210"/>
      <c r="V85" s="210"/>
      <c r="W85" s="210"/>
      <c r="X85" s="203"/>
      <c r="Y85" s="203"/>
      <c r="Z85" s="203"/>
      <c r="AA85" s="203"/>
      <c r="AB85" s="203"/>
      <c r="AC85" s="203"/>
      <c r="AD85" s="204"/>
      <c r="AE85" s="204"/>
      <c r="AF85" s="204"/>
      <c r="AG85" s="204"/>
      <c r="AH85" s="204"/>
    </row>
    <row r="86" spans="3:34" s="1" customFormat="1" ht="12" customHeight="1" x14ac:dyDescent="0.2">
      <c r="C86" s="201" t="s">
        <v>207</v>
      </c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10">
        <v>92</v>
      </c>
      <c r="U86" s="210"/>
      <c r="V86" s="210"/>
      <c r="W86" s="210"/>
      <c r="X86" s="203">
        <v>500</v>
      </c>
      <c r="Y86" s="203"/>
      <c r="Z86" s="203"/>
      <c r="AA86" s="203"/>
      <c r="AB86" s="203"/>
      <c r="AC86" s="203"/>
      <c r="AD86" s="204"/>
      <c r="AE86" s="204"/>
      <c r="AF86" s="204"/>
      <c r="AG86" s="204"/>
      <c r="AH86" s="204"/>
    </row>
    <row r="87" spans="3:34" s="1" customFormat="1" ht="12" customHeight="1" x14ac:dyDescent="0.2">
      <c r="C87" s="201" t="s">
        <v>169</v>
      </c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10">
        <v>93</v>
      </c>
      <c r="U87" s="210"/>
      <c r="V87" s="210"/>
      <c r="W87" s="210"/>
      <c r="X87" s="203"/>
      <c r="Y87" s="203"/>
      <c r="Z87" s="203"/>
      <c r="AA87" s="203"/>
      <c r="AB87" s="203"/>
      <c r="AC87" s="203"/>
      <c r="AD87" s="204"/>
      <c r="AE87" s="204"/>
      <c r="AF87" s="204"/>
      <c r="AG87" s="204"/>
      <c r="AH87" s="204"/>
    </row>
    <row r="88" spans="3:34" s="1" customFormat="1" ht="12" customHeight="1" x14ac:dyDescent="0.2">
      <c r="C88" s="201" t="s">
        <v>170</v>
      </c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11">
        <v>94</v>
      </c>
      <c r="U88" s="211"/>
      <c r="V88" s="211"/>
      <c r="W88" s="211"/>
      <c r="X88" s="203"/>
      <c r="Y88" s="203"/>
      <c r="Z88" s="203"/>
      <c r="AA88" s="203"/>
      <c r="AB88" s="203"/>
      <c r="AC88" s="203"/>
      <c r="AD88" s="204"/>
      <c r="AE88" s="204"/>
      <c r="AF88" s="204"/>
      <c r="AG88" s="204"/>
      <c r="AH88" s="204"/>
    </row>
    <row r="89" spans="3:34" s="1" customFormat="1" ht="12" customHeight="1" x14ac:dyDescent="0.2">
      <c r="C89" s="201" t="s">
        <v>208</v>
      </c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196">
        <v>100</v>
      </c>
      <c r="U89" s="196"/>
      <c r="V89" s="196"/>
      <c r="W89" s="196"/>
      <c r="X89" s="197">
        <f>X91</f>
        <v>1500</v>
      </c>
      <c r="Y89" s="197"/>
      <c r="Z89" s="197"/>
      <c r="AA89" s="197"/>
      <c r="AB89" s="197"/>
      <c r="AC89" s="197"/>
      <c r="AD89" s="198"/>
      <c r="AE89" s="198"/>
      <c r="AF89" s="198"/>
      <c r="AG89" s="198"/>
      <c r="AH89" s="198"/>
    </row>
    <row r="90" spans="3:34" s="1" customFormat="1" ht="12" customHeight="1" x14ac:dyDescent="0.2">
      <c r="C90" s="207" t="s">
        <v>136</v>
      </c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72"/>
      <c r="U90" s="73"/>
      <c r="V90" s="73"/>
      <c r="W90" s="74"/>
      <c r="X90" s="208">
        <v>0</v>
      </c>
      <c r="Y90" s="208"/>
      <c r="Z90" s="208"/>
      <c r="AA90" s="208"/>
      <c r="AB90" s="208"/>
      <c r="AC90" s="208"/>
      <c r="AD90" s="209">
        <v>0</v>
      </c>
      <c r="AE90" s="209"/>
      <c r="AF90" s="209"/>
      <c r="AG90" s="209"/>
      <c r="AH90" s="209"/>
    </row>
    <row r="91" spans="3:34" s="1" customFormat="1" ht="12.95" customHeight="1" x14ac:dyDescent="0.2">
      <c r="C91" s="201" t="s">
        <v>209</v>
      </c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2">
        <v>101</v>
      </c>
      <c r="U91" s="202"/>
      <c r="V91" s="202"/>
      <c r="W91" s="202"/>
      <c r="X91" s="203">
        <v>1500</v>
      </c>
      <c r="Y91" s="203"/>
      <c r="Z91" s="203"/>
      <c r="AA91" s="203"/>
      <c r="AB91" s="203"/>
      <c r="AC91" s="203"/>
      <c r="AD91" s="204"/>
      <c r="AE91" s="204"/>
      <c r="AF91" s="204"/>
      <c r="AG91" s="204"/>
      <c r="AH91" s="204"/>
    </row>
    <row r="92" spans="3:34" s="1" customFormat="1" ht="11.1" customHeight="1" x14ac:dyDescent="0.2">
      <c r="C92" s="206" t="s">
        <v>175</v>
      </c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2">
        <v>102</v>
      </c>
      <c r="U92" s="202"/>
      <c r="V92" s="202"/>
      <c r="W92" s="202"/>
      <c r="X92" s="203"/>
      <c r="Y92" s="203"/>
      <c r="Z92" s="203"/>
      <c r="AA92" s="203"/>
      <c r="AB92" s="203"/>
      <c r="AC92" s="203"/>
      <c r="AD92" s="204"/>
      <c r="AE92" s="204"/>
      <c r="AF92" s="204"/>
      <c r="AG92" s="204"/>
      <c r="AH92" s="204"/>
    </row>
    <row r="93" spans="3:34" s="1" customFormat="1" ht="11.1" customHeight="1" x14ac:dyDescent="0.2">
      <c r="C93" s="201" t="s">
        <v>210</v>
      </c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2">
        <v>103</v>
      </c>
      <c r="U93" s="202"/>
      <c r="V93" s="202"/>
      <c r="W93" s="202"/>
      <c r="X93" s="203"/>
      <c r="Y93" s="203"/>
      <c r="Z93" s="203"/>
      <c r="AA93" s="203"/>
      <c r="AB93" s="203"/>
      <c r="AC93" s="203"/>
      <c r="AD93" s="204"/>
      <c r="AE93" s="204"/>
      <c r="AF93" s="204"/>
      <c r="AG93" s="204"/>
      <c r="AH93" s="204"/>
    </row>
    <row r="94" spans="3:34" s="1" customFormat="1" ht="12" customHeight="1" x14ac:dyDescent="0.2">
      <c r="C94" s="201" t="s">
        <v>211</v>
      </c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2">
        <v>104</v>
      </c>
      <c r="U94" s="202"/>
      <c r="V94" s="202"/>
      <c r="W94" s="202"/>
      <c r="X94" s="203"/>
      <c r="Y94" s="203"/>
      <c r="Z94" s="203"/>
      <c r="AA94" s="203"/>
      <c r="AB94" s="203"/>
      <c r="AC94" s="203"/>
      <c r="AD94" s="204"/>
      <c r="AE94" s="204"/>
      <c r="AF94" s="204"/>
      <c r="AG94" s="204"/>
      <c r="AH94" s="204"/>
    </row>
    <row r="95" spans="3:34" s="1" customFormat="1" ht="12" customHeight="1" x14ac:dyDescent="0.2">
      <c r="C95" s="201" t="s">
        <v>212</v>
      </c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2">
        <v>105</v>
      </c>
      <c r="U95" s="202"/>
      <c r="V95" s="202"/>
      <c r="W95" s="202"/>
      <c r="X95" s="203"/>
      <c r="Y95" s="203"/>
      <c r="Z95" s="203"/>
      <c r="AA95" s="203"/>
      <c r="AB95" s="203"/>
      <c r="AC95" s="203"/>
      <c r="AD95" s="204"/>
      <c r="AE95" s="204"/>
      <c r="AF95" s="204"/>
      <c r="AG95" s="204"/>
      <c r="AH95" s="204"/>
    </row>
    <row r="96" spans="3:34" s="1" customFormat="1" ht="24" customHeight="1" x14ac:dyDescent="0.2">
      <c r="C96" s="205" t="s">
        <v>213</v>
      </c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196">
        <v>110</v>
      </c>
      <c r="U96" s="196"/>
      <c r="V96" s="196"/>
      <c r="W96" s="196"/>
      <c r="X96" s="197">
        <f>X83-X89</f>
        <v>-1000</v>
      </c>
      <c r="Y96" s="197"/>
      <c r="Z96" s="197"/>
      <c r="AA96" s="197"/>
      <c r="AB96" s="197"/>
      <c r="AC96" s="197"/>
      <c r="AD96" s="198"/>
      <c r="AE96" s="198"/>
      <c r="AF96" s="198"/>
      <c r="AG96" s="198"/>
      <c r="AH96" s="198"/>
    </row>
    <row r="97" spans="3:39" s="1" customFormat="1" ht="12" customHeight="1" x14ac:dyDescent="0.2">
      <c r="C97" s="195" t="s">
        <v>214</v>
      </c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6">
        <v>120</v>
      </c>
      <c r="U97" s="196"/>
      <c r="V97" s="196"/>
      <c r="W97" s="196"/>
      <c r="X97" s="199"/>
      <c r="Y97" s="199"/>
      <c r="Z97" s="199"/>
      <c r="AA97" s="199"/>
      <c r="AB97" s="199"/>
      <c r="AC97" s="199"/>
      <c r="AD97" s="200">
        <v>-30</v>
      </c>
      <c r="AE97" s="200"/>
      <c r="AF97" s="200"/>
      <c r="AG97" s="200"/>
      <c r="AH97" s="200"/>
    </row>
    <row r="98" spans="3:39" s="1" customFormat="1" ht="24" customHeight="1" x14ac:dyDescent="0.2">
      <c r="C98" s="195" t="s">
        <v>215</v>
      </c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6">
        <v>130</v>
      </c>
      <c r="U98" s="196"/>
      <c r="V98" s="196"/>
      <c r="W98" s="196"/>
      <c r="X98" s="199"/>
      <c r="Y98" s="199"/>
      <c r="Z98" s="199"/>
      <c r="AA98" s="199"/>
      <c r="AB98" s="199"/>
      <c r="AC98" s="199"/>
      <c r="AD98" s="200"/>
      <c r="AE98" s="200"/>
      <c r="AF98" s="200"/>
      <c r="AG98" s="200"/>
      <c r="AH98" s="200"/>
    </row>
    <row r="99" spans="3:39" s="1" customFormat="1" ht="24" customHeight="1" x14ac:dyDescent="0.2">
      <c r="C99" s="195" t="s">
        <v>216</v>
      </c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6">
        <v>140</v>
      </c>
      <c r="U99" s="196"/>
      <c r="V99" s="196"/>
      <c r="W99" s="196"/>
      <c r="X99" s="197">
        <f>X46+X81+X96</f>
        <v>-9838</v>
      </c>
      <c r="Y99" s="197"/>
      <c r="Z99" s="197"/>
      <c r="AA99" s="197"/>
      <c r="AB99" s="197"/>
      <c r="AC99" s="197"/>
      <c r="AD99" s="198">
        <v>1100</v>
      </c>
      <c r="AE99" s="198"/>
      <c r="AF99" s="198"/>
      <c r="AG99" s="198"/>
      <c r="AH99" s="198"/>
    </row>
    <row r="100" spans="3:39" s="1" customFormat="1" ht="24.95" customHeight="1" x14ac:dyDescent="0.2">
      <c r="C100" s="195" t="s">
        <v>217</v>
      </c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6">
        <v>150</v>
      </c>
      <c r="U100" s="196"/>
      <c r="V100" s="196"/>
      <c r="W100" s="196"/>
      <c r="X100" s="197">
        <f>605+13960</f>
        <v>14565</v>
      </c>
      <c r="Y100" s="197"/>
      <c r="Z100" s="197"/>
      <c r="AA100" s="197"/>
      <c r="AB100" s="197"/>
      <c r="AC100" s="197"/>
      <c r="AD100" s="198">
        <v>2361</v>
      </c>
      <c r="AE100" s="198"/>
      <c r="AF100" s="198"/>
      <c r="AG100" s="198"/>
      <c r="AH100" s="198"/>
      <c r="AM100" s="79"/>
    </row>
    <row r="101" spans="3:39" s="1" customFormat="1" ht="23.1" customHeight="1" thickBot="1" x14ac:dyDescent="0.25">
      <c r="C101" s="191" t="s">
        <v>218</v>
      </c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2">
        <v>160</v>
      </c>
      <c r="U101" s="192"/>
      <c r="V101" s="192"/>
      <c r="W101" s="192"/>
      <c r="X101" s="193">
        <f>901+3825</f>
        <v>4726</v>
      </c>
      <c r="Y101" s="193"/>
      <c r="Z101" s="193"/>
      <c r="AA101" s="193"/>
      <c r="AB101" s="193"/>
      <c r="AC101" s="193"/>
      <c r="AD101" s="194">
        <v>3461</v>
      </c>
      <c r="AE101" s="194"/>
      <c r="AF101" s="194"/>
      <c r="AG101" s="194"/>
      <c r="AH101" s="194"/>
    </row>
    <row r="102" spans="3:39" s="1" customFormat="1" ht="12.95" customHeight="1" x14ac:dyDescent="0.2"/>
    <row r="105" spans="3:39" s="1" customFormat="1" ht="24" customHeight="1" x14ac:dyDescent="0.2">
      <c r="C105" s="29" t="s">
        <v>97</v>
      </c>
      <c r="D105" s="29"/>
      <c r="E105" s="29"/>
      <c r="F105" s="29"/>
      <c r="G105" s="29"/>
      <c r="J105" s="140" t="s">
        <v>98</v>
      </c>
      <c r="K105" s="140"/>
      <c r="L105" s="140"/>
      <c r="M105" s="140"/>
      <c r="N105" s="140"/>
      <c r="O105" s="140"/>
      <c r="P105" s="140"/>
      <c r="Q105" s="140"/>
      <c r="S105" s="30"/>
      <c r="T105" s="30"/>
      <c r="U105" s="30"/>
      <c r="V105" s="30"/>
      <c r="W105" s="30"/>
      <c r="X105" s="30"/>
      <c r="Y105" s="30"/>
    </row>
    <row r="106" spans="3:39" s="1" customFormat="1" ht="11.1" customHeight="1" x14ac:dyDescent="0.2">
      <c r="J106" s="143" t="s">
        <v>99</v>
      </c>
      <c r="K106" s="143"/>
      <c r="L106" s="143"/>
      <c r="M106" s="143"/>
      <c r="N106" s="143"/>
      <c r="O106" s="143"/>
      <c r="P106" s="143"/>
      <c r="Q106" s="143"/>
      <c r="S106" s="80" t="s">
        <v>100</v>
      </c>
      <c r="T106" s="80"/>
      <c r="U106" s="80"/>
      <c r="V106" s="80"/>
      <c r="W106" s="80"/>
      <c r="X106" s="80"/>
      <c r="Y106" s="80"/>
    </row>
    <row r="107" spans="3:39" s="1" customFormat="1" ht="11.1" customHeight="1" x14ac:dyDescent="0.2"/>
    <row r="108" spans="3:39" s="1" customFormat="1" ht="11.1" customHeight="1" x14ac:dyDescent="0.2"/>
    <row r="109" spans="3:39" s="1" customFormat="1" ht="12" customHeight="1" x14ac:dyDescent="0.2">
      <c r="C109" s="81"/>
      <c r="D109" s="81"/>
      <c r="E109" s="81"/>
      <c r="F109" s="81"/>
      <c r="G109" s="81" t="s">
        <v>101</v>
      </c>
      <c r="J109" s="140" t="s">
        <v>102</v>
      </c>
      <c r="K109" s="140"/>
      <c r="L109" s="140"/>
      <c r="M109" s="140"/>
      <c r="N109" s="140"/>
      <c r="O109" s="140"/>
      <c r="P109" s="140"/>
      <c r="Q109" s="140"/>
      <c r="S109" s="30"/>
      <c r="T109" s="30"/>
      <c r="U109" s="30"/>
      <c r="V109" s="30"/>
      <c r="W109" s="30"/>
      <c r="X109" s="30"/>
      <c r="Y109" s="30"/>
    </row>
    <row r="110" spans="3:39" s="1" customFormat="1" ht="11.1" customHeight="1" x14ac:dyDescent="0.2">
      <c r="J110" s="143" t="s">
        <v>99</v>
      </c>
      <c r="K110" s="143"/>
      <c r="L110" s="143"/>
      <c r="M110" s="143"/>
      <c r="N110" s="143"/>
      <c r="O110" s="143"/>
      <c r="P110" s="143"/>
      <c r="Q110" s="143"/>
      <c r="S110" s="80" t="s">
        <v>100</v>
      </c>
      <c r="T110" s="80"/>
      <c r="U110" s="80"/>
      <c r="V110" s="80"/>
      <c r="W110" s="80"/>
      <c r="X110" s="80"/>
      <c r="Y110" s="80"/>
    </row>
    <row r="111" spans="3:39" ht="11.1" customHeight="1" x14ac:dyDescent="0.2"/>
    <row r="112" spans="3:39" ht="11.1" customHeight="1" x14ac:dyDescent="0.2"/>
    <row r="113" spans="5:5" ht="11.1" customHeight="1" x14ac:dyDescent="0.2"/>
    <row r="114" spans="5:5" ht="11.1" customHeight="1" x14ac:dyDescent="0.2">
      <c r="E114" s="1" t="s">
        <v>103</v>
      </c>
    </row>
    <row r="115" spans="5:5" ht="11.1" customHeight="1" x14ac:dyDescent="0.2">
      <c r="E115" s="1" t="s">
        <v>104</v>
      </c>
    </row>
    <row r="116" spans="5:5" ht="11.1" customHeight="1" x14ac:dyDescent="0.2"/>
    <row r="117" spans="5:5" ht="11.1" customHeight="1" x14ac:dyDescent="0.2"/>
    <row r="118" spans="5:5" ht="11.1" customHeight="1" x14ac:dyDescent="0.2"/>
    <row r="119" spans="5:5" ht="11.1" customHeight="1" x14ac:dyDescent="0.2"/>
    <row r="120" spans="5:5" ht="11.1" customHeight="1" x14ac:dyDescent="0.2"/>
    <row r="121" spans="5:5" ht="11.1" customHeight="1" x14ac:dyDescent="0.2"/>
    <row r="122" spans="5:5" s="1" customFormat="1" ht="11.1" customHeight="1" x14ac:dyDescent="0.2"/>
  </sheetData>
  <mergeCells count="291">
    <mergeCell ref="W3:AJ3"/>
    <mergeCell ref="U4:AJ4"/>
    <mergeCell ref="B6:U6"/>
    <mergeCell ref="V6:AF6"/>
    <mergeCell ref="L12:AG12"/>
    <mergeCell ref="C26:S26"/>
    <mergeCell ref="T26:W26"/>
    <mergeCell ref="X26:AC26"/>
    <mergeCell ref="AD26:AH26"/>
    <mergeCell ref="C27:S27"/>
    <mergeCell ref="T27:W27"/>
    <mergeCell ref="X27:AC27"/>
    <mergeCell ref="AD27:AH27"/>
    <mergeCell ref="L14:AG14"/>
    <mergeCell ref="L16:AG16"/>
    <mergeCell ref="E18:AG18"/>
    <mergeCell ref="C19:Z19"/>
    <mergeCell ref="L21:AG21"/>
    <mergeCell ref="E23:AG23"/>
    <mergeCell ref="C31:S31"/>
    <mergeCell ref="T31:W31"/>
    <mergeCell ref="X31:AC31"/>
    <mergeCell ref="AD31:AH31"/>
    <mergeCell ref="C32:S32"/>
    <mergeCell ref="T32:W32"/>
    <mergeCell ref="X32:AC32"/>
    <mergeCell ref="AD32:AH32"/>
    <mergeCell ref="C28:AH28"/>
    <mergeCell ref="C29:S29"/>
    <mergeCell ref="T29:W29"/>
    <mergeCell ref="X29:AC29"/>
    <mergeCell ref="AD29:AH29"/>
    <mergeCell ref="C30:S30"/>
    <mergeCell ref="C35:S35"/>
    <mergeCell ref="T35:W35"/>
    <mergeCell ref="X35:AC35"/>
    <mergeCell ref="AD35:AH35"/>
    <mergeCell ref="C36:S36"/>
    <mergeCell ref="T36:W36"/>
    <mergeCell ref="X36:AC36"/>
    <mergeCell ref="AD36:AH36"/>
    <mergeCell ref="C33:S33"/>
    <mergeCell ref="T33:W33"/>
    <mergeCell ref="X33:AC33"/>
    <mergeCell ref="AD33:AH33"/>
    <mergeCell ref="C34:S34"/>
    <mergeCell ref="T34:W34"/>
    <mergeCell ref="X34:AC34"/>
    <mergeCell ref="AD34:AH34"/>
    <mergeCell ref="C40:S40"/>
    <mergeCell ref="T40:W40"/>
    <mergeCell ref="X40:AC40"/>
    <mergeCell ref="AD40:AH40"/>
    <mergeCell ref="C41:S41"/>
    <mergeCell ref="T41:W41"/>
    <mergeCell ref="X41:AC41"/>
    <mergeCell ref="AD41:AH41"/>
    <mergeCell ref="C37:S37"/>
    <mergeCell ref="T37:W37"/>
    <mergeCell ref="X37:AC37"/>
    <mergeCell ref="AD37:AH37"/>
    <mergeCell ref="C38:S38"/>
    <mergeCell ref="C39:S39"/>
    <mergeCell ref="T39:W39"/>
    <mergeCell ref="X39:AC39"/>
    <mergeCell ref="AD39:AH39"/>
    <mergeCell ref="C44:S44"/>
    <mergeCell ref="T44:W44"/>
    <mergeCell ref="X44:AC44"/>
    <mergeCell ref="AD44:AH44"/>
    <mergeCell ref="C45:S45"/>
    <mergeCell ref="T45:W45"/>
    <mergeCell ref="X45:AC45"/>
    <mergeCell ref="AD45:AH45"/>
    <mergeCell ref="C42:S42"/>
    <mergeCell ref="T42:W42"/>
    <mergeCell ref="X42:AC42"/>
    <mergeCell ref="AD42:AH42"/>
    <mergeCell ref="C43:S43"/>
    <mergeCell ref="T43:W43"/>
    <mergeCell ref="X43:AC43"/>
    <mergeCell ref="AD43:AH43"/>
    <mergeCell ref="C46:S46"/>
    <mergeCell ref="T46:W46"/>
    <mergeCell ref="X46:AC46"/>
    <mergeCell ref="AD46:AH46"/>
    <mergeCell ref="C47:AH47"/>
    <mergeCell ref="C48:S48"/>
    <mergeCell ref="T48:W48"/>
    <mergeCell ref="X48:AC48"/>
    <mergeCell ref="AD48:AH48"/>
    <mergeCell ref="C49:S49"/>
    <mergeCell ref="C50:S50"/>
    <mergeCell ref="T50:W50"/>
    <mergeCell ref="X50:AC50"/>
    <mergeCell ref="AD50:AH50"/>
    <mergeCell ref="C51:S51"/>
    <mergeCell ref="T51:W51"/>
    <mergeCell ref="X51:AC51"/>
    <mergeCell ref="AD51:AH51"/>
    <mergeCell ref="C54:S54"/>
    <mergeCell ref="T54:W54"/>
    <mergeCell ref="X54:AC54"/>
    <mergeCell ref="AD54:AH54"/>
    <mergeCell ref="C55:S55"/>
    <mergeCell ref="T55:W55"/>
    <mergeCell ref="X55:AC55"/>
    <mergeCell ref="AD55:AH55"/>
    <mergeCell ref="C52:S52"/>
    <mergeCell ref="T52:W52"/>
    <mergeCell ref="X52:AC52"/>
    <mergeCell ref="AD52:AH52"/>
    <mergeCell ref="C53:S53"/>
    <mergeCell ref="T53:W53"/>
    <mergeCell ref="X53:AC53"/>
    <mergeCell ref="AD53:AH53"/>
    <mergeCell ref="C58:S58"/>
    <mergeCell ref="T58:W58"/>
    <mergeCell ref="X58:AC58"/>
    <mergeCell ref="AD58:AH58"/>
    <mergeCell ref="C59:S59"/>
    <mergeCell ref="T59:W59"/>
    <mergeCell ref="X59:AC59"/>
    <mergeCell ref="AD59:AH59"/>
    <mergeCell ref="C56:S56"/>
    <mergeCell ref="T56:W56"/>
    <mergeCell ref="X56:AC56"/>
    <mergeCell ref="AD56:AH56"/>
    <mergeCell ref="C57:S57"/>
    <mergeCell ref="T57:W57"/>
    <mergeCell ref="X57:AC57"/>
    <mergeCell ref="AD57:AH57"/>
    <mergeCell ref="C64:S64"/>
    <mergeCell ref="T64:W64"/>
    <mergeCell ref="X64:AC64"/>
    <mergeCell ref="AD64:AH64"/>
    <mergeCell ref="C65:S65"/>
    <mergeCell ref="T65:W65"/>
    <mergeCell ref="X65:AC65"/>
    <mergeCell ref="AD65:AH65"/>
    <mergeCell ref="C60:S60"/>
    <mergeCell ref="T60:W60"/>
    <mergeCell ref="X60:AC60"/>
    <mergeCell ref="AD60:AH60"/>
    <mergeCell ref="C61:S61"/>
    <mergeCell ref="T61:W61"/>
    <mergeCell ref="X61:AC61"/>
    <mergeCell ref="AD61:AH61"/>
    <mergeCell ref="C68:S68"/>
    <mergeCell ref="T68:W68"/>
    <mergeCell ref="X68:AC68"/>
    <mergeCell ref="AD68:AH68"/>
    <mergeCell ref="C69:S69"/>
    <mergeCell ref="T69:W69"/>
    <mergeCell ref="X69:AC69"/>
    <mergeCell ref="AD69:AH69"/>
    <mergeCell ref="C66:S66"/>
    <mergeCell ref="T66:W66"/>
    <mergeCell ref="X66:AC66"/>
    <mergeCell ref="AD66:AH66"/>
    <mergeCell ref="C67:S67"/>
    <mergeCell ref="X67:AC67"/>
    <mergeCell ref="AD67:AH67"/>
    <mergeCell ref="C72:S72"/>
    <mergeCell ref="T72:W72"/>
    <mergeCell ref="X72:AC72"/>
    <mergeCell ref="AD72:AH72"/>
    <mergeCell ref="C73:S73"/>
    <mergeCell ref="T73:W73"/>
    <mergeCell ref="X73:AC73"/>
    <mergeCell ref="AD73:AH73"/>
    <mergeCell ref="C70:S70"/>
    <mergeCell ref="T70:W70"/>
    <mergeCell ref="X70:AC70"/>
    <mergeCell ref="AD70:AH70"/>
    <mergeCell ref="C71:S71"/>
    <mergeCell ref="T71:W71"/>
    <mergeCell ref="X71:AC71"/>
    <mergeCell ref="AD71:AH71"/>
    <mergeCell ref="C76:S76"/>
    <mergeCell ref="T76:W76"/>
    <mergeCell ref="X76:AC76"/>
    <mergeCell ref="AD76:AH76"/>
    <mergeCell ref="C77:S77"/>
    <mergeCell ref="T77:W77"/>
    <mergeCell ref="X77:AC77"/>
    <mergeCell ref="AD77:AH77"/>
    <mergeCell ref="C74:S74"/>
    <mergeCell ref="T74:W74"/>
    <mergeCell ref="X74:AC74"/>
    <mergeCell ref="AD74:AH74"/>
    <mergeCell ref="C75:S75"/>
    <mergeCell ref="T75:W75"/>
    <mergeCell ref="X75:AC75"/>
    <mergeCell ref="AD75:AH75"/>
    <mergeCell ref="C80:S80"/>
    <mergeCell ref="T80:W80"/>
    <mergeCell ref="X80:AC80"/>
    <mergeCell ref="AD80:AH80"/>
    <mergeCell ref="C81:S81"/>
    <mergeCell ref="T81:W81"/>
    <mergeCell ref="X81:AC81"/>
    <mergeCell ref="AD81:AH81"/>
    <mergeCell ref="C78:S78"/>
    <mergeCell ref="T78:W78"/>
    <mergeCell ref="X78:AC78"/>
    <mergeCell ref="AD78:AH78"/>
    <mergeCell ref="C79:S79"/>
    <mergeCell ref="T79:W79"/>
    <mergeCell ref="X79:AC79"/>
    <mergeCell ref="AD79:AH79"/>
    <mergeCell ref="C85:S85"/>
    <mergeCell ref="T85:W85"/>
    <mergeCell ref="X85:AC85"/>
    <mergeCell ref="AD85:AH85"/>
    <mergeCell ref="C86:S86"/>
    <mergeCell ref="T86:W86"/>
    <mergeCell ref="X86:AC86"/>
    <mergeCell ref="AD86:AH86"/>
    <mergeCell ref="C82:AH82"/>
    <mergeCell ref="C83:S83"/>
    <mergeCell ref="T83:W83"/>
    <mergeCell ref="X83:AC83"/>
    <mergeCell ref="AD83:AH83"/>
    <mergeCell ref="C84:S84"/>
    <mergeCell ref="X84:AC84"/>
    <mergeCell ref="AD84:AH84"/>
    <mergeCell ref="C89:S89"/>
    <mergeCell ref="T89:W89"/>
    <mergeCell ref="X89:AC89"/>
    <mergeCell ref="AD89:AH89"/>
    <mergeCell ref="C90:S90"/>
    <mergeCell ref="X90:AC90"/>
    <mergeCell ref="AD90:AH90"/>
    <mergeCell ref="C87:S87"/>
    <mergeCell ref="T87:W87"/>
    <mergeCell ref="X87:AC87"/>
    <mergeCell ref="AD87:AH87"/>
    <mergeCell ref="C88:S88"/>
    <mergeCell ref="T88:W88"/>
    <mergeCell ref="X88:AC88"/>
    <mergeCell ref="AD88:AH88"/>
    <mergeCell ref="C93:S93"/>
    <mergeCell ref="T93:W93"/>
    <mergeCell ref="X93:AC93"/>
    <mergeCell ref="AD93:AH93"/>
    <mergeCell ref="C94:S94"/>
    <mergeCell ref="T94:W94"/>
    <mergeCell ref="X94:AC94"/>
    <mergeCell ref="AD94:AH94"/>
    <mergeCell ref="C91:S91"/>
    <mergeCell ref="T91:W91"/>
    <mergeCell ref="X91:AC91"/>
    <mergeCell ref="AD91:AH91"/>
    <mergeCell ref="C92:S92"/>
    <mergeCell ref="T92:W92"/>
    <mergeCell ref="X92:AC92"/>
    <mergeCell ref="AD92:AH92"/>
    <mergeCell ref="AD98:AH98"/>
    <mergeCell ref="C95:S95"/>
    <mergeCell ref="T95:W95"/>
    <mergeCell ref="X95:AC95"/>
    <mergeCell ref="AD95:AH95"/>
    <mergeCell ref="C96:S96"/>
    <mergeCell ref="T96:W96"/>
    <mergeCell ref="X96:AC96"/>
    <mergeCell ref="AD96:AH96"/>
    <mergeCell ref="J109:Q109"/>
    <mergeCell ref="J110:Q110"/>
    <mergeCell ref="J3:V3"/>
    <mergeCell ref="C101:S101"/>
    <mergeCell ref="T101:W101"/>
    <mergeCell ref="X101:AC101"/>
    <mergeCell ref="AD101:AH101"/>
    <mergeCell ref="J105:Q105"/>
    <mergeCell ref="J106:Q106"/>
    <mergeCell ref="C99:S99"/>
    <mergeCell ref="T99:W99"/>
    <mergeCell ref="X99:AC99"/>
    <mergeCell ref="AD99:AH99"/>
    <mergeCell ref="C100:S100"/>
    <mergeCell ref="T100:W100"/>
    <mergeCell ref="X100:AC100"/>
    <mergeCell ref="AD100:AH100"/>
    <mergeCell ref="C97:S97"/>
    <mergeCell ref="T97:W97"/>
    <mergeCell ref="X97:AC97"/>
    <mergeCell ref="AD97:AH97"/>
    <mergeCell ref="C98:S98"/>
    <mergeCell ref="T98:W98"/>
    <mergeCell ref="X98:AC98"/>
  </mergeCells>
  <pageMargins left="0.75" right="1" top="0.75" bottom="1" header="0.5" footer="0.5"/>
  <pageSetup paperSize="9" scale="77" fitToHeight="0" orientation="portrait" r:id="rId1"/>
  <rowBreaks count="1" manualBreakCount="1">
    <brk id="1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08B59-2591-429A-9AB5-AE325A43A267}">
  <sheetPr>
    <outlinePr summaryBelow="0" summaryRight="0"/>
    <pageSetUpPr autoPageBreaks="0" fitToPage="1"/>
  </sheetPr>
  <dimension ref="A1:BO133"/>
  <sheetViews>
    <sheetView tabSelected="1" topLeftCell="A92" workbookViewId="0">
      <selection activeCell="AP126" sqref="AP126"/>
    </sheetView>
  </sheetViews>
  <sheetFormatPr defaultColWidth="9" defaultRowHeight="11.45" customHeight="1" x14ac:dyDescent="0.2"/>
  <cols>
    <col min="1" max="1" width="1.5703125" style="1" customWidth="1"/>
    <col min="2" max="2" width="0.5703125" style="1" customWidth="1"/>
    <col min="3" max="3" width="0.140625" style="1" customWidth="1"/>
    <col min="4" max="4" width="1.85546875" style="1" customWidth="1"/>
    <col min="5" max="5" width="2.28515625" style="1" customWidth="1"/>
    <col min="6" max="6" width="1.42578125" style="1" customWidth="1"/>
    <col min="7" max="7" width="5.5703125" style="1" customWidth="1"/>
    <col min="8" max="8" width="6.140625" style="1" customWidth="1"/>
    <col min="9" max="9" width="0.28515625" style="1" customWidth="1"/>
    <col min="10" max="10" width="1.140625" style="1" customWidth="1"/>
    <col min="11" max="11" width="8.85546875" style="1" customWidth="1"/>
    <col min="12" max="12" width="1.42578125" style="1" customWidth="1"/>
    <col min="13" max="13" width="0.140625" style="1" customWidth="1"/>
    <col min="14" max="14" width="0.7109375" style="1" customWidth="1"/>
    <col min="15" max="15" width="1.7109375" style="1" customWidth="1"/>
    <col min="16" max="16" width="6.5703125" style="1" customWidth="1"/>
    <col min="17" max="17" width="0.28515625" style="1" customWidth="1"/>
    <col min="18" max="18" width="4.7109375" style="1" customWidth="1"/>
    <col min="19" max="19" width="4" style="1" customWidth="1"/>
    <col min="20" max="20" width="0.85546875" style="1" customWidth="1"/>
    <col min="21" max="21" width="0.5703125" style="1" customWidth="1"/>
    <col min="22" max="22" width="2.5703125" style="1" customWidth="1"/>
    <col min="23" max="24" width="1.5703125" style="1" customWidth="1"/>
    <col min="25" max="25" width="1.7109375" style="1" customWidth="1"/>
    <col min="26" max="26" width="7.28515625" style="1" customWidth="1"/>
    <col min="27" max="27" width="1.7109375" style="1" customWidth="1"/>
    <col min="28" max="28" width="0.42578125" style="1" customWidth="1"/>
    <col min="29" max="29" width="2.7109375" style="1" customWidth="1"/>
    <col min="30" max="31" width="1.5703125" style="1" customWidth="1"/>
    <col min="32" max="32" width="2.140625" style="1" customWidth="1"/>
    <col min="33" max="33" width="0.5703125" style="1" customWidth="1"/>
    <col min="34" max="34" width="1" style="1" customWidth="1"/>
    <col min="35" max="35" width="2.5703125" style="1" customWidth="1"/>
    <col min="36" max="36" width="0.28515625" style="1" customWidth="1"/>
    <col min="37" max="37" width="2.7109375" style="1" customWidth="1"/>
    <col min="38" max="38" width="0.140625" style="1" customWidth="1"/>
    <col min="39" max="39" width="1.42578125" style="1" customWidth="1"/>
    <col min="40" max="40" width="0.85546875" style="1" customWidth="1"/>
    <col min="41" max="41" width="2.42578125" style="1" customWidth="1"/>
    <col min="42" max="42" width="6.5703125" style="1" customWidth="1"/>
    <col min="43" max="43" width="2.42578125" style="1" customWidth="1"/>
    <col min="44" max="44" width="1.5703125" style="1" customWidth="1"/>
    <col min="45" max="46" width="0.140625" style="1" customWidth="1"/>
    <col min="47" max="47" width="4.5703125" style="1" customWidth="1"/>
    <col min="48" max="48" width="2.5703125" style="1" customWidth="1"/>
    <col min="49" max="49" width="1.7109375" style="1" customWidth="1"/>
    <col min="50" max="50" width="4.5703125" style="1" customWidth="1"/>
    <col min="51" max="51" width="2.5703125" style="1" customWidth="1"/>
    <col min="52" max="53" width="0.85546875" style="1" customWidth="1"/>
    <col min="54" max="54" width="4.5703125" style="1" customWidth="1"/>
    <col min="55" max="55" width="2.5703125" style="1" customWidth="1"/>
    <col min="56" max="56" width="1.7109375" style="1" customWidth="1"/>
    <col min="57" max="57" width="4.5703125" style="1" customWidth="1"/>
    <col min="58" max="58" width="0.7109375" style="1" customWidth="1"/>
    <col min="59" max="59" width="1.5703125" style="1" customWidth="1"/>
    <col min="60" max="60" width="6.7109375" style="1" customWidth="1"/>
    <col min="61" max="61" width="5.5703125" style="1" customWidth="1"/>
    <col min="62" max="62" width="1.140625" style="1" customWidth="1"/>
    <col min="63" max="63" width="2.42578125" style="1" customWidth="1"/>
    <col min="64" max="64" width="9" style="1" customWidth="1"/>
    <col min="65" max="65" width="2.7109375" style="1" customWidth="1"/>
    <col min="66" max="66" width="1.5703125" style="1" customWidth="1"/>
    <col min="67" max="67" width="14" style="1" customWidth="1"/>
    <col min="68" max="16384" width="9" style="28"/>
  </cols>
  <sheetData>
    <row r="1" spans="6:60" ht="11.1" customHeight="1" x14ac:dyDescent="0.2"/>
    <row r="2" spans="6:60" ht="41.25" customHeight="1" x14ac:dyDescent="0.2">
      <c r="AU2" s="141" t="s">
        <v>105</v>
      </c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33"/>
      <c r="BG2" s="33"/>
      <c r="BH2" s="33"/>
    </row>
    <row r="3" spans="6:60" ht="6" customHeight="1" x14ac:dyDescent="0.2"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</row>
    <row r="4" spans="6:60" ht="11.1" customHeight="1" x14ac:dyDescent="0.2">
      <c r="AY4" s="1" t="s">
        <v>1</v>
      </c>
    </row>
    <row r="5" spans="6:60" ht="11.25" hidden="1" x14ac:dyDescent="0.2"/>
    <row r="6" spans="6:60" s="1" customFormat="1" ht="35.1" hidden="1" customHeight="1" x14ac:dyDescent="0.2">
      <c r="AU6" s="121" t="s">
        <v>0</v>
      </c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</row>
    <row r="7" spans="6:60" s="1" customFormat="1" ht="11.1" hidden="1" customHeight="1" x14ac:dyDescent="0.2"/>
    <row r="8" spans="6:60" s="1" customFormat="1" ht="21" customHeight="1" x14ac:dyDescent="0.25">
      <c r="H8" s="337" t="s">
        <v>158</v>
      </c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7"/>
    </row>
    <row r="9" spans="6:60" s="1" customFormat="1" ht="21.95" customHeight="1" x14ac:dyDescent="0.25">
      <c r="G9" s="335" t="s">
        <v>219</v>
      </c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6" t="s">
        <v>109</v>
      </c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</row>
    <row r="10" spans="6:60" s="1" customFormat="1" ht="3.95" customHeight="1" x14ac:dyDescent="0.2"/>
    <row r="11" spans="6:60" s="1" customFormat="1" ht="3.95" customHeight="1" x14ac:dyDescent="0.2"/>
    <row r="12" spans="6:60" ht="12" customHeight="1" x14ac:dyDescent="0.2">
      <c r="F12" s="4" t="s">
        <v>2</v>
      </c>
      <c r="G12" s="4"/>
      <c r="H12" s="4"/>
      <c r="I12" s="4"/>
      <c r="J12" s="4"/>
      <c r="K12" s="4"/>
      <c r="L12" s="4"/>
      <c r="M12" s="4"/>
      <c r="N12" s="4" t="s">
        <v>220</v>
      </c>
      <c r="O12" s="4"/>
      <c r="P12" s="4"/>
    </row>
    <row r="13" spans="6:60" ht="11.1" customHeight="1" x14ac:dyDescent="0.2"/>
    <row r="14" spans="6:60" ht="12" customHeight="1" x14ac:dyDescent="0.2">
      <c r="F14" s="4" t="s">
        <v>4</v>
      </c>
      <c r="G14" s="4"/>
      <c r="H14" s="4"/>
      <c r="I14" s="4"/>
      <c r="J14" s="4"/>
      <c r="K14" s="4"/>
      <c r="L14" s="4"/>
      <c r="M14" s="4"/>
      <c r="N14" s="4" t="s">
        <v>5</v>
      </c>
      <c r="O14" s="4"/>
      <c r="P14" s="4"/>
    </row>
    <row r="15" spans="6:60" ht="11.1" customHeight="1" x14ac:dyDescent="0.2"/>
    <row r="16" spans="6:60" ht="12" customHeight="1" x14ac:dyDescent="0.2">
      <c r="F16" s="4" t="s">
        <v>6</v>
      </c>
      <c r="G16" s="4"/>
      <c r="H16" s="4"/>
      <c r="I16" s="4"/>
      <c r="J16" s="4"/>
      <c r="K16" s="4"/>
      <c r="L16" s="4"/>
      <c r="M16" s="4"/>
      <c r="N16" s="124" t="s">
        <v>7</v>
      </c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</row>
    <row r="17" spans="3:67" ht="11.1" customHeight="1" x14ac:dyDescent="0.2"/>
    <row r="18" spans="3:67" ht="12" customHeight="1" x14ac:dyDescent="0.2">
      <c r="F18" s="4" t="s">
        <v>8</v>
      </c>
      <c r="G18" s="4"/>
      <c r="H18" s="4"/>
      <c r="I18" s="4"/>
      <c r="J18" s="4"/>
      <c r="K18" s="4"/>
      <c r="L18" s="4"/>
      <c r="M18" s="4"/>
      <c r="N18" s="124" t="s">
        <v>221</v>
      </c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</row>
    <row r="19" spans="3:67" ht="11.1" customHeight="1" x14ac:dyDescent="0.2"/>
    <row r="20" spans="3:67" ht="12" customHeight="1" x14ac:dyDescent="0.2">
      <c r="F20" s="4" t="s">
        <v>10</v>
      </c>
      <c r="G20" s="4"/>
      <c r="H20" s="4"/>
      <c r="I20" s="4"/>
      <c r="J20" s="4"/>
      <c r="K20" s="4"/>
      <c r="L20" s="4"/>
      <c r="M20" s="4"/>
      <c r="N20" s="124" t="s">
        <v>11</v>
      </c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</row>
    <row r="21" spans="3:67" ht="11.1" customHeight="1" x14ac:dyDescent="0.2"/>
    <row r="22" spans="3:67" ht="12" customHeight="1" x14ac:dyDescent="0.2">
      <c r="F22" s="124" t="s">
        <v>222</v>
      </c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</row>
    <row r="23" spans="3:67" ht="12" customHeight="1" x14ac:dyDescent="0.2">
      <c r="C23" s="124" t="s">
        <v>223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</row>
    <row r="24" spans="3:67" s="1" customFormat="1" ht="6.95" customHeight="1" x14ac:dyDescent="0.2"/>
    <row r="25" spans="3:67" ht="12" customHeight="1" x14ac:dyDescent="0.2">
      <c r="BB25" s="82"/>
      <c r="BC25" s="82"/>
      <c r="BD25" s="82" t="s">
        <v>1</v>
      </c>
    </row>
    <row r="26" spans="3:67" ht="12" customHeight="1" x14ac:dyDescent="0.2">
      <c r="F26" s="4" t="s">
        <v>15</v>
      </c>
      <c r="G26" s="4"/>
      <c r="H26" s="4"/>
      <c r="I26" s="4"/>
      <c r="J26" s="4"/>
      <c r="K26" s="4"/>
      <c r="L26" s="4"/>
      <c r="M26" s="4"/>
    </row>
    <row r="27" spans="3:67" ht="12" customHeight="1" x14ac:dyDescent="0.2">
      <c r="C27" s="140" t="s">
        <v>16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</row>
    <row r="28" spans="3:67" s="1" customFormat="1" ht="5.0999999999999996" customHeight="1" x14ac:dyDescent="0.2"/>
    <row r="29" spans="3:67" ht="12" customHeight="1" x14ac:dyDescent="0.2">
      <c r="F29" s="4" t="s">
        <v>17</v>
      </c>
      <c r="G29" s="4"/>
      <c r="H29" s="4"/>
      <c r="I29" s="4"/>
      <c r="J29" s="4"/>
      <c r="K29" s="4"/>
      <c r="L29" s="4"/>
      <c r="M29" s="4"/>
    </row>
    <row r="30" spans="3:67" s="1" customFormat="1" ht="5.0999999999999996" customHeight="1" x14ac:dyDescent="0.2"/>
    <row r="31" spans="3:67" ht="12" customHeight="1" thickBot="1" x14ac:dyDescent="0.25">
      <c r="BL31" s="1" t="s">
        <v>18</v>
      </c>
    </row>
    <row r="32" spans="3:67" s="1" customFormat="1" ht="12.95" customHeight="1" thickBot="1" x14ac:dyDescent="0.25">
      <c r="D32" s="310" t="s">
        <v>224</v>
      </c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41" t="s">
        <v>20</v>
      </c>
      <c r="T32" s="341"/>
      <c r="U32" s="341"/>
      <c r="V32" s="341"/>
      <c r="W32" s="265" t="s">
        <v>225</v>
      </c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/>
      <c r="BD32" s="265"/>
      <c r="BE32" s="265"/>
      <c r="BF32" s="265"/>
      <c r="BG32" s="265"/>
      <c r="BH32" s="265"/>
      <c r="BI32" s="265"/>
      <c r="BJ32" s="338" t="s">
        <v>226</v>
      </c>
      <c r="BK32" s="338"/>
      <c r="BL32" s="338"/>
      <c r="BM32" s="338"/>
      <c r="BN32" s="270" t="s">
        <v>227</v>
      </c>
      <c r="BO32" s="270"/>
    </row>
    <row r="33" spans="4:67" s="83" customFormat="1" ht="48" customHeight="1" x14ac:dyDescent="0.2">
      <c r="D33" s="258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62"/>
      <c r="T33" s="263"/>
      <c r="U33" s="263"/>
      <c r="V33" s="342"/>
      <c r="W33" s="340" t="s">
        <v>87</v>
      </c>
      <c r="X33" s="340"/>
      <c r="Y33" s="340"/>
      <c r="Z33" s="340"/>
      <c r="AA33" s="340"/>
      <c r="AB33" s="340"/>
      <c r="AC33" s="340" t="s">
        <v>88</v>
      </c>
      <c r="AD33" s="340"/>
      <c r="AE33" s="340"/>
      <c r="AF33" s="340"/>
      <c r="AG33" s="340"/>
      <c r="AH33" s="340"/>
      <c r="AI33" s="340"/>
      <c r="AJ33" s="340"/>
      <c r="AK33" s="340"/>
      <c r="AL33" s="340" t="s">
        <v>89</v>
      </c>
      <c r="AM33" s="340"/>
      <c r="AN33" s="340"/>
      <c r="AO33" s="340"/>
      <c r="AP33" s="340"/>
      <c r="AQ33" s="340"/>
      <c r="AR33" s="340"/>
      <c r="AS33" s="340" t="s">
        <v>90</v>
      </c>
      <c r="AT33" s="340"/>
      <c r="AU33" s="340"/>
      <c r="AV33" s="340"/>
      <c r="AW33" s="340"/>
      <c r="AX33" s="340"/>
      <c r="AY33" s="340"/>
      <c r="AZ33" s="340"/>
      <c r="BA33" s="340" t="s">
        <v>228</v>
      </c>
      <c r="BB33" s="340"/>
      <c r="BC33" s="340"/>
      <c r="BD33" s="340"/>
      <c r="BE33" s="340"/>
      <c r="BF33" s="340"/>
      <c r="BG33" s="266" t="s">
        <v>92</v>
      </c>
      <c r="BH33" s="266"/>
      <c r="BI33" s="266"/>
      <c r="BJ33" s="267"/>
      <c r="BK33" s="268"/>
      <c r="BL33" s="268"/>
      <c r="BM33" s="339"/>
      <c r="BN33" s="271"/>
      <c r="BO33" s="272"/>
    </row>
    <row r="34" spans="4:67" s="1" customFormat="1" ht="11.1" customHeight="1" x14ac:dyDescent="0.2">
      <c r="D34" s="228">
        <v>1</v>
      </c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333">
        <v>2</v>
      </c>
      <c r="T34" s="333"/>
      <c r="U34" s="333"/>
      <c r="V34" s="333"/>
      <c r="W34" s="333">
        <v>3</v>
      </c>
      <c r="X34" s="333"/>
      <c r="Y34" s="333"/>
      <c r="Z34" s="333"/>
      <c r="AA34" s="333"/>
      <c r="AB34" s="333"/>
      <c r="AC34" s="333">
        <v>4</v>
      </c>
      <c r="AD34" s="333"/>
      <c r="AE34" s="333"/>
      <c r="AF34" s="333"/>
      <c r="AG34" s="333"/>
      <c r="AH34" s="333"/>
      <c r="AI34" s="333"/>
      <c r="AJ34" s="333"/>
      <c r="AK34" s="333"/>
      <c r="AL34" s="332">
        <v>5</v>
      </c>
      <c r="AM34" s="332"/>
      <c r="AN34" s="332"/>
      <c r="AO34" s="332"/>
      <c r="AP34" s="332"/>
      <c r="AQ34" s="332"/>
      <c r="AR34" s="332"/>
      <c r="AS34" s="332">
        <v>6</v>
      </c>
      <c r="AT34" s="332"/>
      <c r="AU34" s="332"/>
      <c r="AV34" s="332"/>
      <c r="AW34" s="332"/>
      <c r="AX34" s="332"/>
      <c r="AY34" s="332"/>
      <c r="AZ34" s="332"/>
      <c r="BA34" s="332">
        <v>7</v>
      </c>
      <c r="BB34" s="332"/>
      <c r="BC34" s="332"/>
      <c r="BD34" s="332"/>
      <c r="BE34" s="332"/>
      <c r="BF34" s="332"/>
      <c r="BG34" s="332">
        <v>8</v>
      </c>
      <c r="BH34" s="332"/>
      <c r="BI34" s="332"/>
      <c r="BJ34" s="332">
        <v>9</v>
      </c>
      <c r="BK34" s="332"/>
      <c r="BL34" s="332"/>
      <c r="BM34" s="332"/>
      <c r="BN34" s="254">
        <v>10</v>
      </c>
      <c r="BO34" s="254"/>
    </row>
    <row r="35" spans="4:67" s="1" customFormat="1" ht="12" customHeight="1" x14ac:dyDescent="0.2">
      <c r="D35" s="280" t="s">
        <v>229</v>
      </c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331">
        <v>10</v>
      </c>
      <c r="T35" s="331"/>
      <c r="U35" s="331"/>
      <c r="V35" s="331"/>
      <c r="W35" s="329">
        <v>213579000</v>
      </c>
      <c r="X35" s="329"/>
      <c r="Y35" s="329"/>
      <c r="Z35" s="329"/>
      <c r="AA35" s="329"/>
      <c r="AB35" s="329"/>
      <c r="AC35" s="321" t="s">
        <v>120</v>
      </c>
      <c r="AD35" s="321"/>
      <c r="AE35" s="321"/>
      <c r="AF35" s="321"/>
      <c r="AG35" s="321"/>
      <c r="AH35" s="321"/>
      <c r="AI35" s="321"/>
      <c r="AJ35" s="321"/>
      <c r="AK35" s="321"/>
      <c r="AL35" s="322">
        <v>0</v>
      </c>
      <c r="AM35" s="322"/>
      <c r="AN35" s="322"/>
      <c r="AO35" s="322"/>
      <c r="AP35" s="322"/>
      <c r="AQ35" s="322"/>
      <c r="AR35" s="322"/>
      <c r="AS35" s="329">
        <v>122583779</v>
      </c>
      <c r="AT35" s="329"/>
      <c r="AU35" s="329"/>
      <c r="AV35" s="329"/>
      <c r="AW35" s="329"/>
      <c r="AX35" s="329"/>
      <c r="AY35" s="329"/>
      <c r="AZ35" s="329"/>
      <c r="BA35" s="325">
        <f>-36269.93511-433867</f>
        <v>-470136.93511000002</v>
      </c>
      <c r="BB35" s="325"/>
      <c r="BC35" s="325"/>
      <c r="BD35" s="325"/>
      <c r="BE35" s="325"/>
      <c r="BF35" s="325"/>
      <c r="BG35" s="334" t="s">
        <v>120</v>
      </c>
      <c r="BH35" s="334"/>
      <c r="BI35" s="334"/>
      <c r="BJ35" s="325">
        <v>0</v>
      </c>
      <c r="BK35" s="325"/>
      <c r="BL35" s="325"/>
      <c r="BM35" s="325"/>
      <c r="BN35" s="292">
        <f>-133974</f>
        <v>-133974</v>
      </c>
      <c r="BO35" s="292"/>
    </row>
    <row r="36" spans="4:67" s="1" customFormat="1" ht="12" customHeight="1" x14ac:dyDescent="0.2">
      <c r="D36" s="330" t="s">
        <v>230</v>
      </c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1">
        <v>11</v>
      </c>
      <c r="T36" s="331"/>
      <c r="U36" s="331"/>
      <c r="V36" s="331"/>
      <c r="W36" s="308" t="s">
        <v>120</v>
      </c>
      <c r="X36" s="308"/>
      <c r="Y36" s="308"/>
      <c r="Z36" s="308"/>
      <c r="AA36" s="308"/>
      <c r="AB36" s="308"/>
      <c r="AC36" s="305" t="s">
        <v>120</v>
      </c>
      <c r="AD36" s="305"/>
      <c r="AE36" s="305"/>
      <c r="AF36" s="305"/>
      <c r="AG36" s="305"/>
      <c r="AH36" s="305"/>
      <c r="AI36" s="305"/>
      <c r="AJ36" s="305"/>
      <c r="AK36" s="305"/>
      <c r="AL36" s="305" t="s">
        <v>120</v>
      </c>
      <c r="AM36" s="305"/>
      <c r="AN36" s="305"/>
      <c r="AO36" s="305"/>
      <c r="AP36" s="305"/>
      <c r="AQ36" s="305"/>
      <c r="AR36" s="305"/>
      <c r="AS36" s="306">
        <v>0</v>
      </c>
      <c r="AT36" s="306"/>
      <c r="AU36" s="306"/>
      <c r="AV36" s="306"/>
      <c r="AW36" s="306"/>
      <c r="AX36" s="306"/>
      <c r="AY36" s="306"/>
      <c r="AZ36" s="306"/>
      <c r="BA36" s="319">
        <v>0</v>
      </c>
      <c r="BB36" s="319"/>
      <c r="BC36" s="319"/>
      <c r="BD36" s="319"/>
      <c r="BE36" s="319"/>
      <c r="BF36" s="319"/>
      <c r="BG36" s="319">
        <v>0</v>
      </c>
      <c r="BH36" s="319"/>
      <c r="BI36" s="319"/>
      <c r="BJ36" s="319">
        <v>0</v>
      </c>
      <c r="BK36" s="319"/>
      <c r="BL36" s="319"/>
      <c r="BM36" s="319"/>
      <c r="BN36" s="292">
        <v>0</v>
      </c>
      <c r="BO36" s="292"/>
    </row>
    <row r="37" spans="4:67" s="1" customFormat="1" ht="12" customHeight="1" x14ac:dyDescent="0.2">
      <c r="D37" s="252" t="s">
        <v>231</v>
      </c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328">
        <v>100</v>
      </c>
      <c r="T37" s="328"/>
      <c r="U37" s="328"/>
      <c r="V37" s="328"/>
      <c r="W37" s="329">
        <v>213579000</v>
      </c>
      <c r="X37" s="329"/>
      <c r="Y37" s="329"/>
      <c r="Z37" s="329"/>
      <c r="AA37" s="329"/>
      <c r="AB37" s="329"/>
      <c r="AC37" s="321" t="s">
        <v>120</v>
      </c>
      <c r="AD37" s="321"/>
      <c r="AE37" s="321"/>
      <c r="AF37" s="321"/>
      <c r="AG37" s="321"/>
      <c r="AH37" s="321"/>
      <c r="AI37" s="321"/>
      <c r="AJ37" s="321"/>
      <c r="AK37" s="321"/>
      <c r="AL37" s="321" t="s">
        <v>120</v>
      </c>
      <c r="AM37" s="321"/>
      <c r="AN37" s="321"/>
      <c r="AO37" s="321"/>
      <c r="AP37" s="321"/>
      <c r="AQ37" s="321"/>
      <c r="AR37" s="321"/>
      <c r="AS37" s="329">
        <v>122583779</v>
      </c>
      <c r="AT37" s="329"/>
      <c r="AU37" s="329"/>
      <c r="AV37" s="329"/>
      <c r="AW37" s="329"/>
      <c r="AX37" s="329"/>
      <c r="AY37" s="329"/>
      <c r="AZ37" s="329"/>
      <c r="BA37" s="325">
        <f>BA35</f>
        <v>-470136.93511000002</v>
      </c>
      <c r="BB37" s="325"/>
      <c r="BC37" s="325"/>
      <c r="BD37" s="325"/>
      <c r="BE37" s="325"/>
      <c r="BF37" s="325"/>
      <c r="BG37" s="325">
        <v>0</v>
      </c>
      <c r="BH37" s="325"/>
      <c r="BI37" s="325"/>
      <c r="BJ37" s="325">
        <v>0</v>
      </c>
      <c r="BK37" s="325"/>
      <c r="BL37" s="325"/>
      <c r="BM37" s="325"/>
      <c r="BN37" s="292">
        <f>BN35</f>
        <v>-133974</v>
      </c>
      <c r="BO37" s="292"/>
    </row>
    <row r="38" spans="4:67" s="1" customFormat="1" ht="24" customHeight="1" x14ac:dyDescent="0.2">
      <c r="D38" s="326" t="s">
        <v>232</v>
      </c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7">
        <v>200</v>
      </c>
      <c r="T38" s="327"/>
      <c r="U38" s="327"/>
      <c r="V38" s="327"/>
      <c r="W38" s="321" t="s">
        <v>120</v>
      </c>
      <c r="X38" s="321"/>
      <c r="Y38" s="321"/>
      <c r="Z38" s="321"/>
      <c r="AA38" s="321"/>
      <c r="AB38" s="321"/>
      <c r="AC38" s="321" t="s">
        <v>120</v>
      </c>
      <c r="AD38" s="321"/>
      <c r="AE38" s="321"/>
      <c r="AF38" s="321"/>
      <c r="AG38" s="321"/>
      <c r="AH38" s="321"/>
      <c r="AI38" s="321"/>
      <c r="AJ38" s="321"/>
      <c r="AK38" s="321"/>
      <c r="AL38" s="321" t="s">
        <v>120</v>
      </c>
      <c r="AM38" s="321"/>
      <c r="AN38" s="321"/>
      <c r="AO38" s="321"/>
      <c r="AP38" s="321"/>
      <c r="AQ38" s="321"/>
      <c r="AR38" s="321"/>
      <c r="AS38" s="323">
        <v>0</v>
      </c>
      <c r="AT38" s="323"/>
      <c r="AU38" s="323"/>
      <c r="AV38" s="323"/>
      <c r="AW38" s="323"/>
      <c r="AX38" s="323"/>
      <c r="AY38" s="323"/>
      <c r="AZ38" s="323"/>
      <c r="BA38" s="325">
        <f>251716-4120</f>
        <v>247596</v>
      </c>
      <c r="BB38" s="325"/>
      <c r="BC38" s="325"/>
      <c r="BD38" s="325"/>
      <c r="BE38" s="325"/>
      <c r="BF38" s="325"/>
      <c r="BG38" s="325">
        <v>0</v>
      </c>
      <c r="BH38" s="325"/>
      <c r="BI38" s="325"/>
      <c r="BJ38" s="325">
        <v>0</v>
      </c>
      <c r="BK38" s="325"/>
      <c r="BL38" s="325"/>
      <c r="BM38" s="325"/>
      <c r="BN38" s="292">
        <f>BA38</f>
        <v>247596</v>
      </c>
      <c r="BO38" s="292"/>
    </row>
    <row r="39" spans="4:67" s="1" customFormat="1" ht="12" customHeight="1" x14ac:dyDescent="0.2">
      <c r="D39" s="252" t="s">
        <v>233</v>
      </c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324">
        <v>210</v>
      </c>
      <c r="T39" s="324"/>
      <c r="U39" s="324"/>
      <c r="V39" s="324"/>
      <c r="W39" s="305" t="s">
        <v>120</v>
      </c>
      <c r="X39" s="305"/>
      <c r="Y39" s="305"/>
      <c r="Z39" s="305"/>
      <c r="AA39" s="305"/>
      <c r="AB39" s="305"/>
      <c r="AC39" s="305" t="s">
        <v>120</v>
      </c>
      <c r="AD39" s="305"/>
      <c r="AE39" s="305"/>
      <c r="AF39" s="305"/>
      <c r="AG39" s="305"/>
      <c r="AH39" s="305"/>
      <c r="AI39" s="305"/>
      <c r="AJ39" s="305"/>
      <c r="AK39" s="305"/>
      <c r="AL39" s="305" t="s">
        <v>120</v>
      </c>
      <c r="AM39" s="305"/>
      <c r="AN39" s="305"/>
      <c r="AO39" s="305"/>
      <c r="AP39" s="305"/>
      <c r="AQ39" s="305"/>
      <c r="AR39" s="305"/>
      <c r="AS39" s="306">
        <v>0</v>
      </c>
      <c r="AT39" s="306"/>
      <c r="AU39" s="306"/>
      <c r="AV39" s="306"/>
      <c r="AW39" s="306"/>
      <c r="AX39" s="306"/>
      <c r="AY39" s="306"/>
      <c r="AZ39" s="306"/>
      <c r="BA39" s="319">
        <f>BA38</f>
        <v>247596</v>
      </c>
      <c r="BB39" s="319"/>
      <c r="BC39" s="319"/>
      <c r="BD39" s="319"/>
      <c r="BE39" s="319"/>
      <c r="BF39" s="319"/>
      <c r="BG39" s="319">
        <v>0</v>
      </c>
      <c r="BH39" s="319"/>
      <c r="BI39" s="319"/>
      <c r="BJ39" s="319">
        <v>0</v>
      </c>
      <c r="BK39" s="319"/>
      <c r="BL39" s="319"/>
      <c r="BM39" s="319"/>
      <c r="BN39" s="292">
        <f>BA39</f>
        <v>247596</v>
      </c>
      <c r="BO39" s="292"/>
    </row>
    <row r="40" spans="4:67" s="1" customFormat="1" ht="24" customHeight="1" x14ac:dyDescent="0.2">
      <c r="D40" s="280" t="s">
        <v>234</v>
      </c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320">
        <v>220</v>
      </c>
      <c r="T40" s="320"/>
      <c r="U40" s="320"/>
      <c r="V40" s="320"/>
      <c r="W40" s="321" t="s">
        <v>120</v>
      </c>
      <c r="X40" s="321"/>
      <c r="Y40" s="321"/>
      <c r="Z40" s="321"/>
      <c r="AA40" s="321"/>
      <c r="AB40" s="321"/>
      <c r="AC40" s="321" t="s">
        <v>120</v>
      </c>
      <c r="AD40" s="321"/>
      <c r="AE40" s="321"/>
      <c r="AF40" s="321"/>
      <c r="AG40" s="321"/>
      <c r="AH40" s="321"/>
      <c r="AI40" s="321"/>
      <c r="AJ40" s="321"/>
      <c r="AK40" s="321"/>
      <c r="AL40" s="322">
        <v>0</v>
      </c>
      <c r="AM40" s="322"/>
      <c r="AN40" s="322"/>
      <c r="AO40" s="322"/>
      <c r="AP40" s="322"/>
      <c r="AQ40" s="322"/>
      <c r="AR40" s="322"/>
      <c r="AS40" s="323">
        <v>0</v>
      </c>
      <c r="AT40" s="323"/>
      <c r="AU40" s="323"/>
      <c r="AV40" s="323"/>
      <c r="AW40" s="323"/>
      <c r="AX40" s="323"/>
      <c r="AY40" s="323"/>
      <c r="AZ40" s="323"/>
      <c r="BA40" s="325">
        <v>0</v>
      </c>
      <c r="BB40" s="325"/>
      <c r="BC40" s="325"/>
      <c r="BD40" s="325"/>
      <c r="BE40" s="325"/>
      <c r="BF40" s="325"/>
      <c r="BG40" s="325">
        <v>0</v>
      </c>
      <c r="BH40" s="325"/>
      <c r="BI40" s="325"/>
      <c r="BJ40" s="325">
        <v>0</v>
      </c>
      <c r="BK40" s="325"/>
      <c r="BL40" s="325"/>
      <c r="BM40" s="325"/>
      <c r="BN40" s="292">
        <v>0</v>
      </c>
      <c r="BO40" s="292"/>
    </row>
    <row r="41" spans="4:67" s="1" customFormat="1" ht="12" customHeight="1" x14ac:dyDescent="0.2">
      <c r="D41" s="252" t="s">
        <v>136</v>
      </c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84"/>
      <c r="T41" s="85"/>
      <c r="U41" s="85"/>
      <c r="V41" s="85"/>
      <c r="W41" s="86"/>
      <c r="X41" s="87"/>
      <c r="Y41" s="87"/>
      <c r="Z41" s="87"/>
      <c r="AA41" s="87"/>
      <c r="AB41" s="87"/>
      <c r="AC41" s="86"/>
      <c r="AD41" s="87"/>
      <c r="AE41" s="87"/>
      <c r="AF41" s="87"/>
      <c r="AG41" s="87"/>
      <c r="AH41" s="87"/>
      <c r="AI41" s="87"/>
      <c r="AJ41" s="87"/>
      <c r="AK41" s="87"/>
      <c r="AL41" s="86"/>
      <c r="AM41" s="87"/>
      <c r="AN41" s="87"/>
      <c r="AO41" s="87"/>
      <c r="AP41" s="87"/>
      <c r="AQ41" s="87"/>
      <c r="AR41" s="87"/>
      <c r="AS41" s="86"/>
      <c r="AT41" s="87"/>
      <c r="AU41" s="87"/>
      <c r="AV41" s="87"/>
      <c r="AW41" s="87"/>
      <c r="AX41" s="87"/>
      <c r="AY41" s="87"/>
      <c r="AZ41" s="87"/>
      <c r="BA41" s="317">
        <v>0</v>
      </c>
      <c r="BB41" s="317"/>
      <c r="BC41" s="317"/>
      <c r="BD41" s="317"/>
      <c r="BE41" s="317"/>
      <c r="BF41" s="317"/>
      <c r="BG41" s="86"/>
      <c r="BH41" s="87"/>
      <c r="BI41" s="87"/>
      <c r="BJ41" s="86"/>
      <c r="BK41" s="87"/>
      <c r="BL41" s="87"/>
      <c r="BM41" s="87"/>
      <c r="BN41" s="318">
        <v>0</v>
      </c>
      <c r="BO41" s="318"/>
    </row>
    <row r="42" spans="4:67" s="1" customFormat="1" ht="48" customHeight="1" x14ac:dyDescent="0.2">
      <c r="D42" s="252" t="s">
        <v>235</v>
      </c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304">
        <v>221</v>
      </c>
      <c r="T42" s="304"/>
      <c r="U42" s="304"/>
      <c r="V42" s="304"/>
      <c r="W42" s="308" t="s">
        <v>120</v>
      </c>
      <c r="X42" s="308"/>
      <c r="Y42" s="308"/>
      <c r="Z42" s="308"/>
      <c r="AA42" s="308"/>
      <c r="AB42" s="308"/>
      <c r="AC42" s="305" t="s">
        <v>120</v>
      </c>
      <c r="AD42" s="305"/>
      <c r="AE42" s="305"/>
      <c r="AF42" s="305"/>
      <c r="AG42" s="305"/>
      <c r="AH42" s="305"/>
      <c r="AI42" s="305"/>
      <c r="AJ42" s="305"/>
      <c r="AK42" s="305"/>
      <c r="AL42" s="305" t="s">
        <v>120</v>
      </c>
      <c r="AM42" s="305"/>
      <c r="AN42" s="305"/>
      <c r="AO42" s="305"/>
      <c r="AP42" s="305"/>
      <c r="AQ42" s="305"/>
      <c r="AR42" s="305"/>
      <c r="AS42" s="306">
        <v>0</v>
      </c>
      <c r="AT42" s="306"/>
      <c r="AU42" s="306"/>
      <c r="AV42" s="306"/>
      <c r="AW42" s="306"/>
      <c r="AX42" s="306"/>
      <c r="AY42" s="306"/>
      <c r="AZ42" s="306"/>
      <c r="BA42" s="306">
        <v>0</v>
      </c>
      <c r="BB42" s="306"/>
      <c r="BC42" s="306"/>
      <c r="BD42" s="306"/>
      <c r="BE42" s="306"/>
      <c r="BF42" s="306"/>
      <c r="BG42" s="307" t="s">
        <v>120</v>
      </c>
      <c r="BH42" s="307"/>
      <c r="BI42" s="307"/>
      <c r="BJ42" s="306">
        <v>0</v>
      </c>
      <c r="BK42" s="306"/>
      <c r="BL42" s="306"/>
      <c r="BM42" s="306"/>
      <c r="BN42" s="303">
        <v>0</v>
      </c>
      <c r="BO42" s="303"/>
    </row>
    <row r="43" spans="4:67" s="1" customFormat="1" ht="48" customHeight="1" thickBot="1" x14ac:dyDescent="0.25">
      <c r="D43" s="274" t="s">
        <v>236</v>
      </c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313">
        <v>222</v>
      </c>
      <c r="T43" s="313"/>
      <c r="U43" s="313"/>
      <c r="V43" s="313"/>
      <c r="W43" s="314" t="s">
        <v>120</v>
      </c>
      <c r="X43" s="314"/>
      <c r="Y43" s="314"/>
      <c r="Z43" s="314"/>
      <c r="AA43" s="314"/>
      <c r="AB43" s="314"/>
      <c r="AC43" s="314" t="s">
        <v>120</v>
      </c>
      <c r="AD43" s="314"/>
      <c r="AE43" s="314"/>
      <c r="AF43" s="314"/>
      <c r="AG43" s="314"/>
      <c r="AH43" s="314"/>
      <c r="AI43" s="314"/>
      <c r="AJ43" s="314"/>
      <c r="AK43" s="314"/>
      <c r="AL43" s="314" t="s">
        <v>120</v>
      </c>
      <c r="AM43" s="314"/>
      <c r="AN43" s="314"/>
      <c r="AO43" s="314"/>
      <c r="AP43" s="314"/>
      <c r="AQ43" s="314"/>
      <c r="AR43" s="314"/>
      <c r="AS43" s="314" t="s">
        <v>120</v>
      </c>
      <c r="AT43" s="314"/>
      <c r="AU43" s="314"/>
      <c r="AV43" s="314"/>
      <c r="AW43" s="314"/>
      <c r="AX43" s="314"/>
      <c r="AY43" s="314"/>
      <c r="AZ43" s="314"/>
      <c r="BA43" s="315">
        <v>0</v>
      </c>
      <c r="BB43" s="315"/>
      <c r="BC43" s="315"/>
      <c r="BD43" s="315"/>
      <c r="BE43" s="315"/>
      <c r="BF43" s="315"/>
      <c r="BG43" s="314" t="s">
        <v>120</v>
      </c>
      <c r="BH43" s="314"/>
      <c r="BI43" s="314"/>
      <c r="BJ43" s="314" t="s">
        <v>120</v>
      </c>
      <c r="BK43" s="314"/>
      <c r="BL43" s="314"/>
      <c r="BM43" s="314"/>
      <c r="BN43" s="316">
        <v>0</v>
      </c>
      <c r="BO43" s="316"/>
    </row>
    <row r="44" spans="4:67" s="1" customFormat="1" ht="11.1" customHeight="1" x14ac:dyDescent="0.2"/>
    <row r="45" spans="4:67" ht="11.1" customHeight="1" thickBot="1" x14ac:dyDescent="0.25">
      <c r="BJ45" s="1" t="s">
        <v>18</v>
      </c>
    </row>
    <row r="46" spans="4:67" s="1" customFormat="1" ht="12.95" customHeight="1" thickBot="1" x14ac:dyDescent="0.25">
      <c r="D46" s="310" t="s">
        <v>224</v>
      </c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261" t="s">
        <v>20</v>
      </c>
      <c r="T46" s="261"/>
      <c r="U46" s="261"/>
      <c r="V46" s="261"/>
      <c r="W46" s="265" t="s">
        <v>225</v>
      </c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  <c r="AV46" s="265"/>
      <c r="AW46" s="265"/>
      <c r="AX46" s="265"/>
      <c r="AY46" s="265"/>
      <c r="AZ46" s="265"/>
      <c r="BA46" s="265"/>
      <c r="BB46" s="265"/>
      <c r="BC46" s="265"/>
      <c r="BD46" s="265"/>
      <c r="BE46" s="265"/>
      <c r="BF46" s="265"/>
      <c r="BG46" s="265"/>
      <c r="BH46" s="265"/>
      <c r="BI46" s="265"/>
      <c r="BJ46" s="266" t="s">
        <v>226</v>
      </c>
      <c r="BK46" s="266"/>
      <c r="BL46" s="266"/>
      <c r="BM46" s="266"/>
      <c r="BN46" s="270" t="s">
        <v>227</v>
      </c>
      <c r="BO46" s="270"/>
    </row>
    <row r="47" spans="4:67" s="83" customFormat="1" ht="48" customHeight="1" x14ac:dyDescent="0.2">
      <c r="D47" s="311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262"/>
      <c r="T47" s="263"/>
      <c r="U47" s="263"/>
      <c r="V47" s="264"/>
      <c r="W47" s="273" t="s">
        <v>87</v>
      </c>
      <c r="X47" s="273"/>
      <c r="Y47" s="273"/>
      <c r="Z47" s="273"/>
      <c r="AA47" s="273"/>
      <c r="AB47" s="273"/>
      <c r="AC47" s="273" t="s">
        <v>88</v>
      </c>
      <c r="AD47" s="273"/>
      <c r="AE47" s="273"/>
      <c r="AF47" s="273"/>
      <c r="AG47" s="273"/>
      <c r="AH47" s="273"/>
      <c r="AI47" s="273"/>
      <c r="AJ47" s="273"/>
      <c r="AK47" s="273"/>
      <c r="AL47" s="273" t="s">
        <v>89</v>
      </c>
      <c r="AM47" s="273"/>
      <c r="AN47" s="273"/>
      <c r="AO47" s="273"/>
      <c r="AP47" s="273"/>
      <c r="AQ47" s="273"/>
      <c r="AR47" s="273"/>
      <c r="AS47" s="273" t="s">
        <v>90</v>
      </c>
      <c r="AT47" s="273"/>
      <c r="AU47" s="273"/>
      <c r="AV47" s="273"/>
      <c r="AW47" s="273"/>
      <c r="AX47" s="273"/>
      <c r="AY47" s="273"/>
      <c r="AZ47" s="273"/>
      <c r="BA47" s="273" t="s">
        <v>228</v>
      </c>
      <c r="BB47" s="273"/>
      <c r="BC47" s="273"/>
      <c r="BD47" s="273"/>
      <c r="BE47" s="273"/>
      <c r="BF47" s="273"/>
      <c r="BG47" s="266" t="s">
        <v>92</v>
      </c>
      <c r="BH47" s="266"/>
      <c r="BI47" s="266"/>
      <c r="BJ47" s="267"/>
      <c r="BK47" s="268"/>
      <c r="BL47" s="268"/>
      <c r="BM47" s="269"/>
      <c r="BN47" s="271"/>
      <c r="BO47" s="272"/>
    </row>
    <row r="48" spans="4:67" s="1" customFormat="1" ht="11.1" customHeight="1" x14ac:dyDescent="0.2">
      <c r="D48" s="228">
        <v>1</v>
      </c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55">
        <v>2</v>
      </c>
      <c r="T48" s="255"/>
      <c r="U48" s="255"/>
      <c r="V48" s="255"/>
      <c r="W48" s="255">
        <v>3</v>
      </c>
      <c r="X48" s="255"/>
      <c r="Y48" s="255"/>
      <c r="Z48" s="255"/>
      <c r="AA48" s="255"/>
      <c r="AB48" s="255"/>
      <c r="AC48" s="255">
        <v>4</v>
      </c>
      <c r="AD48" s="255"/>
      <c r="AE48" s="255"/>
      <c r="AF48" s="255"/>
      <c r="AG48" s="255"/>
      <c r="AH48" s="255"/>
      <c r="AI48" s="255"/>
      <c r="AJ48" s="255"/>
      <c r="AK48" s="255"/>
      <c r="AL48" s="254">
        <v>5</v>
      </c>
      <c r="AM48" s="254"/>
      <c r="AN48" s="254"/>
      <c r="AO48" s="254"/>
      <c r="AP48" s="254"/>
      <c r="AQ48" s="254"/>
      <c r="AR48" s="254"/>
      <c r="AS48" s="254">
        <v>6</v>
      </c>
      <c r="AT48" s="254"/>
      <c r="AU48" s="254"/>
      <c r="AV48" s="254"/>
      <c r="AW48" s="254"/>
      <c r="AX48" s="254"/>
      <c r="AY48" s="254"/>
      <c r="AZ48" s="254"/>
      <c r="BA48" s="254">
        <v>7</v>
      </c>
      <c r="BB48" s="254"/>
      <c r="BC48" s="254"/>
      <c r="BD48" s="254"/>
      <c r="BE48" s="254"/>
      <c r="BF48" s="254"/>
      <c r="BG48" s="254">
        <v>8</v>
      </c>
      <c r="BH48" s="254"/>
      <c r="BI48" s="254"/>
      <c r="BJ48" s="254">
        <v>9</v>
      </c>
      <c r="BK48" s="254"/>
      <c r="BL48" s="254"/>
      <c r="BM48" s="254"/>
      <c r="BN48" s="254">
        <v>10</v>
      </c>
      <c r="BO48" s="254"/>
    </row>
    <row r="49" spans="4:67" s="88" customFormat="1" ht="24" customHeight="1" x14ac:dyDescent="0.25">
      <c r="D49" s="252" t="s">
        <v>237</v>
      </c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300">
        <v>223</v>
      </c>
      <c r="T49" s="300"/>
      <c r="U49" s="300"/>
      <c r="V49" s="300"/>
      <c r="W49" s="301" t="s">
        <v>120</v>
      </c>
      <c r="X49" s="301"/>
      <c r="Y49" s="301"/>
      <c r="Z49" s="301"/>
      <c r="AA49" s="301"/>
      <c r="AB49" s="301"/>
      <c r="AC49" s="302" t="s">
        <v>120</v>
      </c>
      <c r="AD49" s="302"/>
      <c r="AE49" s="302"/>
      <c r="AF49" s="302"/>
      <c r="AG49" s="302"/>
      <c r="AH49" s="302"/>
      <c r="AI49" s="302"/>
      <c r="AJ49" s="302"/>
      <c r="AK49" s="302"/>
      <c r="AL49" s="302" t="s">
        <v>120</v>
      </c>
      <c r="AM49" s="302"/>
      <c r="AN49" s="302"/>
      <c r="AO49" s="302"/>
      <c r="AP49" s="302"/>
      <c r="AQ49" s="302"/>
      <c r="AR49" s="302"/>
      <c r="AS49" s="309">
        <v>0</v>
      </c>
      <c r="AT49" s="309"/>
      <c r="AU49" s="309"/>
      <c r="AV49" s="309"/>
      <c r="AW49" s="309"/>
      <c r="AX49" s="309"/>
      <c r="AY49" s="309"/>
      <c r="AZ49" s="309"/>
      <c r="BA49" s="309">
        <v>0</v>
      </c>
      <c r="BB49" s="309"/>
      <c r="BC49" s="309"/>
      <c r="BD49" s="309"/>
      <c r="BE49" s="309"/>
      <c r="BF49" s="309"/>
      <c r="BG49" s="297" t="s">
        <v>120</v>
      </c>
      <c r="BH49" s="297"/>
      <c r="BI49" s="297"/>
      <c r="BJ49" s="309">
        <v>0</v>
      </c>
      <c r="BK49" s="309"/>
      <c r="BL49" s="309"/>
      <c r="BM49" s="309"/>
      <c r="BN49" s="282">
        <v>0</v>
      </c>
      <c r="BO49" s="282"/>
    </row>
    <row r="50" spans="4:67" s="1" customFormat="1" ht="48" customHeight="1" x14ac:dyDescent="0.2">
      <c r="D50" s="252" t="s">
        <v>238</v>
      </c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304">
        <v>224</v>
      </c>
      <c r="T50" s="304"/>
      <c r="U50" s="304"/>
      <c r="V50" s="304"/>
      <c r="W50" s="308" t="s">
        <v>120</v>
      </c>
      <c r="X50" s="308"/>
      <c r="Y50" s="308"/>
      <c r="Z50" s="308"/>
      <c r="AA50" s="308"/>
      <c r="AB50" s="308"/>
      <c r="AC50" s="305" t="s">
        <v>120</v>
      </c>
      <c r="AD50" s="305"/>
      <c r="AE50" s="305"/>
      <c r="AF50" s="305"/>
      <c r="AG50" s="305"/>
      <c r="AH50" s="305"/>
      <c r="AI50" s="305"/>
      <c r="AJ50" s="305"/>
      <c r="AK50" s="305"/>
      <c r="AL50" s="305" t="s">
        <v>120</v>
      </c>
      <c r="AM50" s="305"/>
      <c r="AN50" s="305"/>
      <c r="AO50" s="305"/>
      <c r="AP50" s="305"/>
      <c r="AQ50" s="305"/>
      <c r="AR50" s="305"/>
      <c r="AS50" s="306">
        <v>0</v>
      </c>
      <c r="AT50" s="306"/>
      <c r="AU50" s="306"/>
      <c r="AV50" s="306"/>
      <c r="AW50" s="306"/>
      <c r="AX50" s="306"/>
      <c r="AY50" s="306"/>
      <c r="AZ50" s="306"/>
      <c r="BA50" s="306">
        <v>0</v>
      </c>
      <c r="BB50" s="306"/>
      <c r="BC50" s="306"/>
      <c r="BD50" s="306"/>
      <c r="BE50" s="306"/>
      <c r="BF50" s="306"/>
      <c r="BG50" s="306">
        <v>0</v>
      </c>
      <c r="BH50" s="306"/>
      <c r="BI50" s="306"/>
      <c r="BJ50" s="306">
        <v>0</v>
      </c>
      <c r="BK50" s="306"/>
      <c r="BL50" s="306"/>
      <c r="BM50" s="306"/>
      <c r="BN50" s="303">
        <v>0</v>
      </c>
      <c r="BO50" s="303"/>
    </row>
    <row r="51" spans="4:67" s="1" customFormat="1" ht="24" customHeight="1" x14ac:dyDescent="0.2">
      <c r="D51" s="252" t="s">
        <v>148</v>
      </c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304">
        <v>225</v>
      </c>
      <c r="T51" s="304"/>
      <c r="U51" s="304"/>
      <c r="V51" s="304"/>
      <c r="W51" s="308" t="s">
        <v>120</v>
      </c>
      <c r="X51" s="308"/>
      <c r="Y51" s="308"/>
      <c r="Z51" s="308"/>
      <c r="AA51" s="308"/>
      <c r="AB51" s="308"/>
      <c r="AC51" s="305" t="s">
        <v>120</v>
      </c>
      <c r="AD51" s="305"/>
      <c r="AE51" s="305"/>
      <c r="AF51" s="305"/>
      <c r="AG51" s="305"/>
      <c r="AH51" s="305"/>
      <c r="AI51" s="305"/>
      <c r="AJ51" s="305"/>
      <c r="AK51" s="305"/>
      <c r="AL51" s="305" t="s">
        <v>120</v>
      </c>
      <c r="AM51" s="305"/>
      <c r="AN51" s="305"/>
      <c r="AO51" s="305"/>
      <c r="AP51" s="305"/>
      <c r="AQ51" s="305"/>
      <c r="AR51" s="305"/>
      <c r="AS51" s="306">
        <v>0</v>
      </c>
      <c r="AT51" s="306"/>
      <c r="AU51" s="306"/>
      <c r="AV51" s="306"/>
      <c r="AW51" s="306"/>
      <c r="AX51" s="306"/>
      <c r="AY51" s="306"/>
      <c r="AZ51" s="306"/>
      <c r="BA51" s="306">
        <v>0</v>
      </c>
      <c r="BB51" s="306"/>
      <c r="BC51" s="306"/>
      <c r="BD51" s="306"/>
      <c r="BE51" s="306"/>
      <c r="BF51" s="306"/>
      <c r="BG51" s="307" t="s">
        <v>120</v>
      </c>
      <c r="BH51" s="307"/>
      <c r="BI51" s="307"/>
      <c r="BJ51" s="306">
        <v>0</v>
      </c>
      <c r="BK51" s="306"/>
      <c r="BL51" s="306"/>
      <c r="BM51" s="306"/>
      <c r="BN51" s="303">
        <v>0</v>
      </c>
      <c r="BO51" s="303"/>
    </row>
    <row r="52" spans="4:67" s="1" customFormat="1" ht="24" customHeight="1" x14ac:dyDescent="0.2">
      <c r="D52" s="252" t="s">
        <v>139</v>
      </c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304">
        <v>226</v>
      </c>
      <c r="T52" s="304"/>
      <c r="U52" s="304"/>
      <c r="V52" s="304"/>
      <c r="W52" s="305" t="s">
        <v>120</v>
      </c>
      <c r="X52" s="305"/>
      <c r="Y52" s="305"/>
      <c r="Z52" s="305"/>
      <c r="AA52" s="305"/>
      <c r="AB52" s="305"/>
      <c r="AC52" s="305" t="s">
        <v>120</v>
      </c>
      <c r="AD52" s="305"/>
      <c r="AE52" s="305"/>
      <c r="AF52" s="305"/>
      <c r="AG52" s="305"/>
      <c r="AH52" s="305"/>
      <c r="AI52" s="305"/>
      <c r="AJ52" s="305"/>
      <c r="AK52" s="305"/>
      <c r="AL52" s="305" t="s">
        <v>120</v>
      </c>
      <c r="AM52" s="305"/>
      <c r="AN52" s="305"/>
      <c r="AO52" s="305"/>
      <c r="AP52" s="305"/>
      <c r="AQ52" s="305"/>
      <c r="AR52" s="305"/>
      <c r="AS52" s="305" t="s">
        <v>120</v>
      </c>
      <c r="AT52" s="305"/>
      <c r="AU52" s="305"/>
      <c r="AV52" s="305"/>
      <c r="AW52" s="305"/>
      <c r="AX52" s="305"/>
      <c r="AY52" s="305"/>
      <c r="AZ52" s="305"/>
      <c r="BA52" s="306">
        <v>0</v>
      </c>
      <c r="BB52" s="306"/>
      <c r="BC52" s="306"/>
      <c r="BD52" s="306"/>
      <c r="BE52" s="306"/>
      <c r="BF52" s="306"/>
      <c r="BG52" s="305" t="s">
        <v>120</v>
      </c>
      <c r="BH52" s="305"/>
      <c r="BI52" s="305"/>
      <c r="BJ52" s="305" t="s">
        <v>120</v>
      </c>
      <c r="BK52" s="305"/>
      <c r="BL52" s="305"/>
      <c r="BM52" s="305"/>
      <c r="BN52" s="303">
        <v>0</v>
      </c>
      <c r="BO52" s="303"/>
    </row>
    <row r="53" spans="4:67" s="1" customFormat="1" ht="24" customHeight="1" x14ac:dyDescent="0.2">
      <c r="D53" s="252" t="s">
        <v>239</v>
      </c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304">
        <v>227</v>
      </c>
      <c r="T53" s="304"/>
      <c r="U53" s="304"/>
      <c r="V53" s="304"/>
      <c r="W53" s="305" t="s">
        <v>120</v>
      </c>
      <c r="X53" s="305"/>
      <c r="Y53" s="305"/>
      <c r="Z53" s="305"/>
      <c r="AA53" s="305"/>
      <c r="AB53" s="305"/>
      <c r="AC53" s="305" t="s">
        <v>120</v>
      </c>
      <c r="AD53" s="305"/>
      <c r="AE53" s="305"/>
      <c r="AF53" s="305"/>
      <c r="AG53" s="305"/>
      <c r="AH53" s="305"/>
      <c r="AI53" s="305"/>
      <c r="AJ53" s="305"/>
      <c r="AK53" s="305"/>
      <c r="AL53" s="305" t="s">
        <v>120</v>
      </c>
      <c r="AM53" s="305"/>
      <c r="AN53" s="305"/>
      <c r="AO53" s="305"/>
      <c r="AP53" s="305"/>
      <c r="AQ53" s="305"/>
      <c r="AR53" s="305"/>
      <c r="AS53" s="305" t="s">
        <v>120</v>
      </c>
      <c r="AT53" s="305"/>
      <c r="AU53" s="305"/>
      <c r="AV53" s="305"/>
      <c r="AW53" s="305"/>
      <c r="AX53" s="305"/>
      <c r="AY53" s="305"/>
      <c r="AZ53" s="305"/>
      <c r="BA53" s="306">
        <v>0</v>
      </c>
      <c r="BB53" s="306"/>
      <c r="BC53" s="306"/>
      <c r="BD53" s="306"/>
      <c r="BE53" s="306"/>
      <c r="BF53" s="306"/>
      <c r="BG53" s="307" t="s">
        <v>120</v>
      </c>
      <c r="BH53" s="307"/>
      <c r="BI53" s="307"/>
      <c r="BJ53" s="306">
        <v>0</v>
      </c>
      <c r="BK53" s="306"/>
      <c r="BL53" s="306"/>
      <c r="BM53" s="306"/>
      <c r="BN53" s="303">
        <v>0</v>
      </c>
      <c r="BO53" s="303"/>
    </row>
    <row r="54" spans="4:67" s="83" customFormat="1" ht="24" customHeight="1" x14ac:dyDescent="0.2">
      <c r="D54" s="253" t="s">
        <v>142</v>
      </c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300">
        <v>228</v>
      </c>
      <c r="T54" s="300"/>
      <c r="U54" s="300"/>
      <c r="V54" s="300"/>
      <c r="W54" s="301" t="s">
        <v>120</v>
      </c>
      <c r="X54" s="301"/>
      <c r="Y54" s="301"/>
      <c r="Z54" s="301"/>
      <c r="AA54" s="301"/>
      <c r="AB54" s="301"/>
      <c r="AC54" s="302" t="s">
        <v>120</v>
      </c>
      <c r="AD54" s="302"/>
      <c r="AE54" s="302"/>
      <c r="AF54" s="302"/>
      <c r="AG54" s="302"/>
      <c r="AH54" s="302"/>
      <c r="AI54" s="302"/>
      <c r="AJ54" s="302"/>
      <c r="AK54" s="302"/>
      <c r="AL54" s="302" t="s">
        <v>120</v>
      </c>
      <c r="AM54" s="302"/>
      <c r="AN54" s="302"/>
      <c r="AO54" s="302"/>
      <c r="AP54" s="302"/>
      <c r="AQ54" s="302"/>
      <c r="AR54" s="302"/>
      <c r="AS54" s="297" t="s">
        <v>120</v>
      </c>
      <c r="AT54" s="297"/>
      <c r="AU54" s="297"/>
      <c r="AV54" s="297"/>
      <c r="AW54" s="297"/>
      <c r="AX54" s="297"/>
      <c r="AY54" s="297"/>
      <c r="AZ54" s="297"/>
      <c r="BA54" s="297" t="s">
        <v>120</v>
      </c>
      <c r="BB54" s="297"/>
      <c r="BC54" s="297"/>
      <c r="BD54" s="297"/>
      <c r="BE54" s="297"/>
      <c r="BF54" s="297"/>
      <c r="BG54" s="297" t="s">
        <v>120</v>
      </c>
      <c r="BH54" s="297"/>
      <c r="BI54" s="297"/>
      <c r="BJ54" s="297" t="s">
        <v>120</v>
      </c>
      <c r="BK54" s="297"/>
      <c r="BL54" s="297"/>
      <c r="BM54" s="297"/>
      <c r="BN54" s="298" t="s">
        <v>120</v>
      </c>
      <c r="BO54" s="298"/>
    </row>
    <row r="55" spans="4:67" s="83" customFormat="1" ht="24" customHeight="1" x14ac:dyDescent="0.2">
      <c r="D55" s="253" t="s">
        <v>141</v>
      </c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300">
        <v>229</v>
      </c>
      <c r="T55" s="300"/>
      <c r="U55" s="300"/>
      <c r="V55" s="300"/>
      <c r="W55" s="301" t="s">
        <v>120</v>
      </c>
      <c r="X55" s="301"/>
      <c r="Y55" s="301"/>
      <c r="Z55" s="301"/>
      <c r="AA55" s="301"/>
      <c r="AB55" s="301"/>
      <c r="AC55" s="302" t="s">
        <v>120</v>
      </c>
      <c r="AD55" s="302"/>
      <c r="AE55" s="302"/>
      <c r="AF55" s="302"/>
      <c r="AG55" s="302"/>
      <c r="AH55" s="302"/>
      <c r="AI55" s="302"/>
      <c r="AJ55" s="302"/>
      <c r="AK55" s="302"/>
      <c r="AL55" s="302" t="s">
        <v>120</v>
      </c>
      <c r="AM55" s="302"/>
      <c r="AN55" s="302"/>
      <c r="AO55" s="302"/>
      <c r="AP55" s="302"/>
      <c r="AQ55" s="302"/>
      <c r="AR55" s="302"/>
      <c r="AS55" s="297" t="s">
        <v>120</v>
      </c>
      <c r="AT55" s="297"/>
      <c r="AU55" s="297"/>
      <c r="AV55" s="297"/>
      <c r="AW55" s="297"/>
      <c r="AX55" s="297"/>
      <c r="AY55" s="297"/>
      <c r="AZ55" s="297"/>
      <c r="BA55" s="297" t="s">
        <v>120</v>
      </c>
      <c r="BB55" s="297"/>
      <c r="BC55" s="297"/>
      <c r="BD55" s="297"/>
      <c r="BE55" s="297"/>
      <c r="BF55" s="297"/>
      <c r="BG55" s="297" t="s">
        <v>120</v>
      </c>
      <c r="BH55" s="297"/>
      <c r="BI55" s="297"/>
      <c r="BJ55" s="297" t="s">
        <v>120</v>
      </c>
      <c r="BK55" s="297"/>
      <c r="BL55" s="297"/>
      <c r="BM55" s="297"/>
      <c r="BN55" s="298" t="s">
        <v>120</v>
      </c>
      <c r="BO55" s="298"/>
    </row>
    <row r="56" spans="4:67" s="1" customFormat="1" ht="24" customHeight="1" x14ac:dyDescent="0.2">
      <c r="D56" s="280" t="s">
        <v>240</v>
      </c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1">
        <v>300</v>
      </c>
      <c r="T56" s="281"/>
      <c r="U56" s="281"/>
      <c r="V56" s="281"/>
      <c r="W56" s="299" t="s">
        <v>120</v>
      </c>
      <c r="X56" s="299"/>
      <c r="Y56" s="299"/>
      <c r="Z56" s="299"/>
      <c r="AA56" s="299"/>
      <c r="AB56" s="299"/>
      <c r="AC56" s="299" t="s">
        <v>120</v>
      </c>
      <c r="AD56" s="299"/>
      <c r="AE56" s="299"/>
      <c r="AF56" s="299"/>
      <c r="AG56" s="299"/>
      <c r="AH56" s="299"/>
      <c r="AI56" s="299"/>
      <c r="AJ56" s="299"/>
      <c r="AK56" s="299"/>
      <c r="AL56" s="299" t="s">
        <v>120</v>
      </c>
      <c r="AM56" s="299"/>
      <c r="AN56" s="299"/>
      <c r="AO56" s="299"/>
      <c r="AP56" s="299"/>
      <c r="AQ56" s="299"/>
      <c r="AR56" s="299"/>
      <c r="AS56" s="251" t="s">
        <v>120</v>
      </c>
      <c r="AT56" s="251"/>
      <c r="AU56" s="251"/>
      <c r="AV56" s="251"/>
      <c r="AW56" s="251"/>
      <c r="AX56" s="251"/>
      <c r="AY56" s="251"/>
      <c r="AZ56" s="251"/>
      <c r="BA56" s="251" t="s">
        <v>120</v>
      </c>
      <c r="BB56" s="251"/>
      <c r="BC56" s="251"/>
      <c r="BD56" s="251"/>
      <c r="BE56" s="251"/>
      <c r="BF56" s="251"/>
      <c r="BG56" s="251" t="s">
        <v>120</v>
      </c>
      <c r="BH56" s="251"/>
      <c r="BI56" s="251"/>
      <c r="BJ56" s="251" t="s">
        <v>120</v>
      </c>
      <c r="BK56" s="251"/>
      <c r="BL56" s="251"/>
      <c r="BM56" s="251"/>
      <c r="BN56" s="251" t="s">
        <v>120</v>
      </c>
      <c r="BO56" s="251"/>
    </row>
    <row r="57" spans="4:67" s="1" customFormat="1" ht="12" customHeight="1" x14ac:dyDescent="0.2">
      <c r="D57" s="252" t="s">
        <v>136</v>
      </c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89"/>
      <c r="T57" s="90"/>
      <c r="U57" s="90"/>
      <c r="V57" s="91"/>
      <c r="W57" s="92"/>
      <c r="X57" s="93"/>
      <c r="Y57" s="93"/>
      <c r="Z57" s="93"/>
      <c r="AA57" s="93"/>
      <c r="AB57" s="94"/>
      <c r="AC57" s="92"/>
      <c r="AD57" s="93"/>
      <c r="AE57" s="93"/>
      <c r="AF57" s="93"/>
      <c r="AG57" s="93"/>
      <c r="AH57" s="93"/>
      <c r="AI57" s="93"/>
      <c r="AJ57" s="93"/>
      <c r="AK57" s="94"/>
      <c r="AL57" s="92"/>
      <c r="AM57" s="93"/>
      <c r="AN57" s="93"/>
      <c r="AO57" s="93"/>
      <c r="AP57" s="93"/>
      <c r="AQ57" s="93"/>
      <c r="AR57" s="94"/>
      <c r="AS57" s="95"/>
      <c r="AT57" s="96"/>
      <c r="AU57" s="96"/>
      <c r="AV57" s="96"/>
      <c r="AW57" s="96"/>
      <c r="AX57" s="96"/>
      <c r="AY57" s="96"/>
      <c r="AZ57" s="97"/>
      <c r="BA57" s="95"/>
      <c r="BB57" s="96"/>
      <c r="BC57" s="96"/>
      <c r="BD57" s="96"/>
      <c r="BE57" s="96"/>
      <c r="BF57" s="97"/>
      <c r="BG57" s="95"/>
      <c r="BH57" s="96"/>
      <c r="BI57" s="97"/>
      <c r="BJ57" s="95"/>
      <c r="BK57" s="96"/>
      <c r="BL57" s="96"/>
      <c r="BM57" s="97"/>
      <c r="BN57" s="98"/>
      <c r="BO57" s="99"/>
    </row>
    <row r="58" spans="4:67" s="1" customFormat="1" ht="12" customHeight="1" x14ac:dyDescent="0.2">
      <c r="D58" s="252" t="s">
        <v>241</v>
      </c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49">
        <v>310</v>
      </c>
      <c r="T58" s="249"/>
      <c r="U58" s="249"/>
      <c r="V58" s="249"/>
      <c r="W58" s="250" t="s">
        <v>120</v>
      </c>
      <c r="X58" s="250"/>
      <c r="Y58" s="250"/>
      <c r="Z58" s="250"/>
      <c r="AA58" s="250"/>
      <c r="AB58" s="250"/>
      <c r="AC58" s="250" t="s">
        <v>120</v>
      </c>
      <c r="AD58" s="250"/>
      <c r="AE58" s="250"/>
      <c r="AF58" s="250"/>
      <c r="AG58" s="250"/>
      <c r="AH58" s="250"/>
      <c r="AI58" s="250"/>
      <c r="AJ58" s="250"/>
      <c r="AK58" s="250"/>
      <c r="AL58" s="250" t="s">
        <v>120</v>
      </c>
      <c r="AM58" s="250"/>
      <c r="AN58" s="250"/>
      <c r="AO58" s="250"/>
      <c r="AP58" s="250"/>
      <c r="AQ58" s="250"/>
      <c r="AR58" s="250"/>
      <c r="AS58" s="243" t="s">
        <v>120</v>
      </c>
      <c r="AT58" s="243"/>
      <c r="AU58" s="243"/>
      <c r="AV58" s="243"/>
      <c r="AW58" s="243"/>
      <c r="AX58" s="243"/>
      <c r="AY58" s="243"/>
      <c r="AZ58" s="243"/>
      <c r="BA58" s="243" t="s">
        <v>120</v>
      </c>
      <c r="BB58" s="243"/>
      <c r="BC58" s="243"/>
      <c r="BD58" s="243"/>
      <c r="BE58" s="243"/>
      <c r="BF58" s="243"/>
      <c r="BG58" s="243" t="s">
        <v>120</v>
      </c>
      <c r="BH58" s="243"/>
      <c r="BI58" s="243"/>
      <c r="BJ58" s="243" t="s">
        <v>120</v>
      </c>
      <c r="BK58" s="243"/>
      <c r="BL58" s="243"/>
      <c r="BM58" s="243"/>
      <c r="BN58" s="251" t="s">
        <v>120</v>
      </c>
      <c r="BO58" s="251"/>
    </row>
    <row r="59" spans="4:67" s="1" customFormat="1" ht="12" customHeight="1" x14ac:dyDescent="0.2">
      <c r="D59" s="252" t="s">
        <v>136</v>
      </c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89"/>
      <c r="T59" s="90"/>
      <c r="U59" s="90"/>
      <c r="V59" s="91"/>
      <c r="W59" s="92"/>
      <c r="X59" s="93"/>
      <c r="Y59" s="93"/>
      <c r="Z59" s="93"/>
      <c r="AA59" s="93"/>
      <c r="AB59" s="94"/>
      <c r="AC59" s="92"/>
      <c r="AD59" s="93"/>
      <c r="AE59" s="93"/>
      <c r="AF59" s="93"/>
      <c r="AG59" s="93"/>
      <c r="AH59" s="93"/>
      <c r="AI59" s="93"/>
      <c r="AJ59" s="93"/>
      <c r="AK59" s="94"/>
      <c r="AL59" s="92"/>
      <c r="AM59" s="93"/>
      <c r="AN59" s="93"/>
      <c r="AO59" s="93"/>
      <c r="AP59" s="93"/>
      <c r="AQ59" s="93"/>
      <c r="AR59" s="94"/>
      <c r="AS59" s="95"/>
      <c r="AT59" s="96"/>
      <c r="AU59" s="96"/>
      <c r="AV59" s="96"/>
      <c r="AW59" s="96"/>
      <c r="AX59" s="96"/>
      <c r="AY59" s="96"/>
      <c r="AZ59" s="97"/>
      <c r="BA59" s="95"/>
      <c r="BB59" s="96"/>
      <c r="BC59" s="96"/>
      <c r="BD59" s="96"/>
      <c r="BE59" s="96"/>
      <c r="BF59" s="97"/>
      <c r="BG59" s="95"/>
      <c r="BH59" s="96"/>
      <c r="BI59" s="97"/>
      <c r="BJ59" s="95"/>
      <c r="BK59" s="96"/>
      <c r="BL59" s="96"/>
      <c r="BM59" s="97"/>
      <c r="BN59" s="98"/>
      <c r="BO59" s="99"/>
    </row>
    <row r="60" spans="4:67" s="1" customFormat="1" ht="12" customHeight="1" x14ac:dyDescent="0.2">
      <c r="D60" s="253" t="s">
        <v>242</v>
      </c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89"/>
      <c r="T60" s="90"/>
      <c r="U60" s="90"/>
      <c r="V60" s="91"/>
      <c r="W60" s="250" t="s">
        <v>120</v>
      </c>
      <c r="X60" s="250"/>
      <c r="Y60" s="250"/>
      <c r="Z60" s="250"/>
      <c r="AA60" s="250"/>
      <c r="AB60" s="250"/>
      <c r="AC60" s="250" t="s">
        <v>120</v>
      </c>
      <c r="AD60" s="250"/>
      <c r="AE60" s="250"/>
      <c r="AF60" s="250"/>
      <c r="AG60" s="250"/>
      <c r="AH60" s="250"/>
      <c r="AI60" s="250"/>
      <c r="AJ60" s="250"/>
      <c r="AK60" s="250"/>
      <c r="AL60" s="250" t="s">
        <v>120</v>
      </c>
      <c r="AM60" s="250"/>
      <c r="AN60" s="250"/>
      <c r="AO60" s="250"/>
      <c r="AP60" s="250"/>
      <c r="AQ60" s="250"/>
      <c r="AR60" s="250"/>
      <c r="AS60" s="243" t="s">
        <v>120</v>
      </c>
      <c r="AT60" s="243"/>
      <c r="AU60" s="243"/>
      <c r="AV60" s="243"/>
      <c r="AW60" s="243"/>
      <c r="AX60" s="243"/>
      <c r="AY60" s="243"/>
      <c r="AZ60" s="243"/>
      <c r="BA60" s="243" t="s">
        <v>120</v>
      </c>
      <c r="BB60" s="243"/>
      <c r="BC60" s="243"/>
      <c r="BD60" s="243"/>
      <c r="BE60" s="243"/>
      <c r="BF60" s="243"/>
      <c r="BG60" s="243" t="s">
        <v>120</v>
      </c>
      <c r="BH60" s="243"/>
      <c r="BI60" s="243"/>
      <c r="BJ60" s="243" t="s">
        <v>120</v>
      </c>
      <c r="BK60" s="243"/>
      <c r="BL60" s="243"/>
      <c r="BM60" s="243"/>
      <c r="BN60" s="251" t="s">
        <v>120</v>
      </c>
      <c r="BO60" s="251"/>
    </row>
    <row r="61" spans="4:67" s="1" customFormat="1" ht="24" customHeight="1" x14ac:dyDescent="0.2">
      <c r="D61" s="253" t="s">
        <v>243</v>
      </c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89"/>
      <c r="T61" s="90"/>
      <c r="U61" s="90"/>
      <c r="V61" s="91"/>
      <c r="W61" s="250" t="s">
        <v>120</v>
      </c>
      <c r="X61" s="250"/>
      <c r="Y61" s="250"/>
      <c r="Z61" s="250"/>
      <c r="AA61" s="250"/>
      <c r="AB61" s="250"/>
      <c r="AC61" s="250" t="s">
        <v>120</v>
      </c>
      <c r="AD61" s="250"/>
      <c r="AE61" s="250"/>
      <c r="AF61" s="250"/>
      <c r="AG61" s="250"/>
      <c r="AH61" s="250"/>
      <c r="AI61" s="250"/>
      <c r="AJ61" s="250"/>
      <c r="AK61" s="250"/>
      <c r="AL61" s="250" t="s">
        <v>120</v>
      </c>
      <c r="AM61" s="250"/>
      <c r="AN61" s="250"/>
      <c r="AO61" s="250"/>
      <c r="AP61" s="250"/>
      <c r="AQ61" s="250"/>
      <c r="AR61" s="250"/>
      <c r="AS61" s="243" t="s">
        <v>120</v>
      </c>
      <c r="AT61" s="243"/>
      <c r="AU61" s="243"/>
      <c r="AV61" s="243"/>
      <c r="AW61" s="243"/>
      <c r="AX61" s="243"/>
      <c r="AY61" s="243"/>
      <c r="AZ61" s="243"/>
      <c r="BA61" s="243" t="s">
        <v>120</v>
      </c>
      <c r="BB61" s="243"/>
      <c r="BC61" s="243"/>
      <c r="BD61" s="243"/>
      <c r="BE61" s="243"/>
      <c r="BF61" s="243"/>
      <c r="BG61" s="243" t="s">
        <v>120</v>
      </c>
      <c r="BH61" s="243"/>
      <c r="BI61" s="243"/>
      <c r="BJ61" s="243" t="s">
        <v>120</v>
      </c>
      <c r="BK61" s="243"/>
      <c r="BL61" s="243"/>
      <c r="BM61" s="243"/>
      <c r="BN61" s="251" t="s">
        <v>120</v>
      </c>
      <c r="BO61" s="251"/>
    </row>
    <row r="62" spans="4:67" s="1" customFormat="1" ht="24" customHeight="1" x14ac:dyDescent="0.2">
      <c r="D62" s="253" t="s">
        <v>244</v>
      </c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89"/>
      <c r="T62" s="90"/>
      <c r="U62" s="90"/>
      <c r="V62" s="91"/>
      <c r="W62" s="250" t="s">
        <v>120</v>
      </c>
      <c r="X62" s="250"/>
      <c r="Y62" s="250"/>
      <c r="Z62" s="250"/>
      <c r="AA62" s="250"/>
      <c r="AB62" s="250"/>
      <c r="AC62" s="250" t="s">
        <v>120</v>
      </c>
      <c r="AD62" s="250"/>
      <c r="AE62" s="250"/>
      <c r="AF62" s="250"/>
      <c r="AG62" s="250"/>
      <c r="AH62" s="250"/>
      <c r="AI62" s="250"/>
      <c r="AJ62" s="250"/>
      <c r="AK62" s="250"/>
      <c r="AL62" s="250" t="s">
        <v>120</v>
      </c>
      <c r="AM62" s="250"/>
      <c r="AN62" s="250"/>
      <c r="AO62" s="250"/>
      <c r="AP62" s="250"/>
      <c r="AQ62" s="250"/>
      <c r="AR62" s="250"/>
      <c r="AS62" s="243" t="s">
        <v>120</v>
      </c>
      <c r="AT62" s="243"/>
      <c r="AU62" s="243"/>
      <c r="AV62" s="243"/>
      <c r="AW62" s="243"/>
      <c r="AX62" s="243"/>
      <c r="AY62" s="243"/>
      <c r="AZ62" s="243"/>
      <c r="BA62" s="243" t="s">
        <v>120</v>
      </c>
      <c r="BB62" s="243"/>
      <c r="BC62" s="243"/>
      <c r="BD62" s="243"/>
      <c r="BE62" s="243"/>
      <c r="BF62" s="243"/>
      <c r="BG62" s="243" t="s">
        <v>120</v>
      </c>
      <c r="BH62" s="243"/>
      <c r="BI62" s="243"/>
      <c r="BJ62" s="243" t="s">
        <v>120</v>
      </c>
      <c r="BK62" s="243"/>
      <c r="BL62" s="243"/>
      <c r="BM62" s="243"/>
      <c r="BN62" s="251" t="s">
        <v>120</v>
      </c>
      <c r="BO62" s="251"/>
    </row>
    <row r="63" spans="4:67" s="1" customFormat="1" ht="12" customHeight="1" x14ac:dyDescent="0.2">
      <c r="D63" s="296" t="s">
        <v>245</v>
      </c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49">
        <v>311</v>
      </c>
      <c r="T63" s="249"/>
      <c r="U63" s="249"/>
      <c r="V63" s="249"/>
      <c r="W63" s="250" t="s">
        <v>120</v>
      </c>
      <c r="X63" s="250"/>
      <c r="Y63" s="250"/>
      <c r="Z63" s="250"/>
      <c r="AA63" s="250"/>
      <c r="AB63" s="250"/>
      <c r="AC63" s="250" t="s">
        <v>120</v>
      </c>
      <c r="AD63" s="250"/>
      <c r="AE63" s="250"/>
      <c r="AF63" s="250"/>
      <c r="AG63" s="250"/>
      <c r="AH63" s="250"/>
      <c r="AI63" s="250"/>
      <c r="AJ63" s="250"/>
      <c r="AK63" s="250"/>
      <c r="AL63" s="250" t="s">
        <v>120</v>
      </c>
      <c r="AM63" s="250"/>
      <c r="AN63" s="250"/>
      <c r="AO63" s="250"/>
      <c r="AP63" s="250"/>
      <c r="AQ63" s="250"/>
      <c r="AR63" s="250"/>
      <c r="AS63" s="243" t="s">
        <v>120</v>
      </c>
      <c r="AT63" s="243"/>
      <c r="AU63" s="243"/>
      <c r="AV63" s="243"/>
      <c r="AW63" s="243"/>
      <c r="AX63" s="243"/>
      <c r="AY63" s="243"/>
      <c r="AZ63" s="243"/>
      <c r="BA63" s="243" t="s">
        <v>120</v>
      </c>
      <c r="BB63" s="243"/>
      <c r="BC63" s="243"/>
      <c r="BD63" s="243"/>
      <c r="BE63" s="243"/>
      <c r="BF63" s="243"/>
      <c r="BG63" s="243" t="s">
        <v>120</v>
      </c>
      <c r="BH63" s="243"/>
      <c r="BI63" s="243"/>
      <c r="BJ63" s="243" t="s">
        <v>120</v>
      </c>
      <c r="BK63" s="243"/>
      <c r="BL63" s="243"/>
      <c r="BM63" s="243"/>
      <c r="BN63" s="251" t="s">
        <v>120</v>
      </c>
      <c r="BO63" s="251"/>
    </row>
    <row r="64" spans="4:67" s="1" customFormat="1" ht="12" customHeight="1" x14ac:dyDescent="0.2">
      <c r="D64" s="296" t="s">
        <v>246</v>
      </c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49">
        <v>312</v>
      </c>
      <c r="T64" s="249"/>
      <c r="U64" s="249"/>
      <c r="V64" s="249"/>
      <c r="W64" s="250" t="s">
        <v>120</v>
      </c>
      <c r="X64" s="250"/>
      <c r="Y64" s="250"/>
      <c r="Z64" s="250"/>
      <c r="AA64" s="250"/>
      <c r="AB64" s="250"/>
      <c r="AC64" s="250" t="s">
        <v>120</v>
      </c>
      <c r="AD64" s="250"/>
      <c r="AE64" s="250"/>
      <c r="AF64" s="250"/>
      <c r="AG64" s="250"/>
      <c r="AH64" s="250"/>
      <c r="AI64" s="250"/>
      <c r="AJ64" s="250"/>
      <c r="AK64" s="250"/>
      <c r="AL64" s="250" t="s">
        <v>120</v>
      </c>
      <c r="AM64" s="250"/>
      <c r="AN64" s="250"/>
      <c r="AO64" s="250"/>
      <c r="AP64" s="250"/>
      <c r="AQ64" s="250"/>
      <c r="AR64" s="250"/>
      <c r="AS64" s="243" t="s">
        <v>120</v>
      </c>
      <c r="AT64" s="243"/>
      <c r="AU64" s="243"/>
      <c r="AV64" s="243"/>
      <c r="AW64" s="243"/>
      <c r="AX64" s="243"/>
      <c r="AY64" s="243"/>
      <c r="AZ64" s="243"/>
      <c r="BA64" s="243" t="s">
        <v>120</v>
      </c>
      <c r="BB64" s="243"/>
      <c r="BC64" s="243"/>
      <c r="BD64" s="243"/>
      <c r="BE64" s="243"/>
      <c r="BF64" s="243"/>
      <c r="BG64" s="243" t="s">
        <v>120</v>
      </c>
      <c r="BH64" s="243"/>
      <c r="BI64" s="243"/>
      <c r="BJ64" s="243" t="s">
        <v>120</v>
      </c>
      <c r="BK64" s="243"/>
      <c r="BL64" s="243"/>
      <c r="BM64" s="243"/>
      <c r="BN64" s="251" t="s">
        <v>120</v>
      </c>
      <c r="BO64" s="251"/>
    </row>
    <row r="65" spans="4:67" s="1" customFormat="1" ht="24" customHeight="1" x14ac:dyDescent="0.2">
      <c r="D65" s="253" t="s">
        <v>247</v>
      </c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49">
        <v>313</v>
      </c>
      <c r="T65" s="249"/>
      <c r="U65" s="249"/>
      <c r="V65" s="249"/>
      <c r="W65" s="250" t="s">
        <v>120</v>
      </c>
      <c r="X65" s="250"/>
      <c r="Y65" s="250"/>
      <c r="Z65" s="250"/>
      <c r="AA65" s="250"/>
      <c r="AB65" s="250"/>
      <c r="AC65" s="250" t="s">
        <v>120</v>
      </c>
      <c r="AD65" s="250"/>
      <c r="AE65" s="250"/>
      <c r="AF65" s="250"/>
      <c r="AG65" s="250"/>
      <c r="AH65" s="250"/>
      <c r="AI65" s="250"/>
      <c r="AJ65" s="250"/>
      <c r="AK65" s="250"/>
      <c r="AL65" s="250" t="s">
        <v>120</v>
      </c>
      <c r="AM65" s="250"/>
      <c r="AN65" s="250"/>
      <c r="AO65" s="250"/>
      <c r="AP65" s="250"/>
      <c r="AQ65" s="250"/>
      <c r="AR65" s="250"/>
      <c r="AS65" s="243" t="s">
        <v>120</v>
      </c>
      <c r="AT65" s="243"/>
      <c r="AU65" s="243"/>
      <c r="AV65" s="243"/>
      <c r="AW65" s="243"/>
      <c r="AX65" s="243"/>
      <c r="AY65" s="243"/>
      <c r="AZ65" s="243"/>
      <c r="BA65" s="243" t="s">
        <v>120</v>
      </c>
      <c r="BB65" s="243"/>
      <c r="BC65" s="243"/>
      <c r="BD65" s="243"/>
      <c r="BE65" s="243"/>
      <c r="BF65" s="243"/>
      <c r="BG65" s="243" t="s">
        <v>120</v>
      </c>
      <c r="BH65" s="243"/>
      <c r="BI65" s="243"/>
      <c r="BJ65" s="243" t="s">
        <v>120</v>
      </c>
      <c r="BK65" s="243"/>
      <c r="BL65" s="243"/>
      <c r="BM65" s="243"/>
      <c r="BN65" s="251" t="s">
        <v>120</v>
      </c>
      <c r="BO65" s="251"/>
    </row>
    <row r="66" spans="4:67" s="1" customFormat="1" ht="24" customHeight="1" x14ac:dyDescent="0.2">
      <c r="D66" s="253" t="s">
        <v>248</v>
      </c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49">
        <v>314</v>
      </c>
      <c r="T66" s="249"/>
      <c r="U66" s="249"/>
      <c r="V66" s="249"/>
      <c r="W66" s="250" t="s">
        <v>120</v>
      </c>
      <c r="X66" s="250"/>
      <c r="Y66" s="250"/>
      <c r="Z66" s="250"/>
      <c r="AA66" s="250"/>
      <c r="AB66" s="250"/>
      <c r="AC66" s="250" t="s">
        <v>120</v>
      </c>
      <c r="AD66" s="250"/>
      <c r="AE66" s="250"/>
      <c r="AF66" s="250"/>
      <c r="AG66" s="250"/>
      <c r="AH66" s="250"/>
      <c r="AI66" s="250"/>
      <c r="AJ66" s="250"/>
      <c r="AK66" s="250"/>
      <c r="AL66" s="250" t="s">
        <v>120</v>
      </c>
      <c r="AM66" s="250"/>
      <c r="AN66" s="250"/>
      <c r="AO66" s="250"/>
      <c r="AP66" s="250"/>
      <c r="AQ66" s="250"/>
      <c r="AR66" s="250"/>
      <c r="AS66" s="243" t="s">
        <v>120</v>
      </c>
      <c r="AT66" s="243"/>
      <c r="AU66" s="243"/>
      <c r="AV66" s="243"/>
      <c r="AW66" s="243"/>
      <c r="AX66" s="243"/>
      <c r="AY66" s="243"/>
      <c r="AZ66" s="243"/>
      <c r="BA66" s="243" t="s">
        <v>120</v>
      </c>
      <c r="BB66" s="243"/>
      <c r="BC66" s="243"/>
      <c r="BD66" s="243"/>
      <c r="BE66" s="243"/>
      <c r="BF66" s="243"/>
      <c r="BG66" s="243" t="s">
        <v>120</v>
      </c>
      <c r="BH66" s="243"/>
      <c r="BI66" s="243"/>
      <c r="BJ66" s="243" t="s">
        <v>120</v>
      </c>
      <c r="BK66" s="243"/>
      <c r="BL66" s="243"/>
      <c r="BM66" s="243"/>
      <c r="BN66" s="251" t="s">
        <v>120</v>
      </c>
      <c r="BO66" s="251"/>
    </row>
    <row r="67" spans="4:67" s="1" customFormat="1" ht="12" customHeight="1" x14ac:dyDescent="0.2">
      <c r="D67" s="253" t="s">
        <v>249</v>
      </c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49">
        <v>315</v>
      </c>
      <c r="T67" s="249"/>
      <c r="U67" s="249"/>
      <c r="V67" s="249"/>
      <c r="W67" s="250" t="s">
        <v>120</v>
      </c>
      <c r="X67" s="250"/>
      <c r="Y67" s="250"/>
      <c r="Z67" s="250"/>
      <c r="AA67" s="250"/>
      <c r="AB67" s="250"/>
      <c r="AC67" s="250" t="s">
        <v>120</v>
      </c>
      <c r="AD67" s="250"/>
      <c r="AE67" s="250"/>
      <c r="AF67" s="250"/>
      <c r="AG67" s="250"/>
      <c r="AH67" s="250"/>
      <c r="AI67" s="250"/>
      <c r="AJ67" s="250"/>
      <c r="AK67" s="250"/>
      <c r="AL67" s="250" t="s">
        <v>120</v>
      </c>
      <c r="AM67" s="250"/>
      <c r="AN67" s="250"/>
      <c r="AO67" s="250"/>
      <c r="AP67" s="250"/>
      <c r="AQ67" s="250"/>
      <c r="AR67" s="250"/>
      <c r="AS67" s="243" t="s">
        <v>120</v>
      </c>
      <c r="AT67" s="243"/>
      <c r="AU67" s="243"/>
      <c r="AV67" s="243"/>
      <c r="AW67" s="243"/>
      <c r="AX67" s="243"/>
      <c r="AY67" s="243"/>
      <c r="AZ67" s="243"/>
      <c r="BA67" s="243" t="s">
        <v>120</v>
      </c>
      <c r="BB67" s="243"/>
      <c r="BC67" s="243"/>
      <c r="BD67" s="243"/>
      <c r="BE67" s="243"/>
      <c r="BF67" s="243"/>
      <c r="BG67" s="243" t="s">
        <v>120</v>
      </c>
      <c r="BH67" s="243"/>
      <c r="BI67" s="243"/>
      <c r="BJ67" s="243" t="s">
        <v>120</v>
      </c>
      <c r="BK67" s="243"/>
      <c r="BL67" s="243"/>
      <c r="BM67" s="243"/>
      <c r="BN67" s="251" t="s">
        <v>120</v>
      </c>
      <c r="BO67" s="251"/>
    </row>
    <row r="68" spans="4:67" s="1" customFormat="1" ht="12" customHeight="1" x14ac:dyDescent="0.2">
      <c r="D68" s="253" t="s">
        <v>250</v>
      </c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49">
        <v>316</v>
      </c>
      <c r="T68" s="249"/>
      <c r="U68" s="249"/>
      <c r="V68" s="249"/>
      <c r="W68" s="250" t="s">
        <v>120</v>
      </c>
      <c r="X68" s="250"/>
      <c r="Y68" s="250"/>
      <c r="Z68" s="250"/>
      <c r="AA68" s="250"/>
      <c r="AB68" s="250"/>
      <c r="AC68" s="250" t="s">
        <v>120</v>
      </c>
      <c r="AD68" s="250"/>
      <c r="AE68" s="250"/>
      <c r="AF68" s="250"/>
      <c r="AG68" s="250"/>
      <c r="AH68" s="250"/>
      <c r="AI68" s="250"/>
      <c r="AJ68" s="250"/>
      <c r="AK68" s="250"/>
      <c r="AL68" s="250" t="s">
        <v>120</v>
      </c>
      <c r="AM68" s="250"/>
      <c r="AN68" s="250"/>
      <c r="AO68" s="250"/>
      <c r="AP68" s="250"/>
      <c r="AQ68" s="250"/>
      <c r="AR68" s="250"/>
      <c r="AS68" s="243" t="s">
        <v>120</v>
      </c>
      <c r="AT68" s="243"/>
      <c r="AU68" s="243"/>
      <c r="AV68" s="243"/>
      <c r="AW68" s="243"/>
      <c r="AX68" s="243"/>
      <c r="AY68" s="243"/>
      <c r="AZ68" s="243"/>
      <c r="BA68" s="243" t="s">
        <v>120</v>
      </c>
      <c r="BB68" s="243"/>
      <c r="BC68" s="243"/>
      <c r="BD68" s="243"/>
      <c r="BE68" s="243"/>
      <c r="BF68" s="243"/>
      <c r="BG68" s="243" t="s">
        <v>120</v>
      </c>
      <c r="BH68" s="243"/>
      <c r="BI68" s="243"/>
      <c r="BJ68" s="243" t="s">
        <v>120</v>
      </c>
      <c r="BK68" s="243"/>
      <c r="BL68" s="243"/>
      <c r="BM68" s="243"/>
      <c r="BN68" s="251" t="s">
        <v>120</v>
      </c>
      <c r="BO68" s="251"/>
    </row>
    <row r="69" spans="4:67" s="1" customFormat="1" ht="12" customHeight="1" x14ac:dyDescent="0.2">
      <c r="D69" s="253" t="s">
        <v>251</v>
      </c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49">
        <v>317</v>
      </c>
      <c r="T69" s="249"/>
      <c r="U69" s="249"/>
      <c r="V69" s="249"/>
      <c r="W69" s="250" t="s">
        <v>120</v>
      </c>
      <c r="X69" s="250"/>
      <c r="Y69" s="250"/>
      <c r="Z69" s="250"/>
      <c r="AA69" s="250"/>
      <c r="AB69" s="250"/>
      <c r="AC69" s="250" t="s">
        <v>120</v>
      </c>
      <c r="AD69" s="250"/>
      <c r="AE69" s="250"/>
      <c r="AF69" s="250"/>
      <c r="AG69" s="250"/>
      <c r="AH69" s="250"/>
      <c r="AI69" s="250"/>
      <c r="AJ69" s="250"/>
      <c r="AK69" s="250"/>
      <c r="AL69" s="250" t="s">
        <v>120</v>
      </c>
      <c r="AM69" s="250"/>
      <c r="AN69" s="250"/>
      <c r="AO69" s="250"/>
      <c r="AP69" s="250"/>
      <c r="AQ69" s="250"/>
      <c r="AR69" s="250"/>
      <c r="AS69" s="243" t="s">
        <v>120</v>
      </c>
      <c r="AT69" s="243"/>
      <c r="AU69" s="243"/>
      <c r="AV69" s="243"/>
      <c r="AW69" s="243"/>
      <c r="AX69" s="243"/>
      <c r="AY69" s="243"/>
      <c r="AZ69" s="243"/>
      <c r="BA69" s="243" t="s">
        <v>120</v>
      </c>
      <c r="BB69" s="243"/>
      <c r="BC69" s="243"/>
      <c r="BD69" s="243"/>
      <c r="BE69" s="243"/>
      <c r="BF69" s="243"/>
      <c r="BG69" s="243" t="s">
        <v>120</v>
      </c>
      <c r="BH69" s="243"/>
      <c r="BI69" s="243"/>
      <c r="BJ69" s="243" t="s">
        <v>120</v>
      </c>
      <c r="BK69" s="243"/>
      <c r="BL69" s="243"/>
      <c r="BM69" s="243"/>
      <c r="BN69" s="251" t="s">
        <v>120</v>
      </c>
      <c r="BO69" s="251"/>
    </row>
    <row r="70" spans="4:67" s="1" customFormat="1" ht="24" customHeight="1" x14ac:dyDescent="0.2">
      <c r="D70" s="253" t="s">
        <v>252</v>
      </c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49">
        <v>318</v>
      </c>
      <c r="T70" s="249"/>
      <c r="U70" s="249"/>
      <c r="V70" s="249"/>
      <c r="W70" s="250" t="s">
        <v>120</v>
      </c>
      <c r="X70" s="250"/>
      <c r="Y70" s="250"/>
      <c r="Z70" s="250"/>
      <c r="AA70" s="250"/>
      <c r="AB70" s="250"/>
      <c r="AC70" s="250" t="s">
        <v>120</v>
      </c>
      <c r="AD70" s="250"/>
      <c r="AE70" s="250"/>
      <c r="AF70" s="250"/>
      <c r="AG70" s="250"/>
      <c r="AH70" s="250"/>
      <c r="AI70" s="250"/>
      <c r="AJ70" s="250"/>
      <c r="AK70" s="250"/>
      <c r="AL70" s="250" t="s">
        <v>120</v>
      </c>
      <c r="AM70" s="250"/>
      <c r="AN70" s="250"/>
      <c r="AO70" s="250"/>
      <c r="AP70" s="250"/>
      <c r="AQ70" s="250"/>
      <c r="AR70" s="250"/>
      <c r="AS70" s="243" t="s">
        <v>120</v>
      </c>
      <c r="AT70" s="243"/>
      <c r="AU70" s="243"/>
      <c r="AV70" s="243"/>
      <c r="AW70" s="243"/>
      <c r="AX70" s="243"/>
      <c r="AY70" s="243"/>
      <c r="AZ70" s="243"/>
      <c r="BA70" s="243" t="s">
        <v>120</v>
      </c>
      <c r="BB70" s="243"/>
      <c r="BC70" s="243"/>
      <c r="BD70" s="243"/>
      <c r="BE70" s="243"/>
      <c r="BF70" s="243"/>
      <c r="BG70" s="243" t="s">
        <v>120</v>
      </c>
      <c r="BH70" s="243"/>
      <c r="BI70" s="243"/>
      <c r="BJ70" s="243" t="s">
        <v>120</v>
      </c>
      <c r="BK70" s="243"/>
      <c r="BL70" s="243"/>
      <c r="BM70" s="243"/>
      <c r="BN70" s="251" t="s">
        <v>120</v>
      </c>
      <c r="BO70" s="251"/>
    </row>
    <row r="71" spans="4:67" s="1" customFormat="1" ht="12" customHeight="1" x14ac:dyDescent="0.2">
      <c r="D71" s="253" t="s">
        <v>253</v>
      </c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49">
        <v>319</v>
      </c>
      <c r="T71" s="249"/>
      <c r="U71" s="249"/>
      <c r="V71" s="249"/>
      <c r="W71" s="250" t="s">
        <v>120</v>
      </c>
      <c r="X71" s="250"/>
      <c r="Y71" s="250"/>
      <c r="Z71" s="250"/>
      <c r="AA71" s="250"/>
      <c r="AB71" s="250"/>
      <c r="AC71" s="250" t="s">
        <v>120</v>
      </c>
      <c r="AD71" s="250"/>
      <c r="AE71" s="250"/>
      <c r="AF71" s="250"/>
      <c r="AG71" s="250"/>
      <c r="AH71" s="250"/>
      <c r="AI71" s="250"/>
      <c r="AJ71" s="250"/>
      <c r="AK71" s="250"/>
      <c r="AL71" s="250" t="s">
        <v>120</v>
      </c>
      <c r="AM71" s="250"/>
      <c r="AN71" s="250"/>
      <c r="AO71" s="250"/>
      <c r="AP71" s="250"/>
      <c r="AQ71" s="250"/>
      <c r="AR71" s="250"/>
      <c r="AS71" s="243" t="s">
        <v>120</v>
      </c>
      <c r="AT71" s="243"/>
      <c r="AU71" s="243"/>
      <c r="AV71" s="243"/>
      <c r="AW71" s="243"/>
      <c r="AX71" s="243"/>
      <c r="AY71" s="243"/>
      <c r="AZ71" s="243"/>
      <c r="BA71" s="243" t="s">
        <v>120</v>
      </c>
      <c r="BB71" s="243"/>
      <c r="BC71" s="243"/>
      <c r="BD71" s="243"/>
      <c r="BE71" s="243"/>
      <c r="BF71" s="243"/>
      <c r="BG71" s="243" t="s">
        <v>120</v>
      </c>
      <c r="BH71" s="243"/>
      <c r="BI71" s="243"/>
      <c r="BJ71" s="243" t="s">
        <v>120</v>
      </c>
      <c r="BK71" s="243"/>
      <c r="BL71" s="243"/>
      <c r="BM71" s="243"/>
      <c r="BN71" s="251" t="s">
        <v>120</v>
      </c>
      <c r="BO71" s="251"/>
    </row>
    <row r="72" spans="4:67" s="1" customFormat="1" ht="36" customHeight="1" x14ac:dyDescent="0.2">
      <c r="D72" s="295" t="s">
        <v>254</v>
      </c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81">
        <v>400</v>
      </c>
      <c r="T72" s="281"/>
      <c r="U72" s="281"/>
      <c r="V72" s="281"/>
      <c r="W72" s="291">
        <v>213579</v>
      </c>
      <c r="X72" s="291"/>
      <c r="Y72" s="291"/>
      <c r="Z72" s="291"/>
      <c r="AA72" s="291"/>
      <c r="AB72" s="291"/>
      <c r="AC72" s="291">
        <v>0</v>
      </c>
      <c r="AD72" s="291"/>
      <c r="AE72" s="291"/>
      <c r="AF72" s="291"/>
      <c r="AG72" s="291"/>
      <c r="AH72" s="291"/>
      <c r="AI72" s="291"/>
      <c r="AJ72" s="291"/>
      <c r="AK72" s="291"/>
      <c r="AL72" s="291">
        <v>0</v>
      </c>
      <c r="AM72" s="291"/>
      <c r="AN72" s="291"/>
      <c r="AO72" s="291"/>
      <c r="AP72" s="291"/>
      <c r="AQ72" s="291"/>
      <c r="AR72" s="291"/>
      <c r="AS72" s="291">
        <v>122583.77899999999</v>
      </c>
      <c r="AT72" s="291"/>
      <c r="AU72" s="291"/>
      <c r="AV72" s="291"/>
      <c r="AW72" s="291"/>
      <c r="AX72" s="291"/>
      <c r="AY72" s="291"/>
      <c r="AZ72" s="291"/>
      <c r="BA72" s="291">
        <f>-40389.98141-182151</f>
        <v>-222540.98141000001</v>
      </c>
      <c r="BB72" s="291"/>
      <c r="BC72" s="291"/>
      <c r="BD72" s="291"/>
      <c r="BE72" s="291"/>
      <c r="BF72" s="291"/>
      <c r="BG72" s="291" t="s">
        <v>120</v>
      </c>
      <c r="BH72" s="291"/>
      <c r="BI72" s="291"/>
      <c r="BJ72" s="291">
        <v>0</v>
      </c>
      <c r="BK72" s="291"/>
      <c r="BL72" s="291"/>
      <c r="BM72" s="291"/>
      <c r="BN72" s="292">
        <f>W72+AS72+BA72</f>
        <v>113621.79758999997</v>
      </c>
      <c r="BO72" s="292"/>
    </row>
    <row r="73" spans="4:67" s="1" customFormat="1" ht="12" customHeight="1" thickBot="1" x14ac:dyDescent="0.25">
      <c r="D73" s="294" t="s">
        <v>230</v>
      </c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75">
        <v>401</v>
      </c>
      <c r="T73" s="275"/>
      <c r="U73" s="275"/>
      <c r="V73" s="275"/>
      <c r="W73" s="276" t="s">
        <v>120</v>
      </c>
      <c r="X73" s="276"/>
      <c r="Y73" s="276"/>
      <c r="Z73" s="276"/>
      <c r="AA73" s="276"/>
      <c r="AB73" s="276"/>
      <c r="AC73" s="276" t="s">
        <v>120</v>
      </c>
      <c r="AD73" s="276"/>
      <c r="AE73" s="276"/>
      <c r="AF73" s="276"/>
      <c r="AG73" s="276"/>
      <c r="AH73" s="276"/>
      <c r="AI73" s="276"/>
      <c r="AJ73" s="276"/>
      <c r="AK73" s="276"/>
      <c r="AL73" s="276" t="s">
        <v>120</v>
      </c>
      <c r="AM73" s="276"/>
      <c r="AN73" s="276"/>
      <c r="AO73" s="276"/>
      <c r="AP73" s="276"/>
      <c r="AQ73" s="276"/>
      <c r="AR73" s="276"/>
      <c r="AS73" s="277" t="s">
        <v>120</v>
      </c>
      <c r="AT73" s="277"/>
      <c r="AU73" s="277"/>
      <c r="AV73" s="277"/>
      <c r="AW73" s="277"/>
      <c r="AX73" s="277"/>
      <c r="AY73" s="277"/>
      <c r="AZ73" s="277"/>
      <c r="BA73" s="277" t="s">
        <v>120</v>
      </c>
      <c r="BB73" s="277"/>
      <c r="BC73" s="277"/>
      <c r="BD73" s="277"/>
      <c r="BE73" s="277"/>
      <c r="BF73" s="277"/>
      <c r="BG73" s="277" t="s">
        <v>120</v>
      </c>
      <c r="BH73" s="277"/>
      <c r="BI73" s="277"/>
      <c r="BJ73" s="277" t="s">
        <v>120</v>
      </c>
      <c r="BK73" s="277"/>
      <c r="BL73" s="277"/>
      <c r="BM73" s="277"/>
      <c r="BN73" s="256" t="s">
        <v>120</v>
      </c>
      <c r="BO73" s="256"/>
    </row>
    <row r="74" spans="4:67" s="1" customFormat="1" ht="12" customHeight="1" x14ac:dyDescent="0.2"/>
    <row r="75" spans="4:67" ht="11.1" customHeight="1" thickBot="1" x14ac:dyDescent="0.25">
      <c r="BJ75" s="1" t="s">
        <v>18</v>
      </c>
    </row>
    <row r="76" spans="4:67" s="1" customFormat="1" ht="12.95" customHeight="1" thickBot="1" x14ac:dyDescent="0.25">
      <c r="D76" s="257" t="s">
        <v>224</v>
      </c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61" t="s">
        <v>20</v>
      </c>
      <c r="T76" s="261"/>
      <c r="U76" s="261"/>
      <c r="V76" s="261"/>
      <c r="W76" s="265" t="s">
        <v>225</v>
      </c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265"/>
      <c r="AK76" s="265"/>
      <c r="AL76" s="265"/>
      <c r="AM76" s="265"/>
      <c r="AN76" s="265"/>
      <c r="AO76" s="265"/>
      <c r="AP76" s="265"/>
      <c r="AQ76" s="265"/>
      <c r="AR76" s="265"/>
      <c r="AS76" s="265"/>
      <c r="AT76" s="265"/>
      <c r="AU76" s="265"/>
      <c r="AV76" s="265"/>
      <c r="AW76" s="265"/>
      <c r="AX76" s="265"/>
      <c r="AY76" s="265"/>
      <c r="AZ76" s="265"/>
      <c r="BA76" s="265"/>
      <c r="BB76" s="265"/>
      <c r="BC76" s="265"/>
      <c r="BD76" s="265"/>
      <c r="BE76" s="265"/>
      <c r="BF76" s="265"/>
      <c r="BG76" s="265"/>
      <c r="BH76" s="265"/>
      <c r="BI76" s="265"/>
      <c r="BJ76" s="266" t="s">
        <v>226</v>
      </c>
      <c r="BK76" s="266"/>
      <c r="BL76" s="266"/>
      <c r="BM76" s="266"/>
      <c r="BN76" s="270" t="s">
        <v>227</v>
      </c>
      <c r="BO76" s="270"/>
    </row>
    <row r="77" spans="4:67" s="83" customFormat="1" ht="48" customHeight="1" x14ac:dyDescent="0.2">
      <c r="D77" s="258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60"/>
      <c r="S77" s="262"/>
      <c r="T77" s="263"/>
      <c r="U77" s="263"/>
      <c r="V77" s="264"/>
      <c r="W77" s="273" t="s">
        <v>87</v>
      </c>
      <c r="X77" s="273"/>
      <c r="Y77" s="273"/>
      <c r="Z77" s="273"/>
      <c r="AA77" s="273"/>
      <c r="AB77" s="273"/>
      <c r="AC77" s="273" t="s">
        <v>88</v>
      </c>
      <c r="AD77" s="273"/>
      <c r="AE77" s="273"/>
      <c r="AF77" s="273"/>
      <c r="AG77" s="273"/>
      <c r="AH77" s="273"/>
      <c r="AI77" s="273"/>
      <c r="AJ77" s="273"/>
      <c r="AK77" s="273"/>
      <c r="AL77" s="273" t="s">
        <v>89</v>
      </c>
      <c r="AM77" s="273"/>
      <c r="AN77" s="273"/>
      <c r="AO77" s="273"/>
      <c r="AP77" s="273"/>
      <c r="AQ77" s="273"/>
      <c r="AR77" s="273"/>
      <c r="AS77" s="273" t="s">
        <v>90</v>
      </c>
      <c r="AT77" s="273"/>
      <c r="AU77" s="273"/>
      <c r="AV77" s="273"/>
      <c r="AW77" s="273"/>
      <c r="AX77" s="273"/>
      <c r="AY77" s="273"/>
      <c r="AZ77" s="273"/>
      <c r="BA77" s="273" t="s">
        <v>228</v>
      </c>
      <c r="BB77" s="273"/>
      <c r="BC77" s="273"/>
      <c r="BD77" s="273"/>
      <c r="BE77" s="273"/>
      <c r="BF77" s="273"/>
      <c r="BG77" s="266" t="s">
        <v>92</v>
      </c>
      <c r="BH77" s="266"/>
      <c r="BI77" s="266"/>
      <c r="BJ77" s="267"/>
      <c r="BK77" s="268"/>
      <c r="BL77" s="268"/>
      <c r="BM77" s="269"/>
      <c r="BN77" s="271"/>
      <c r="BO77" s="272"/>
    </row>
    <row r="78" spans="4:67" s="1" customFormat="1" ht="11.1" customHeight="1" x14ac:dyDescent="0.2">
      <c r="D78" s="255">
        <v>1</v>
      </c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>
        <v>2</v>
      </c>
      <c r="T78" s="255"/>
      <c r="U78" s="255"/>
      <c r="V78" s="255"/>
      <c r="W78" s="255">
        <v>3</v>
      </c>
      <c r="X78" s="255"/>
      <c r="Y78" s="255"/>
      <c r="Z78" s="255"/>
      <c r="AA78" s="255"/>
      <c r="AB78" s="255"/>
      <c r="AC78" s="255">
        <v>4</v>
      </c>
      <c r="AD78" s="255"/>
      <c r="AE78" s="255"/>
      <c r="AF78" s="255"/>
      <c r="AG78" s="255"/>
      <c r="AH78" s="255"/>
      <c r="AI78" s="255"/>
      <c r="AJ78" s="255"/>
      <c r="AK78" s="255"/>
      <c r="AL78" s="254">
        <v>5</v>
      </c>
      <c r="AM78" s="254"/>
      <c r="AN78" s="254"/>
      <c r="AO78" s="254"/>
      <c r="AP78" s="254"/>
      <c r="AQ78" s="254"/>
      <c r="AR78" s="254"/>
      <c r="AS78" s="254">
        <v>6</v>
      </c>
      <c r="AT78" s="254"/>
      <c r="AU78" s="254"/>
      <c r="AV78" s="254"/>
      <c r="AW78" s="254"/>
      <c r="AX78" s="254"/>
      <c r="AY78" s="254"/>
      <c r="AZ78" s="254"/>
      <c r="BA78" s="254">
        <v>7</v>
      </c>
      <c r="BB78" s="254"/>
      <c r="BC78" s="254"/>
      <c r="BD78" s="254"/>
      <c r="BE78" s="254"/>
      <c r="BF78" s="254"/>
      <c r="BG78" s="254">
        <v>8</v>
      </c>
      <c r="BH78" s="254"/>
      <c r="BI78" s="254"/>
      <c r="BJ78" s="254">
        <v>9</v>
      </c>
      <c r="BK78" s="254"/>
      <c r="BL78" s="254"/>
      <c r="BM78" s="254"/>
      <c r="BN78" s="254">
        <v>10</v>
      </c>
      <c r="BO78" s="254"/>
    </row>
    <row r="79" spans="4:67" s="1" customFormat="1" ht="24" customHeight="1" x14ac:dyDescent="0.2">
      <c r="D79" s="280" t="s">
        <v>255</v>
      </c>
      <c r="E79" s="280"/>
      <c r="F79" s="280"/>
      <c r="G79" s="280"/>
      <c r="H79" s="280"/>
      <c r="I79" s="280"/>
      <c r="J79" s="280"/>
      <c r="K79" s="280"/>
      <c r="L79" s="280"/>
      <c r="M79" s="280"/>
      <c r="N79" s="280"/>
      <c r="O79" s="280"/>
      <c r="P79" s="280"/>
      <c r="Q79" s="280"/>
      <c r="R79" s="280"/>
      <c r="S79" s="281">
        <v>500</v>
      </c>
      <c r="T79" s="281"/>
      <c r="U79" s="281"/>
      <c r="V79" s="281"/>
      <c r="W79" s="291">
        <v>213579</v>
      </c>
      <c r="X79" s="291"/>
      <c r="Y79" s="291"/>
      <c r="Z79" s="291"/>
      <c r="AA79" s="291"/>
      <c r="AB79" s="291"/>
      <c r="AC79" s="291">
        <v>0</v>
      </c>
      <c r="AD79" s="291"/>
      <c r="AE79" s="291"/>
      <c r="AF79" s="291"/>
      <c r="AG79" s="291"/>
      <c r="AH79" s="291"/>
      <c r="AI79" s="291"/>
      <c r="AJ79" s="291"/>
      <c r="AK79" s="291"/>
      <c r="AL79" s="291">
        <v>0</v>
      </c>
      <c r="AM79" s="291"/>
      <c r="AN79" s="291"/>
      <c r="AO79" s="291"/>
      <c r="AP79" s="291"/>
      <c r="AQ79" s="291"/>
      <c r="AR79" s="291"/>
      <c r="AS79" s="291">
        <v>122583.77899999999</v>
      </c>
      <c r="AT79" s="291"/>
      <c r="AU79" s="291"/>
      <c r="AV79" s="291"/>
      <c r="AW79" s="291"/>
      <c r="AX79" s="291"/>
      <c r="AY79" s="291"/>
      <c r="AZ79" s="291"/>
      <c r="BA79" s="291">
        <f>BA72</f>
        <v>-222540.98141000001</v>
      </c>
      <c r="BB79" s="291"/>
      <c r="BC79" s="291"/>
      <c r="BD79" s="291"/>
      <c r="BE79" s="291"/>
      <c r="BF79" s="291"/>
      <c r="BG79" s="291">
        <v>0</v>
      </c>
      <c r="BH79" s="291"/>
      <c r="BI79" s="291"/>
      <c r="BJ79" s="291">
        <v>0</v>
      </c>
      <c r="BK79" s="291"/>
      <c r="BL79" s="291"/>
      <c r="BM79" s="291"/>
      <c r="BN79" s="291">
        <f>W79+AS79+BA79</f>
        <v>113621.79758999997</v>
      </c>
      <c r="BO79" s="291"/>
    </row>
    <row r="80" spans="4:67" s="1" customFormat="1" ht="24" customHeight="1" x14ac:dyDescent="0.2">
      <c r="D80" s="280" t="s">
        <v>256</v>
      </c>
      <c r="E80" s="280"/>
      <c r="F80" s="280"/>
      <c r="G80" s="280"/>
      <c r="H80" s="280"/>
      <c r="I80" s="280"/>
      <c r="J80" s="280"/>
      <c r="K80" s="280"/>
      <c r="L80" s="280"/>
      <c r="M80" s="280"/>
      <c r="N80" s="280"/>
      <c r="O80" s="280"/>
      <c r="P80" s="280"/>
      <c r="Q80" s="280"/>
      <c r="R80" s="280"/>
      <c r="S80" s="281">
        <v>600</v>
      </c>
      <c r="T80" s="281"/>
      <c r="U80" s="281"/>
      <c r="V80" s="281"/>
      <c r="W80" s="291">
        <v>0</v>
      </c>
      <c r="X80" s="291"/>
      <c r="Y80" s="291"/>
      <c r="Z80" s="291"/>
      <c r="AA80" s="291"/>
      <c r="AB80" s="291"/>
      <c r="AC80" s="291">
        <v>0</v>
      </c>
      <c r="AD80" s="291"/>
      <c r="AE80" s="291"/>
      <c r="AF80" s="291"/>
      <c r="AG80" s="291"/>
      <c r="AH80" s="291"/>
      <c r="AI80" s="291"/>
      <c r="AJ80" s="291"/>
      <c r="AK80" s="291"/>
      <c r="AL80" s="291">
        <v>0</v>
      </c>
      <c r="AM80" s="291"/>
      <c r="AN80" s="291"/>
      <c r="AO80" s="291"/>
      <c r="AP80" s="291"/>
      <c r="AQ80" s="291"/>
      <c r="AR80" s="291"/>
      <c r="AS80" s="291">
        <v>0</v>
      </c>
      <c r="AT80" s="291"/>
      <c r="AU80" s="291"/>
      <c r="AV80" s="291"/>
      <c r="AW80" s="291"/>
      <c r="AX80" s="291"/>
      <c r="AY80" s="291"/>
      <c r="AZ80" s="291"/>
      <c r="BA80" s="291">
        <f>-21723.60971+178957</f>
        <v>157233.39029000001</v>
      </c>
      <c r="BB80" s="291"/>
      <c r="BC80" s="291"/>
      <c r="BD80" s="291"/>
      <c r="BE80" s="291"/>
      <c r="BF80" s="291"/>
      <c r="BG80" s="291">
        <v>0</v>
      </c>
      <c r="BH80" s="291"/>
      <c r="BI80" s="291"/>
      <c r="BJ80" s="291">
        <v>0</v>
      </c>
      <c r="BK80" s="291"/>
      <c r="BL80" s="291"/>
      <c r="BM80" s="291"/>
      <c r="BN80" s="291">
        <f t="shared" ref="BN80" si="0">W80+AS80+BA80</f>
        <v>157233.39029000001</v>
      </c>
      <c r="BO80" s="291"/>
    </row>
    <row r="81" spans="4:67" s="1" customFormat="1" ht="12" customHeight="1" x14ac:dyDescent="0.2">
      <c r="D81" s="252" t="s">
        <v>233</v>
      </c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49">
        <v>610</v>
      </c>
      <c r="T81" s="249"/>
      <c r="U81" s="249"/>
      <c r="V81" s="249"/>
      <c r="W81" s="293" t="s">
        <v>120</v>
      </c>
      <c r="X81" s="293"/>
      <c r="Y81" s="293"/>
      <c r="Z81" s="293"/>
      <c r="AA81" s="293"/>
      <c r="AB81" s="293"/>
      <c r="AC81" s="293" t="s">
        <v>120</v>
      </c>
      <c r="AD81" s="293"/>
      <c r="AE81" s="293"/>
      <c r="AF81" s="293"/>
      <c r="AG81" s="293"/>
      <c r="AH81" s="293"/>
      <c r="AI81" s="293"/>
      <c r="AJ81" s="293"/>
      <c r="AK81" s="293"/>
      <c r="AL81" s="293" t="s">
        <v>120</v>
      </c>
      <c r="AM81" s="293"/>
      <c r="AN81" s="293"/>
      <c r="AO81" s="293"/>
      <c r="AP81" s="293"/>
      <c r="AQ81" s="293"/>
      <c r="AR81" s="293"/>
      <c r="AS81" s="290">
        <v>0</v>
      </c>
      <c r="AT81" s="290"/>
      <c r="AU81" s="290"/>
      <c r="AV81" s="290"/>
      <c r="AW81" s="290"/>
      <c r="AX81" s="290"/>
      <c r="AY81" s="290"/>
      <c r="AZ81" s="290"/>
      <c r="BA81" s="290">
        <f>BA80</f>
        <v>157233.39029000001</v>
      </c>
      <c r="BB81" s="290"/>
      <c r="BC81" s="290"/>
      <c r="BD81" s="290"/>
      <c r="BE81" s="290"/>
      <c r="BF81" s="290"/>
      <c r="BG81" s="290">
        <v>0</v>
      </c>
      <c r="BH81" s="290"/>
      <c r="BI81" s="290"/>
      <c r="BJ81" s="290">
        <v>0</v>
      </c>
      <c r="BK81" s="290"/>
      <c r="BL81" s="290"/>
      <c r="BM81" s="290"/>
      <c r="BN81" s="291">
        <f>BA81</f>
        <v>157233.39029000001</v>
      </c>
      <c r="BO81" s="291"/>
    </row>
    <row r="82" spans="4:67" s="1" customFormat="1" ht="24" customHeight="1" x14ac:dyDescent="0.2">
      <c r="D82" s="280" t="s">
        <v>257</v>
      </c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1">
        <v>620</v>
      </c>
      <c r="T82" s="281"/>
      <c r="U82" s="281"/>
      <c r="V82" s="281"/>
      <c r="W82" s="291">
        <v>0</v>
      </c>
      <c r="X82" s="291"/>
      <c r="Y82" s="291"/>
      <c r="Z82" s="291"/>
      <c r="AA82" s="291"/>
      <c r="AB82" s="291"/>
      <c r="AC82" s="291" t="s">
        <v>120</v>
      </c>
      <c r="AD82" s="291"/>
      <c r="AE82" s="291"/>
      <c r="AF82" s="291"/>
      <c r="AG82" s="291"/>
      <c r="AH82" s="291"/>
      <c r="AI82" s="291"/>
      <c r="AJ82" s="291"/>
      <c r="AK82" s="291"/>
      <c r="AL82" s="291" t="s">
        <v>120</v>
      </c>
      <c r="AM82" s="291"/>
      <c r="AN82" s="291"/>
      <c r="AO82" s="291"/>
      <c r="AP82" s="291"/>
      <c r="AQ82" s="291"/>
      <c r="AR82" s="291"/>
      <c r="AS82" s="292">
        <v>0</v>
      </c>
      <c r="AT82" s="292"/>
      <c r="AU82" s="292"/>
      <c r="AV82" s="292"/>
      <c r="AW82" s="292"/>
      <c r="AX82" s="292"/>
      <c r="AY82" s="292"/>
      <c r="AZ82" s="292"/>
      <c r="BA82" s="291">
        <v>0</v>
      </c>
      <c r="BB82" s="291"/>
      <c r="BC82" s="291"/>
      <c r="BD82" s="291"/>
      <c r="BE82" s="291"/>
      <c r="BF82" s="291"/>
      <c r="BG82" s="291">
        <v>0</v>
      </c>
      <c r="BH82" s="291"/>
      <c r="BI82" s="291"/>
      <c r="BJ82" s="291">
        <v>0</v>
      </c>
      <c r="BK82" s="291"/>
      <c r="BL82" s="291"/>
      <c r="BM82" s="291"/>
      <c r="BN82" s="291">
        <v>0</v>
      </c>
      <c r="BO82" s="291"/>
    </row>
    <row r="83" spans="4:67" s="83" customFormat="1" ht="12" customHeight="1" x14ac:dyDescent="0.2">
      <c r="D83" s="252" t="s">
        <v>136</v>
      </c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100"/>
      <c r="T83" s="101"/>
      <c r="U83" s="101"/>
      <c r="V83" s="102"/>
      <c r="W83" s="103"/>
      <c r="X83" s="104"/>
      <c r="Y83" s="104"/>
      <c r="Z83" s="104"/>
      <c r="AA83" s="104"/>
      <c r="AB83" s="105"/>
      <c r="AC83" s="103"/>
      <c r="AD83" s="104"/>
      <c r="AE83" s="104"/>
      <c r="AF83" s="104"/>
      <c r="AG83" s="104"/>
      <c r="AH83" s="104"/>
      <c r="AI83" s="104"/>
      <c r="AJ83" s="104"/>
      <c r="AK83" s="105"/>
      <c r="AL83" s="103"/>
      <c r="AM83" s="104"/>
      <c r="AN83" s="104"/>
      <c r="AO83" s="104"/>
      <c r="AP83" s="104"/>
      <c r="AQ83" s="104"/>
      <c r="AR83" s="105"/>
      <c r="AS83" s="288">
        <v>0</v>
      </c>
      <c r="AT83" s="288"/>
      <c r="AU83" s="288"/>
      <c r="AV83" s="288"/>
      <c r="AW83" s="288"/>
      <c r="AX83" s="288"/>
      <c r="AY83" s="288"/>
      <c r="AZ83" s="288"/>
      <c r="BA83" s="288">
        <v>0</v>
      </c>
      <c r="BB83" s="288"/>
      <c r="BC83" s="288"/>
      <c r="BD83" s="288"/>
      <c r="BE83" s="288"/>
      <c r="BF83" s="288"/>
      <c r="BG83" s="106"/>
      <c r="BH83" s="107"/>
      <c r="BI83" s="108"/>
      <c r="BJ83" s="288">
        <v>0</v>
      </c>
      <c r="BK83" s="288"/>
      <c r="BL83" s="288"/>
      <c r="BM83" s="288"/>
      <c r="BN83" s="289">
        <v>0</v>
      </c>
      <c r="BO83" s="289"/>
    </row>
    <row r="84" spans="4:67" s="1" customFormat="1" ht="48" customHeight="1" x14ac:dyDescent="0.2">
      <c r="D84" s="252" t="s">
        <v>235</v>
      </c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49">
        <v>621</v>
      </c>
      <c r="T84" s="249"/>
      <c r="U84" s="249"/>
      <c r="V84" s="249"/>
      <c r="W84" s="250" t="s">
        <v>120</v>
      </c>
      <c r="X84" s="250"/>
      <c r="Y84" s="250"/>
      <c r="Z84" s="250"/>
      <c r="AA84" s="250"/>
      <c r="AB84" s="250"/>
      <c r="AC84" s="250" t="s">
        <v>120</v>
      </c>
      <c r="AD84" s="250"/>
      <c r="AE84" s="250"/>
      <c r="AF84" s="250"/>
      <c r="AG84" s="250"/>
      <c r="AH84" s="250"/>
      <c r="AI84" s="250"/>
      <c r="AJ84" s="250"/>
      <c r="AK84" s="250"/>
      <c r="AL84" s="250" t="s">
        <v>120</v>
      </c>
      <c r="AM84" s="250"/>
      <c r="AN84" s="250"/>
      <c r="AO84" s="250"/>
      <c r="AP84" s="250"/>
      <c r="AQ84" s="250"/>
      <c r="AR84" s="250"/>
      <c r="AS84" s="285">
        <v>0</v>
      </c>
      <c r="AT84" s="285"/>
      <c r="AU84" s="285"/>
      <c r="AV84" s="285"/>
      <c r="AW84" s="285"/>
      <c r="AX84" s="285"/>
      <c r="AY84" s="285"/>
      <c r="AZ84" s="285"/>
      <c r="BA84" s="285">
        <v>0</v>
      </c>
      <c r="BB84" s="285"/>
      <c r="BC84" s="285"/>
      <c r="BD84" s="285"/>
      <c r="BE84" s="285"/>
      <c r="BF84" s="285"/>
      <c r="BG84" s="285">
        <v>0</v>
      </c>
      <c r="BH84" s="285"/>
      <c r="BI84" s="285"/>
      <c r="BJ84" s="285">
        <v>0</v>
      </c>
      <c r="BK84" s="285"/>
      <c r="BL84" s="285"/>
      <c r="BM84" s="285"/>
      <c r="BN84" s="279">
        <v>0</v>
      </c>
      <c r="BO84" s="279"/>
    </row>
    <row r="85" spans="4:67" s="83" customFormat="1" ht="48" customHeight="1" x14ac:dyDescent="0.2">
      <c r="D85" s="252" t="s">
        <v>236</v>
      </c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83">
        <v>622</v>
      </c>
      <c r="T85" s="283"/>
      <c r="U85" s="283"/>
      <c r="V85" s="283"/>
      <c r="W85" s="286" t="s">
        <v>120</v>
      </c>
      <c r="X85" s="286"/>
      <c r="Y85" s="286"/>
      <c r="Z85" s="286"/>
      <c r="AA85" s="286"/>
      <c r="AB85" s="286"/>
      <c r="AC85" s="286" t="s">
        <v>120</v>
      </c>
      <c r="AD85" s="286"/>
      <c r="AE85" s="286"/>
      <c r="AF85" s="286"/>
      <c r="AG85" s="286"/>
      <c r="AH85" s="286"/>
      <c r="AI85" s="286"/>
      <c r="AJ85" s="286"/>
      <c r="AK85" s="286"/>
      <c r="AL85" s="286" t="s">
        <v>120</v>
      </c>
      <c r="AM85" s="286"/>
      <c r="AN85" s="286"/>
      <c r="AO85" s="286"/>
      <c r="AP85" s="286"/>
      <c r="AQ85" s="286"/>
      <c r="AR85" s="286"/>
      <c r="AS85" s="287">
        <v>0</v>
      </c>
      <c r="AT85" s="287"/>
      <c r="AU85" s="287"/>
      <c r="AV85" s="287"/>
      <c r="AW85" s="287"/>
      <c r="AX85" s="287"/>
      <c r="AY85" s="287"/>
      <c r="AZ85" s="287"/>
      <c r="BA85" s="287">
        <v>0</v>
      </c>
      <c r="BB85" s="287"/>
      <c r="BC85" s="287"/>
      <c r="BD85" s="287"/>
      <c r="BE85" s="287"/>
      <c r="BF85" s="287"/>
      <c r="BG85" s="287">
        <v>0</v>
      </c>
      <c r="BH85" s="287"/>
      <c r="BI85" s="287"/>
      <c r="BJ85" s="287">
        <v>0</v>
      </c>
      <c r="BK85" s="287"/>
      <c r="BL85" s="287"/>
      <c r="BM85" s="287"/>
      <c r="BN85" s="282">
        <v>0</v>
      </c>
      <c r="BO85" s="282"/>
    </row>
    <row r="86" spans="4:67" s="83" customFormat="1" ht="24" customHeight="1" x14ac:dyDescent="0.2">
      <c r="D86" s="252" t="s">
        <v>237</v>
      </c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83">
        <v>623</v>
      </c>
      <c r="T86" s="283"/>
      <c r="U86" s="283"/>
      <c r="V86" s="283"/>
      <c r="W86" s="284">
        <v>0</v>
      </c>
      <c r="X86" s="284"/>
      <c r="Y86" s="284"/>
      <c r="Z86" s="284"/>
      <c r="AA86" s="284"/>
      <c r="AB86" s="284"/>
      <c r="AC86" s="284">
        <v>0</v>
      </c>
      <c r="AD86" s="284"/>
      <c r="AE86" s="284"/>
      <c r="AF86" s="284"/>
      <c r="AG86" s="284"/>
      <c r="AH86" s="284"/>
      <c r="AI86" s="284"/>
      <c r="AJ86" s="284"/>
      <c r="AK86" s="284"/>
      <c r="AL86" s="284">
        <v>0</v>
      </c>
      <c r="AM86" s="284"/>
      <c r="AN86" s="284"/>
      <c r="AO86" s="284"/>
      <c r="AP86" s="284"/>
      <c r="AQ86" s="284"/>
      <c r="AR86" s="284"/>
      <c r="AS86" s="284">
        <v>0</v>
      </c>
      <c r="AT86" s="284"/>
      <c r="AU86" s="284"/>
      <c r="AV86" s="284"/>
      <c r="AW86" s="284"/>
      <c r="AX86" s="284"/>
      <c r="AY86" s="284"/>
      <c r="AZ86" s="284"/>
      <c r="BA86" s="284">
        <v>0</v>
      </c>
      <c r="BB86" s="284"/>
      <c r="BC86" s="284"/>
      <c r="BD86" s="284"/>
      <c r="BE86" s="284"/>
      <c r="BF86" s="284"/>
      <c r="BG86" s="284">
        <v>0</v>
      </c>
      <c r="BH86" s="284"/>
      <c r="BI86" s="284"/>
      <c r="BJ86" s="284">
        <v>0</v>
      </c>
      <c r="BK86" s="284"/>
      <c r="BL86" s="284"/>
      <c r="BM86" s="284"/>
      <c r="BN86" s="282">
        <v>0</v>
      </c>
      <c r="BO86" s="282"/>
    </row>
    <row r="87" spans="4:67" s="1" customFormat="1" ht="48" customHeight="1" x14ac:dyDescent="0.2">
      <c r="D87" s="252" t="s">
        <v>258</v>
      </c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49">
        <v>624</v>
      </c>
      <c r="T87" s="249"/>
      <c r="U87" s="249"/>
      <c r="V87" s="249"/>
      <c r="W87" s="250" t="s">
        <v>120</v>
      </c>
      <c r="X87" s="250"/>
      <c r="Y87" s="250"/>
      <c r="Z87" s="250"/>
      <c r="AA87" s="250"/>
      <c r="AB87" s="250"/>
      <c r="AC87" s="250" t="s">
        <v>120</v>
      </c>
      <c r="AD87" s="250"/>
      <c r="AE87" s="250"/>
      <c r="AF87" s="250"/>
      <c r="AG87" s="250"/>
      <c r="AH87" s="250"/>
      <c r="AI87" s="250"/>
      <c r="AJ87" s="250"/>
      <c r="AK87" s="250"/>
      <c r="AL87" s="250" t="s">
        <v>120</v>
      </c>
      <c r="AM87" s="250"/>
      <c r="AN87" s="250"/>
      <c r="AO87" s="250"/>
      <c r="AP87" s="250"/>
      <c r="AQ87" s="250"/>
      <c r="AR87" s="250"/>
      <c r="AS87" s="243" t="s">
        <v>120</v>
      </c>
      <c r="AT87" s="243"/>
      <c r="AU87" s="243"/>
      <c r="AV87" s="243"/>
      <c r="AW87" s="243"/>
      <c r="AX87" s="243"/>
      <c r="AY87" s="243"/>
      <c r="AZ87" s="243"/>
      <c r="BA87" s="243" t="s">
        <v>120</v>
      </c>
      <c r="BB87" s="243"/>
      <c r="BC87" s="243"/>
      <c r="BD87" s="243"/>
      <c r="BE87" s="243"/>
      <c r="BF87" s="243"/>
      <c r="BG87" s="243" t="s">
        <v>120</v>
      </c>
      <c r="BH87" s="243"/>
      <c r="BI87" s="243"/>
      <c r="BJ87" s="243" t="s">
        <v>120</v>
      </c>
      <c r="BK87" s="243"/>
      <c r="BL87" s="243"/>
      <c r="BM87" s="243"/>
      <c r="BN87" s="251" t="s">
        <v>120</v>
      </c>
      <c r="BO87" s="251"/>
    </row>
    <row r="88" spans="4:67" s="1" customFormat="1" ht="24" customHeight="1" x14ac:dyDescent="0.2">
      <c r="D88" s="252" t="s">
        <v>148</v>
      </c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49">
        <v>625</v>
      </c>
      <c r="T88" s="249"/>
      <c r="U88" s="249"/>
      <c r="V88" s="249"/>
      <c r="W88" s="250" t="s">
        <v>120</v>
      </c>
      <c r="X88" s="250"/>
      <c r="Y88" s="250"/>
      <c r="Z88" s="250"/>
      <c r="AA88" s="250"/>
      <c r="AB88" s="250"/>
      <c r="AC88" s="250" t="s">
        <v>120</v>
      </c>
      <c r="AD88" s="250"/>
      <c r="AE88" s="250"/>
      <c r="AF88" s="250"/>
      <c r="AG88" s="250"/>
      <c r="AH88" s="250"/>
      <c r="AI88" s="250"/>
      <c r="AJ88" s="250"/>
      <c r="AK88" s="250"/>
      <c r="AL88" s="250" t="s">
        <v>120</v>
      </c>
      <c r="AM88" s="250"/>
      <c r="AN88" s="250"/>
      <c r="AO88" s="250"/>
      <c r="AP88" s="250"/>
      <c r="AQ88" s="250"/>
      <c r="AR88" s="250"/>
      <c r="AS88" s="243" t="s">
        <v>120</v>
      </c>
      <c r="AT88" s="243"/>
      <c r="AU88" s="243"/>
      <c r="AV88" s="243"/>
      <c r="AW88" s="243"/>
      <c r="AX88" s="243"/>
      <c r="AY88" s="243"/>
      <c r="AZ88" s="243"/>
      <c r="BA88" s="243" t="s">
        <v>120</v>
      </c>
      <c r="BB88" s="243"/>
      <c r="BC88" s="243"/>
      <c r="BD88" s="243"/>
      <c r="BE88" s="243"/>
      <c r="BF88" s="243"/>
      <c r="BG88" s="243" t="s">
        <v>120</v>
      </c>
      <c r="BH88" s="243"/>
      <c r="BI88" s="243"/>
      <c r="BJ88" s="243" t="s">
        <v>120</v>
      </c>
      <c r="BK88" s="243"/>
      <c r="BL88" s="243"/>
      <c r="BM88" s="243"/>
      <c r="BN88" s="251" t="s">
        <v>120</v>
      </c>
      <c r="BO88" s="251"/>
    </row>
    <row r="89" spans="4:67" s="1" customFormat="1" ht="24" customHeight="1" x14ac:dyDescent="0.2">
      <c r="D89" s="252" t="s">
        <v>139</v>
      </c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49">
        <v>626</v>
      </c>
      <c r="T89" s="249"/>
      <c r="U89" s="249"/>
      <c r="V89" s="249"/>
      <c r="W89" s="250" t="s">
        <v>120</v>
      </c>
      <c r="X89" s="250"/>
      <c r="Y89" s="250"/>
      <c r="Z89" s="250"/>
      <c r="AA89" s="250"/>
      <c r="AB89" s="250"/>
      <c r="AC89" s="250" t="s">
        <v>120</v>
      </c>
      <c r="AD89" s="250"/>
      <c r="AE89" s="250"/>
      <c r="AF89" s="250"/>
      <c r="AG89" s="250"/>
      <c r="AH89" s="250"/>
      <c r="AI89" s="250"/>
      <c r="AJ89" s="250"/>
      <c r="AK89" s="250"/>
      <c r="AL89" s="250" t="s">
        <v>120</v>
      </c>
      <c r="AM89" s="250"/>
      <c r="AN89" s="250"/>
      <c r="AO89" s="250"/>
      <c r="AP89" s="250"/>
      <c r="AQ89" s="250"/>
      <c r="AR89" s="250"/>
      <c r="AS89" s="243" t="s">
        <v>120</v>
      </c>
      <c r="AT89" s="243"/>
      <c r="AU89" s="243"/>
      <c r="AV89" s="243"/>
      <c r="AW89" s="243"/>
      <c r="AX89" s="243"/>
      <c r="AY89" s="243"/>
      <c r="AZ89" s="243"/>
      <c r="BA89" s="243" t="s">
        <v>120</v>
      </c>
      <c r="BB89" s="243"/>
      <c r="BC89" s="243"/>
      <c r="BD89" s="243"/>
      <c r="BE89" s="243"/>
      <c r="BF89" s="243"/>
      <c r="BG89" s="243" t="s">
        <v>120</v>
      </c>
      <c r="BH89" s="243"/>
      <c r="BI89" s="243"/>
      <c r="BJ89" s="243" t="s">
        <v>120</v>
      </c>
      <c r="BK89" s="243"/>
      <c r="BL89" s="243"/>
      <c r="BM89" s="243"/>
      <c r="BN89" s="251" t="s">
        <v>120</v>
      </c>
      <c r="BO89" s="251"/>
    </row>
    <row r="90" spans="4:67" s="1" customFormat="1" ht="24" customHeight="1" x14ac:dyDescent="0.2">
      <c r="D90" s="252" t="s">
        <v>239</v>
      </c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49">
        <v>627</v>
      </c>
      <c r="T90" s="249"/>
      <c r="U90" s="249"/>
      <c r="V90" s="249"/>
      <c r="W90" s="250" t="s">
        <v>120</v>
      </c>
      <c r="X90" s="250"/>
      <c r="Y90" s="250"/>
      <c r="Z90" s="250"/>
      <c r="AA90" s="250"/>
      <c r="AB90" s="250"/>
      <c r="AC90" s="250" t="s">
        <v>120</v>
      </c>
      <c r="AD90" s="250"/>
      <c r="AE90" s="250"/>
      <c r="AF90" s="250"/>
      <c r="AG90" s="250"/>
      <c r="AH90" s="250"/>
      <c r="AI90" s="250"/>
      <c r="AJ90" s="250"/>
      <c r="AK90" s="250"/>
      <c r="AL90" s="250" t="s">
        <v>120</v>
      </c>
      <c r="AM90" s="250"/>
      <c r="AN90" s="250"/>
      <c r="AO90" s="250"/>
      <c r="AP90" s="250"/>
      <c r="AQ90" s="250"/>
      <c r="AR90" s="250"/>
      <c r="AS90" s="243" t="s">
        <v>120</v>
      </c>
      <c r="AT90" s="243"/>
      <c r="AU90" s="243"/>
      <c r="AV90" s="243"/>
      <c r="AW90" s="243"/>
      <c r="AX90" s="243"/>
      <c r="AY90" s="243"/>
      <c r="AZ90" s="243"/>
      <c r="BA90" s="243" t="s">
        <v>120</v>
      </c>
      <c r="BB90" s="243"/>
      <c r="BC90" s="243"/>
      <c r="BD90" s="243"/>
      <c r="BE90" s="243"/>
      <c r="BF90" s="243"/>
      <c r="BG90" s="243" t="s">
        <v>120</v>
      </c>
      <c r="BH90" s="243"/>
      <c r="BI90" s="243"/>
      <c r="BJ90" s="243" t="s">
        <v>120</v>
      </c>
      <c r="BK90" s="243"/>
      <c r="BL90" s="243"/>
      <c r="BM90" s="243"/>
      <c r="BN90" s="251" t="s">
        <v>120</v>
      </c>
      <c r="BO90" s="251"/>
    </row>
    <row r="91" spans="4:67" s="1" customFormat="1" ht="24" customHeight="1" x14ac:dyDescent="0.2">
      <c r="D91" s="253" t="s">
        <v>142</v>
      </c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49">
        <v>628</v>
      </c>
      <c r="T91" s="249"/>
      <c r="U91" s="249"/>
      <c r="V91" s="249"/>
      <c r="W91" s="250" t="s">
        <v>120</v>
      </c>
      <c r="X91" s="250"/>
      <c r="Y91" s="250"/>
      <c r="Z91" s="250"/>
      <c r="AA91" s="250"/>
      <c r="AB91" s="250"/>
      <c r="AC91" s="250" t="s">
        <v>120</v>
      </c>
      <c r="AD91" s="250"/>
      <c r="AE91" s="250"/>
      <c r="AF91" s="250"/>
      <c r="AG91" s="250"/>
      <c r="AH91" s="250"/>
      <c r="AI91" s="250"/>
      <c r="AJ91" s="250"/>
      <c r="AK91" s="250"/>
      <c r="AL91" s="250" t="s">
        <v>120</v>
      </c>
      <c r="AM91" s="250"/>
      <c r="AN91" s="250"/>
      <c r="AO91" s="250"/>
      <c r="AP91" s="250"/>
      <c r="AQ91" s="250"/>
      <c r="AR91" s="250"/>
      <c r="AS91" s="243" t="s">
        <v>120</v>
      </c>
      <c r="AT91" s="243"/>
      <c r="AU91" s="243"/>
      <c r="AV91" s="243"/>
      <c r="AW91" s="243"/>
      <c r="AX91" s="243"/>
      <c r="AY91" s="243"/>
      <c r="AZ91" s="243"/>
      <c r="BA91" s="243" t="s">
        <v>120</v>
      </c>
      <c r="BB91" s="243"/>
      <c r="BC91" s="243"/>
      <c r="BD91" s="243"/>
      <c r="BE91" s="243"/>
      <c r="BF91" s="243"/>
      <c r="BG91" s="243" t="s">
        <v>120</v>
      </c>
      <c r="BH91" s="243"/>
      <c r="BI91" s="243"/>
      <c r="BJ91" s="243" t="s">
        <v>120</v>
      </c>
      <c r="BK91" s="243"/>
      <c r="BL91" s="243"/>
      <c r="BM91" s="243"/>
      <c r="BN91" s="251" t="s">
        <v>120</v>
      </c>
      <c r="BO91" s="251"/>
    </row>
    <row r="92" spans="4:67" s="1" customFormat="1" ht="24" customHeight="1" x14ac:dyDescent="0.2">
      <c r="D92" s="253" t="s">
        <v>141</v>
      </c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49">
        <v>629</v>
      </c>
      <c r="T92" s="249"/>
      <c r="U92" s="249"/>
      <c r="V92" s="249"/>
      <c r="W92" s="250" t="s">
        <v>120</v>
      </c>
      <c r="X92" s="250"/>
      <c r="Y92" s="250"/>
      <c r="Z92" s="250"/>
      <c r="AA92" s="250"/>
      <c r="AB92" s="250"/>
      <c r="AC92" s="250" t="s">
        <v>120</v>
      </c>
      <c r="AD92" s="250"/>
      <c r="AE92" s="250"/>
      <c r="AF92" s="250"/>
      <c r="AG92" s="250"/>
      <c r="AH92" s="250"/>
      <c r="AI92" s="250"/>
      <c r="AJ92" s="250"/>
      <c r="AK92" s="250"/>
      <c r="AL92" s="250" t="s">
        <v>120</v>
      </c>
      <c r="AM92" s="250"/>
      <c r="AN92" s="250"/>
      <c r="AO92" s="250"/>
      <c r="AP92" s="250"/>
      <c r="AQ92" s="250"/>
      <c r="AR92" s="250"/>
      <c r="AS92" s="243" t="s">
        <v>120</v>
      </c>
      <c r="AT92" s="243"/>
      <c r="AU92" s="243"/>
      <c r="AV92" s="243"/>
      <c r="AW92" s="243"/>
      <c r="AX92" s="243"/>
      <c r="AY92" s="243"/>
      <c r="AZ92" s="243"/>
      <c r="BA92" s="243" t="s">
        <v>120</v>
      </c>
      <c r="BB92" s="243"/>
      <c r="BC92" s="243"/>
      <c r="BD92" s="243"/>
      <c r="BE92" s="243"/>
      <c r="BF92" s="243"/>
      <c r="BG92" s="243" t="s">
        <v>120</v>
      </c>
      <c r="BH92" s="243"/>
      <c r="BI92" s="243"/>
      <c r="BJ92" s="243" t="s">
        <v>120</v>
      </c>
      <c r="BK92" s="243"/>
      <c r="BL92" s="243"/>
      <c r="BM92" s="243"/>
      <c r="BN92" s="251" t="s">
        <v>120</v>
      </c>
      <c r="BO92" s="251"/>
    </row>
    <row r="93" spans="4:67" s="1" customFormat="1" ht="24" customHeight="1" x14ac:dyDescent="0.2">
      <c r="D93" s="280" t="s">
        <v>259</v>
      </c>
      <c r="E93" s="280"/>
      <c r="F93" s="280"/>
      <c r="G93" s="280"/>
      <c r="H93" s="280"/>
      <c r="I93" s="280"/>
      <c r="J93" s="280"/>
      <c r="K93" s="280"/>
      <c r="L93" s="280"/>
      <c r="M93" s="280"/>
      <c r="N93" s="280"/>
      <c r="O93" s="280"/>
      <c r="P93" s="280"/>
      <c r="Q93" s="280"/>
      <c r="R93" s="280"/>
      <c r="S93" s="281">
        <v>700</v>
      </c>
      <c r="T93" s="281"/>
      <c r="U93" s="281"/>
      <c r="V93" s="281"/>
      <c r="W93" s="279">
        <v>0</v>
      </c>
      <c r="X93" s="279"/>
      <c r="Y93" s="279"/>
      <c r="Z93" s="279"/>
      <c r="AA93" s="279"/>
      <c r="AB93" s="279"/>
      <c r="AC93" s="279">
        <v>0</v>
      </c>
      <c r="AD93" s="279"/>
      <c r="AE93" s="279"/>
      <c r="AF93" s="279"/>
      <c r="AG93" s="279"/>
      <c r="AH93" s="279"/>
      <c r="AI93" s="279"/>
      <c r="AJ93" s="279"/>
      <c r="AK93" s="279"/>
      <c r="AL93" s="279">
        <v>0</v>
      </c>
      <c r="AM93" s="279"/>
      <c r="AN93" s="279"/>
      <c r="AO93" s="279"/>
      <c r="AP93" s="279"/>
      <c r="AQ93" s="279"/>
      <c r="AR93" s="279"/>
      <c r="AS93" s="279">
        <v>0</v>
      </c>
      <c r="AT93" s="279"/>
      <c r="AU93" s="279"/>
      <c r="AV93" s="279"/>
      <c r="AW93" s="279"/>
      <c r="AX93" s="279"/>
      <c r="AY93" s="279"/>
      <c r="AZ93" s="279"/>
      <c r="BA93" s="279">
        <v>0</v>
      </c>
      <c r="BB93" s="279"/>
      <c r="BC93" s="279"/>
      <c r="BD93" s="279"/>
      <c r="BE93" s="279"/>
      <c r="BF93" s="279"/>
      <c r="BG93" s="279">
        <v>0</v>
      </c>
      <c r="BH93" s="279"/>
      <c r="BI93" s="279"/>
      <c r="BJ93" s="279">
        <v>0</v>
      </c>
      <c r="BK93" s="279"/>
      <c r="BL93" s="279"/>
      <c r="BM93" s="279"/>
      <c r="BN93" s="251" t="s">
        <v>120</v>
      </c>
      <c r="BO93" s="251"/>
    </row>
    <row r="94" spans="4:67" s="1" customFormat="1" ht="12" customHeight="1" x14ac:dyDescent="0.2">
      <c r="D94" s="252" t="s">
        <v>136</v>
      </c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89"/>
      <c r="T94" s="90"/>
      <c r="U94" s="90"/>
      <c r="V94" s="91"/>
      <c r="W94" s="92"/>
      <c r="X94" s="93"/>
      <c r="Y94" s="93"/>
      <c r="Z94" s="93"/>
      <c r="AA94" s="93"/>
      <c r="AB94" s="94"/>
      <c r="AC94" s="92"/>
      <c r="AD94" s="93"/>
      <c r="AE94" s="93"/>
      <c r="AF94" s="93"/>
      <c r="AG94" s="93"/>
      <c r="AH94" s="93"/>
      <c r="AI94" s="93"/>
      <c r="AJ94" s="93"/>
      <c r="AK94" s="94"/>
      <c r="AL94" s="92"/>
      <c r="AM94" s="93"/>
      <c r="AN94" s="93"/>
      <c r="AO94" s="93"/>
      <c r="AP94" s="93"/>
      <c r="AQ94" s="93"/>
      <c r="AR94" s="94"/>
      <c r="AS94" s="95"/>
      <c r="AT94" s="96"/>
      <c r="AU94" s="96"/>
      <c r="AV94" s="96"/>
      <c r="AW94" s="96"/>
      <c r="AX94" s="96"/>
      <c r="AY94" s="96"/>
      <c r="AZ94" s="97"/>
      <c r="BA94" s="95"/>
      <c r="BB94" s="96"/>
      <c r="BC94" s="96"/>
      <c r="BD94" s="96"/>
      <c r="BE94" s="96"/>
      <c r="BF94" s="97"/>
      <c r="BG94" s="95"/>
      <c r="BH94" s="96"/>
      <c r="BI94" s="97"/>
      <c r="BJ94" s="95"/>
      <c r="BK94" s="96"/>
      <c r="BL94" s="96"/>
      <c r="BM94" s="97"/>
      <c r="BN94" s="98"/>
      <c r="BO94" s="99"/>
    </row>
    <row r="95" spans="4:67" s="1" customFormat="1" ht="12" customHeight="1" x14ac:dyDescent="0.2">
      <c r="D95" s="252" t="s">
        <v>260</v>
      </c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49">
        <v>710</v>
      </c>
      <c r="T95" s="249"/>
      <c r="U95" s="249"/>
      <c r="V95" s="249"/>
      <c r="W95" s="250" t="s">
        <v>120</v>
      </c>
      <c r="X95" s="250"/>
      <c r="Y95" s="250"/>
      <c r="Z95" s="250"/>
      <c r="AA95" s="250"/>
      <c r="AB95" s="250"/>
      <c r="AC95" s="250" t="s">
        <v>120</v>
      </c>
      <c r="AD95" s="250"/>
      <c r="AE95" s="250"/>
      <c r="AF95" s="250"/>
      <c r="AG95" s="250"/>
      <c r="AH95" s="250"/>
      <c r="AI95" s="250"/>
      <c r="AJ95" s="250"/>
      <c r="AK95" s="250"/>
      <c r="AL95" s="250" t="s">
        <v>120</v>
      </c>
      <c r="AM95" s="250"/>
      <c r="AN95" s="250"/>
      <c r="AO95" s="250"/>
      <c r="AP95" s="250"/>
      <c r="AQ95" s="250"/>
      <c r="AR95" s="250"/>
      <c r="AS95" s="243" t="s">
        <v>120</v>
      </c>
      <c r="AT95" s="243"/>
      <c r="AU95" s="243"/>
      <c r="AV95" s="243"/>
      <c r="AW95" s="243"/>
      <c r="AX95" s="243"/>
      <c r="AY95" s="243"/>
      <c r="AZ95" s="243"/>
      <c r="BA95" s="243" t="s">
        <v>120</v>
      </c>
      <c r="BB95" s="243"/>
      <c r="BC95" s="243"/>
      <c r="BD95" s="243"/>
      <c r="BE95" s="243"/>
      <c r="BF95" s="243"/>
      <c r="BG95" s="243" t="s">
        <v>120</v>
      </c>
      <c r="BH95" s="243"/>
      <c r="BI95" s="243"/>
      <c r="BJ95" s="243" t="s">
        <v>120</v>
      </c>
      <c r="BK95" s="243"/>
      <c r="BL95" s="243"/>
      <c r="BM95" s="243"/>
      <c r="BN95" s="251" t="s">
        <v>120</v>
      </c>
      <c r="BO95" s="251"/>
    </row>
    <row r="96" spans="4:67" s="1" customFormat="1" ht="12" customHeight="1" x14ac:dyDescent="0.2">
      <c r="D96" s="252" t="s">
        <v>136</v>
      </c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89"/>
      <c r="T96" s="90"/>
      <c r="U96" s="90"/>
      <c r="V96" s="91"/>
      <c r="W96" s="92"/>
      <c r="X96" s="93"/>
      <c r="Y96" s="93"/>
      <c r="Z96" s="93"/>
      <c r="AA96" s="93"/>
      <c r="AB96" s="94"/>
      <c r="AC96" s="92"/>
      <c r="AD96" s="93"/>
      <c r="AE96" s="93"/>
      <c r="AF96" s="93"/>
      <c r="AG96" s="93"/>
      <c r="AH96" s="93"/>
      <c r="AI96" s="93"/>
      <c r="AJ96" s="93"/>
      <c r="AK96" s="94"/>
      <c r="AL96" s="92"/>
      <c r="AM96" s="93"/>
      <c r="AN96" s="93"/>
      <c r="AO96" s="93"/>
      <c r="AP96" s="93"/>
      <c r="AQ96" s="93"/>
      <c r="AR96" s="94"/>
      <c r="AS96" s="95"/>
      <c r="AT96" s="96"/>
      <c r="AU96" s="96"/>
      <c r="AV96" s="96"/>
      <c r="AW96" s="96"/>
      <c r="AX96" s="96"/>
      <c r="AY96" s="96"/>
      <c r="AZ96" s="97"/>
      <c r="BA96" s="95"/>
      <c r="BB96" s="96"/>
      <c r="BC96" s="96"/>
      <c r="BD96" s="96"/>
      <c r="BE96" s="96"/>
      <c r="BF96" s="97"/>
      <c r="BG96" s="95"/>
      <c r="BH96" s="96"/>
      <c r="BI96" s="97"/>
      <c r="BJ96" s="95"/>
      <c r="BK96" s="96"/>
      <c r="BL96" s="96"/>
      <c r="BM96" s="97"/>
      <c r="BN96" s="98"/>
      <c r="BO96" s="99"/>
    </row>
    <row r="97" spans="4:67" s="1" customFormat="1" ht="12" customHeight="1" x14ac:dyDescent="0.2">
      <c r="D97" s="252" t="s">
        <v>242</v>
      </c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89"/>
      <c r="T97" s="90"/>
      <c r="U97" s="90"/>
      <c r="V97" s="91"/>
      <c r="W97" s="250" t="s">
        <v>120</v>
      </c>
      <c r="X97" s="250"/>
      <c r="Y97" s="250"/>
      <c r="Z97" s="250"/>
      <c r="AA97" s="250"/>
      <c r="AB97" s="250"/>
      <c r="AC97" s="250" t="s">
        <v>120</v>
      </c>
      <c r="AD97" s="250"/>
      <c r="AE97" s="250"/>
      <c r="AF97" s="250"/>
      <c r="AG97" s="250"/>
      <c r="AH97" s="250"/>
      <c r="AI97" s="250"/>
      <c r="AJ97" s="250"/>
      <c r="AK97" s="250"/>
      <c r="AL97" s="250" t="s">
        <v>120</v>
      </c>
      <c r="AM97" s="250"/>
      <c r="AN97" s="250"/>
      <c r="AO97" s="250"/>
      <c r="AP97" s="250"/>
      <c r="AQ97" s="250"/>
      <c r="AR97" s="250"/>
      <c r="AS97" s="243" t="s">
        <v>120</v>
      </c>
      <c r="AT97" s="243"/>
      <c r="AU97" s="243"/>
      <c r="AV97" s="243"/>
      <c r="AW97" s="243"/>
      <c r="AX97" s="243"/>
      <c r="AY97" s="243"/>
      <c r="AZ97" s="243"/>
      <c r="BA97" s="243" t="s">
        <v>120</v>
      </c>
      <c r="BB97" s="243"/>
      <c r="BC97" s="243"/>
      <c r="BD97" s="243"/>
      <c r="BE97" s="243"/>
      <c r="BF97" s="243"/>
      <c r="BG97" s="243" t="s">
        <v>120</v>
      </c>
      <c r="BH97" s="243"/>
      <c r="BI97" s="243"/>
      <c r="BJ97" s="243" t="s">
        <v>120</v>
      </c>
      <c r="BK97" s="243"/>
      <c r="BL97" s="243"/>
      <c r="BM97" s="243"/>
      <c r="BN97" s="251" t="s">
        <v>120</v>
      </c>
      <c r="BO97" s="251"/>
    </row>
    <row r="98" spans="4:67" s="1" customFormat="1" ht="24" customHeight="1" x14ac:dyDescent="0.2">
      <c r="D98" s="252" t="s">
        <v>243</v>
      </c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89"/>
      <c r="T98" s="90"/>
      <c r="U98" s="90"/>
      <c r="V98" s="91"/>
      <c r="W98" s="250" t="s">
        <v>120</v>
      </c>
      <c r="X98" s="250"/>
      <c r="Y98" s="250"/>
      <c r="Z98" s="250"/>
      <c r="AA98" s="250"/>
      <c r="AB98" s="250"/>
      <c r="AC98" s="250" t="s">
        <v>120</v>
      </c>
      <c r="AD98" s="250"/>
      <c r="AE98" s="250"/>
      <c r="AF98" s="250"/>
      <c r="AG98" s="250"/>
      <c r="AH98" s="250"/>
      <c r="AI98" s="250"/>
      <c r="AJ98" s="250"/>
      <c r="AK98" s="250"/>
      <c r="AL98" s="250" t="s">
        <v>120</v>
      </c>
      <c r="AM98" s="250"/>
      <c r="AN98" s="250"/>
      <c r="AO98" s="250"/>
      <c r="AP98" s="250"/>
      <c r="AQ98" s="250"/>
      <c r="AR98" s="250"/>
      <c r="AS98" s="243" t="s">
        <v>120</v>
      </c>
      <c r="AT98" s="243"/>
      <c r="AU98" s="243"/>
      <c r="AV98" s="243"/>
      <c r="AW98" s="243"/>
      <c r="AX98" s="243"/>
      <c r="AY98" s="243"/>
      <c r="AZ98" s="243"/>
      <c r="BA98" s="243" t="s">
        <v>120</v>
      </c>
      <c r="BB98" s="243"/>
      <c r="BC98" s="243"/>
      <c r="BD98" s="243"/>
      <c r="BE98" s="243"/>
      <c r="BF98" s="243"/>
      <c r="BG98" s="243" t="s">
        <v>120</v>
      </c>
      <c r="BH98" s="243"/>
      <c r="BI98" s="243"/>
      <c r="BJ98" s="243" t="s">
        <v>120</v>
      </c>
      <c r="BK98" s="243"/>
      <c r="BL98" s="243"/>
      <c r="BM98" s="243"/>
      <c r="BN98" s="251" t="s">
        <v>120</v>
      </c>
      <c r="BO98" s="251"/>
    </row>
    <row r="99" spans="4:67" s="1" customFormat="1" ht="24" customHeight="1" x14ac:dyDescent="0.2">
      <c r="D99" s="252" t="s">
        <v>244</v>
      </c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89"/>
      <c r="T99" s="90"/>
      <c r="U99" s="90"/>
      <c r="V99" s="91"/>
      <c r="W99" s="250" t="s">
        <v>120</v>
      </c>
      <c r="X99" s="250"/>
      <c r="Y99" s="250"/>
      <c r="Z99" s="250"/>
      <c r="AA99" s="250"/>
      <c r="AB99" s="250"/>
      <c r="AC99" s="250" t="s">
        <v>120</v>
      </c>
      <c r="AD99" s="250"/>
      <c r="AE99" s="250"/>
      <c r="AF99" s="250"/>
      <c r="AG99" s="250"/>
      <c r="AH99" s="250"/>
      <c r="AI99" s="250"/>
      <c r="AJ99" s="250"/>
      <c r="AK99" s="250"/>
      <c r="AL99" s="250" t="s">
        <v>120</v>
      </c>
      <c r="AM99" s="250"/>
      <c r="AN99" s="250"/>
      <c r="AO99" s="250"/>
      <c r="AP99" s="250"/>
      <c r="AQ99" s="250"/>
      <c r="AR99" s="250"/>
      <c r="AS99" s="243" t="s">
        <v>120</v>
      </c>
      <c r="AT99" s="243"/>
      <c r="AU99" s="243"/>
      <c r="AV99" s="243"/>
      <c r="AW99" s="243"/>
      <c r="AX99" s="243"/>
      <c r="AY99" s="243"/>
      <c r="AZ99" s="243"/>
      <c r="BA99" s="243" t="s">
        <v>120</v>
      </c>
      <c r="BB99" s="243"/>
      <c r="BC99" s="243"/>
      <c r="BD99" s="243"/>
      <c r="BE99" s="243"/>
      <c r="BF99" s="243"/>
      <c r="BG99" s="243" t="s">
        <v>120</v>
      </c>
      <c r="BH99" s="243"/>
      <c r="BI99" s="243"/>
      <c r="BJ99" s="243" t="s">
        <v>120</v>
      </c>
      <c r="BK99" s="243"/>
      <c r="BL99" s="243"/>
      <c r="BM99" s="243"/>
      <c r="BN99" s="251" t="s">
        <v>120</v>
      </c>
      <c r="BO99" s="251"/>
    </row>
    <row r="100" spans="4:67" s="1" customFormat="1" ht="12" customHeight="1" x14ac:dyDescent="0.2">
      <c r="D100" s="253" t="s">
        <v>245</v>
      </c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49">
        <v>711</v>
      </c>
      <c r="T100" s="249"/>
      <c r="U100" s="249"/>
      <c r="V100" s="249"/>
      <c r="W100" s="250" t="s">
        <v>120</v>
      </c>
      <c r="X100" s="250"/>
      <c r="Y100" s="250"/>
      <c r="Z100" s="250"/>
      <c r="AA100" s="250"/>
      <c r="AB100" s="250"/>
      <c r="AC100" s="250" t="s">
        <v>120</v>
      </c>
      <c r="AD100" s="250"/>
      <c r="AE100" s="250"/>
      <c r="AF100" s="250"/>
      <c r="AG100" s="250"/>
      <c r="AH100" s="250"/>
      <c r="AI100" s="250"/>
      <c r="AJ100" s="250"/>
      <c r="AK100" s="250"/>
      <c r="AL100" s="250" t="s">
        <v>120</v>
      </c>
      <c r="AM100" s="250"/>
      <c r="AN100" s="250"/>
      <c r="AO100" s="250"/>
      <c r="AP100" s="250"/>
      <c r="AQ100" s="250"/>
      <c r="AR100" s="250"/>
      <c r="AS100" s="243" t="s">
        <v>120</v>
      </c>
      <c r="AT100" s="243"/>
      <c r="AU100" s="243"/>
      <c r="AV100" s="243"/>
      <c r="AW100" s="243"/>
      <c r="AX100" s="243"/>
      <c r="AY100" s="243"/>
      <c r="AZ100" s="243"/>
      <c r="BA100" s="243" t="s">
        <v>120</v>
      </c>
      <c r="BB100" s="243"/>
      <c r="BC100" s="243"/>
      <c r="BD100" s="243"/>
      <c r="BE100" s="243"/>
      <c r="BF100" s="243"/>
      <c r="BG100" s="243" t="s">
        <v>120</v>
      </c>
      <c r="BH100" s="243"/>
      <c r="BI100" s="243"/>
      <c r="BJ100" s="243" t="s">
        <v>120</v>
      </c>
      <c r="BK100" s="243"/>
      <c r="BL100" s="243"/>
      <c r="BM100" s="243"/>
      <c r="BN100" s="251" t="s">
        <v>120</v>
      </c>
      <c r="BO100" s="251"/>
    </row>
    <row r="101" spans="4:67" s="1" customFormat="1" ht="12" customHeight="1" x14ac:dyDescent="0.2">
      <c r="D101" s="278" t="s">
        <v>246</v>
      </c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49">
        <v>712</v>
      </c>
      <c r="T101" s="249"/>
      <c r="U101" s="249"/>
      <c r="V101" s="249"/>
      <c r="W101" s="250" t="s">
        <v>120</v>
      </c>
      <c r="X101" s="250"/>
      <c r="Y101" s="250"/>
      <c r="Z101" s="250"/>
      <c r="AA101" s="250"/>
      <c r="AB101" s="250"/>
      <c r="AC101" s="250" t="s">
        <v>120</v>
      </c>
      <c r="AD101" s="250"/>
      <c r="AE101" s="250"/>
      <c r="AF101" s="250"/>
      <c r="AG101" s="250"/>
      <c r="AH101" s="250"/>
      <c r="AI101" s="250"/>
      <c r="AJ101" s="250"/>
      <c r="AK101" s="250"/>
      <c r="AL101" s="250" t="s">
        <v>120</v>
      </c>
      <c r="AM101" s="250"/>
      <c r="AN101" s="250"/>
      <c r="AO101" s="250"/>
      <c r="AP101" s="250"/>
      <c r="AQ101" s="250"/>
      <c r="AR101" s="250"/>
      <c r="AS101" s="243" t="s">
        <v>120</v>
      </c>
      <c r="AT101" s="243"/>
      <c r="AU101" s="243"/>
      <c r="AV101" s="243"/>
      <c r="AW101" s="243"/>
      <c r="AX101" s="243"/>
      <c r="AY101" s="243"/>
      <c r="AZ101" s="243"/>
      <c r="BA101" s="243" t="s">
        <v>120</v>
      </c>
      <c r="BB101" s="243"/>
      <c r="BC101" s="243"/>
      <c r="BD101" s="243"/>
      <c r="BE101" s="243"/>
      <c r="BF101" s="243"/>
      <c r="BG101" s="243" t="s">
        <v>120</v>
      </c>
      <c r="BH101" s="243"/>
      <c r="BI101" s="243"/>
      <c r="BJ101" s="243" t="s">
        <v>120</v>
      </c>
      <c r="BK101" s="243"/>
      <c r="BL101" s="243"/>
      <c r="BM101" s="243"/>
      <c r="BN101" s="251" t="s">
        <v>120</v>
      </c>
      <c r="BO101" s="251"/>
    </row>
    <row r="102" spans="4:67" s="1" customFormat="1" ht="24" customHeight="1" thickBot="1" x14ac:dyDescent="0.25">
      <c r="D102" s="274" t="s">
        <v>247</v>
      </c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5">
        <v>713</v>
      </c>
      <c r="T102" s="275"/>
      <c r="U102" s="275"/>
      <c r="V102" s="275"/>
      <c r="W102" s="276" t="s">
        <v>120</v>
      </c>
      <c r="X102" s="276"/>
      <c r="Y102" s="276"/>
      <c r="Z102" s="276"/>
      <c r="AA102" s="276"/>
      <c r="AB102" s="276"/>
      <c r="AC102" s="276" t="s">
        <v>120</v>
      </c>
      <c r="AD102" s="276"/>
      <c r="AE102" s="276"/>
      <c r="AF102" s="276"/>
      <c r="AG102" s="276"/>
      <c r="AH102" s="276"/>
      <c r="AI102" s="276"/>
      <c r="AJ102" s="276"/>
      <c r="AK102" s="276"/>
      <c r="AL102" s="276" t="s">
        <v>120</v>
      </c>
      <c r="AM102" s="276"/>
      <c r="AN102" s="276"/>
      <c r="AO102" s="276"/>
      <c r="AP102" s="276"/>
      <c r="AQ102" s="276"/>
      <c r="AR102" s="276"/>
      <c r="AS102" s="277" t="s">
        <v>120</v>
      </c>
      <c r="AT102" s="277"/>
      <c r="AU102" s="277"/>
      <c r="AV102" s="277"/>
      <c r="AW102" s="277"/>
      <c r="AX102" s="277"/>
      <c r="AY102" s="277"/>
      <c r="AZ102" s="277"/>
      <c r="BA102" s="277" t="s">
        <v>120</v>
      </c>
      <c r="BB102" s="277"/>
      <c r="BC102" s="277"/>
      <c r="BD102" s="277"/>
      <c r="BE102" s="277"/>
      <c r="BF102" s="277"/>
      <c r="BG102" s="277" t="s">
        <v>120</v>
      </c>
      <c r="BH102" s="277"/>
      <c r="BI102" s="277"/>
      <c r="BJ102" s="277" t="s">
        <v>120</v>
      </c>
      <c r="BK102" s="277"/>
      <c r="BL102" s="277"/>
      <c r="BM102" s="277"/>
      <c r="BN102" s="256" t="s">
        <v>120</v>
      </c>
      <c r="BO102" s="256"/>
    </row>
    <row r="103" spans="4:67" s="1" customFormat="1" ht="12" customHeight="1" x14ac:dyDescent="0.2"/>
    <row r="104" spans="4:67" s="1" customFormat="1" ht="12" customHeight="1" thickBot="1" x14ac:dyDescent="0.25">
      <c r="BK104" s="1" t="s">
        <v>18</v>
      </c>
    </row>
    <row r="105" spans="4:67" s="1" customFormat="1" ht="12.95" customHeight="1" thickBot="1" x14ac:dyDescent="0.25">
      <c r="D105" s="257" t="s">
        <v>224</v>
      </c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61" t="s">
        <v>20</v>
      </c>
      <c r="T105" s="261"/>
      <c r="U105" s="261"/>
      <c r="V105" s="261"/>
      <c r="W105" s="265" t="s">
        <v>225</v>
      </c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65"/>
      <c r="AJ105" s="265"/>
      <c r="AK105" s="265"/>
      <c r="AL105" s="265"/>
      <c r="AM105" s="265"/>
      <c r="AN105" s="265"/>
      <c r="AO105" s="265"/>
      <c r="AP105" s="265"/>
      <c r="AQ105" s="265"/>
      <c r="AR105" s="265"/>
      <c r="AS105" s="265"/>
      <c r="AT105" s="265"/>
      <c r="AU105" s="265"/>
      <c r="AV105" s="265"/>
      <c r="AW105" s="265"/>
      <c r="AX105" s="265"/>
      <c r="AY105" s="265"/>
      <c r="AZ105" s="265"/>
      <c r="BA105" s="265"/>
      <c r="BB105" s="265"/>
      <c r="BC105" s="265"/>
      <c r="BD105" s="265"/>
      <c r="BE105" s="265"/>
      <c r="BF105" s="265"/>
      <c r="BG105" s="265"/>
      <c r="BH105" s="265"/>
      <c r="BI105" s="265"/>
      <c r="BJ105" s="266" t="s">
        <v>94</v>
      </c>
      <c r="BK105" s="266"/>
      <c r="BL105" s="266"/>
      <c r="BM105" s="266"/>
      <c r="BN105" s="270" t="s">
        <v>227</v>
      </c>
      <c r="BO105" s="270"/>
    </row>
    <row r="106" spans="4:67" s="83" customFormat="1" ht="48" customHeight="1" x14ac:dyDescent="0.2">
      <c r="D106" s="258"/>
      <c r="E106" s="259"/>
      <c r="F106" s="259"/>
      <c r="G106" s="259"/>
      <c r="H106" s="259"/>
      <c r="I106" s="259"/>
      <c r="J106" s="259"/>
      <c r="K106" s="259"/>
      <c r="L106" s="259"/>
      <c r="M106" s="259"/>
      <c r="N106" s="259"/>
      <c r="O106" s="259"/>
      <c r="P106" s="259"/>
      <c r="Q106" s="259"/>
      <c r="R106" s="260"/>
      <c r="S106" s="262"/>
      <c r="T106" s="263"/>
      <c r="U106" s="263"/>
      <c r="V106" s="264"/>
      <c r="W106" s="273" t="s">
        <v>87</v>
      </c>
      <c r="X106" s="273"/>
      <c r="Y106" s="273"/>
      <c r="Z106" s="273"/>
      <c r="AA106" s="273"/>
      <c r="AB106" s="273"/>
      <c r="AC106" s="273" t="s">
        <v>88</v>
      </c>
      <c r="AD106" s="273"/>
      <c r="AE106" s="273"/>
      <c r="AF106" s="273"/>
      <c r="AG106" s="273"/>
      <c r="AH106" s="273"/>
      <c r="AI106" s="273"/>
      <c r="AJ106" s="273"/>
      <c r="AK106" s="273"/>
      <c r="AL106" s="273" t="s">
        <v>89</v>
      </c>
      <c r="AM106" s="273"/>
      <c r="AN106" s="273"/>
      <c r="AO106" s="273"/>
      <c r="AP106" s="273"/>
      <c r="AQ106" s="273"/>
      <c r="AR106" s="273"/>
      <c r="AS106" s="273" t="s">
        <v>90</v>
      </c>
      <c r="AT106" s="273"/>
      <c r="AU106" s="273"/>
      <c r="AV106" s="273"/>
      <c r="AW106" s="273"/>
      <c r="AX106" s="273"/>
      <c r="AY106" s="273"/>
      <c r="AZ106" s="273"/>
      <c r="BA106" s="273" t="s">
        <v>261</v>
      </c>
      <c r="BB106" s="273"/>
      <c r="BC106" s="273"/>
      <c r="BD106" s="273"/>
      <c r="BE106" s="273"/>
      <c r="BF106" s="273"/>
      <c r="BG106" s="266" t="s">
        <v>92</v>
      </c>
      <c r="BH106" s="266"/>
      <c r="BI106" s="266"/>
      <c r="BJ106" s="267"/>
      <c r="BK106" s="268"/>
      <c r="BL106" s="268"/>
      <c r="BM106" s="269"/>
      <c r="BN106" s="271"/>
      <c r="BO106" s="272"/>
    </row>
    <row r="107" spans="4:67" s="1" customFormat="1" ht="11.1" customHeight="1" x14ac:dyDescent="0.2">
      <c r="D107" s="228">
        <v>1</v>
      </c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55">
        <v>2</v>
      </c>
      <c r="T107" s="255"/>
      <c r="U107" s="255"/>
      <c r="V107" s="255"/>
      <c r="W107" s="255">
        <v>3</v>
      </c>
      <c r="X107" s="255"/>
      <c r="Y107" s="255"/>
      <c r="Z107" s="255"/>
      <c r="AA107" s="255"/>
      <c r="AB107" s="255"/>
      <c r="AC107" s="255">
        <v>4</v>
      </c>
      <c r="AD107" s="255"/>
      <c r="AE107" s="255"/>
      <c r="AF107" s="255"/>
      <c r="AG107" s="255"/>
      <c r="AH107" s="255"/>
      <c r="AI107" s="255"/>
      <c r="AJ107" s="255"/>
      <c r="AK107" s="255"/>
      <c r="AL107" s="254">
        <v>5</v>
      </c>
      <c r="AM107" s="254"/>
      <c r="AN107" s="254"/>
      <c r="AO107" s="254"/>
      <c r="AP107" s="254"/>
      <c r="AQ107" s="254"/>
      <c r="AR107" s="254"/>
      <c r="AS107" s="254">
        <v>6</v>
      </c>
      <c r="AT107" s="254"/>
      <c r="AU107" s="254"/>
      <c r="AV107" s="254"/>
      <c r="AW107" s="254"/>
      <c r="AX107" s="254"/>
      <c r="AY107" s="254"/>
      <c r="AZ107" s="254"/>
      <c r="BA107" s="254">
        <v>7</v>
      </c>
      <c r="BB107" s="254"/>
      <c r="BC107" s="254"/>
      <c r="BD107" s="254"/>
      <c r="BE107" s="254"/>
      <c r="BF107" s="254"/>
      <c r="BG107" s="254">
        <v>8</v>
      </c>
      <c r="BH107" s="254"/>
      <c r="BI107" s="254"/>
      <c r="BJ107" s="254">
        <v>9</v>
      </c>
      <c r="BK107" s="254"/>
      <c r="BL107" s="254"/>
      <c r="BM107" s="254"/>
      <c r="BN107" s="254">
        <v>10</v>
      </c>
      <c r="BO107" s="254"/>
    </row>
    <row r="108" spans="4:67" s="1" customFormat="1" ht="24" customHeight="1" x14ac:dyDescent="0.2">
      <c r="D108" s="252" t="s">
        <v>248</v>
      </c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R108" s="252"/>
      <c r="S108" s="249">
        <v>714</v>
      </c>
      <c r="T108" s="249"/>
      <c r="U108" s="249"/>
      <c r="V108" s="249"/>
      <c r="W108" s="250" t="s">
        <v>120</v>
      </c>
      <c r="X108" s="250"/>
      <c r="Y108" s="250"/>
      <c r="Z108" s="250"/>
      <c r="AA108" s="250"/>
      <c r="AB108" s="250"/>
      <c r="AC108" s="250" t="s">
        <v>120</v>
      </c>
      <c r="AD108" s="250"/>
      <c r="AE108" s="250"/>
      <c r="AF108" s="250"/>
      <c r="AG108" s="250"/>
      <c r="AH108" s="250"/>
      <c r="AI108" s="250"/>
      <c r="AJ108" s="250"/>
      <c r="AK108" s="250"/>
      <c r="AL108" s="250" t="s">
        <v>120</v>
      </c>
      <c r="AM108" s="250"/>
      <c r="AN108" s="250"/>
      <c r="AO108" s="250"/>
      <c r="AP108" s="250"/>
      <c r="AQ108" s="250"/>
      <c r="AR108" s="250"/>
      <c r="AS108" s="243" t="s">
        <v>120</v>
      </c>
      <c r="AT108" s="243"/>
      <c r="AU108" s="243"/>
      <c r="AV108" s="243"/>
      <c r="AW108" s="243"/>
      <c r="AX108" s="243"/>
      <c r="AY108" s="243"/>
      <c r="AZ108" s="243"/>
      <c r="BA108" s="243" t="s">
        <v>120</v>
      </c>
      <c r="BB108" s="243"/>
      <c r="BC108" s="243"/>
      <c r="BD108" s="243"/>
      <c r="BE108" s="243"/>
      <c r="BF108" s="243"/>
      <c r="BG108" s="243" t="s">
        <v>120</v>
      </c>
      <c r="BH108" s="243"/>
      <c r="BI108" s="243"/>
      <c r="BJ108" s="243" t="s">
        <v>120</v>
      </c>
      <c r="BK108" s="243"/>
      <c r="BL108" s="243"/>
      <c r="BM108" s="243"/>
      <c r="BN108" s="251" t="s">
        <v>120</v>
      </c>
      <c r="BO108" s="251"/>
    </row>
    <row r="109" spans="4:67" s="1" customFormat="1" ht="12" customHeight="1" x14ac:dyDescent="0.2">
      <c r="D109" s="253" t="s">
        <v>249</v>
      </c>
      <c r="E109" s="253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49">
        <v>715</v>
      </c>
      <c r="T109" s="249"/>
      <c r="U109" s="249"/>
      <c r="V109" s="249"/>
      <c r="W109" s="250" t="s">
        <v>120</v>
      </c>
      <c r="X109" s="250"/>
      <c r="Y109" s="250"/>
      <c r="Z109" s="250"/>
      <c r="AA109" s="250"/>
      <c r="AB109" s="250"/>
      <c r="AC109" s="250" t="s">
        <v>120</v>
      </c>
      <c r="AD109" s="250"/>
      <c r="AE109" s="250"/>
      <c r="AF109" s="250"/>
      <c r="AG109" s="250"/>
      <c r="AH109" s="250"/>
      <c r="AI109" s="250"/>
      <c r="AJ109" s="250"/>
      <c r="AK109" s="250"/>
      <c r="AL109" s="250" t="s">
        <v>120</v>
      </c>
      <c r="AM109" s="250"/>
      <c r="AN109" s="250"/>
      <c r="AO109" s="250"/>
      <c r="AP109" s="250"/>
      <c r="AQ109" s="250"/>
      <c r="AR109" s="250"/>
      <c r="AS109" s="243" t="s">
        <v>120</v>
      </c>
      <c r="AT109" s="243"/>
      <c r="AU109" s="243"/>
      <c r="AV109" s="243"/>
      <c r="AW109" s="243"/>
      <c r="AX109" s="243"/>
      <c r="AY109" s="243"/>
      <c r="AZ109" s="243"/>
      <c r="BA109" s="243" t="s">
        <v>120</v>
      </c>
      <c r="BB109" s="243"/>
      <c r="BC109" s="243"/>
      <c r="BD109" s="243"/>
      <c r="BE109" s="243"/>
      <c r="BF109" s="243"/>
      <c r="BG109" s="243" t="s">
        <v>120</v>
      </c>
      <c r="BH109" s="243"/>
      <c r="BI109" s="243"/>
      <c r="BJ109" s="243" t="s">
        <v>120</v>
      </c>
      <c r="BK109" s="243"/>
      <c r="BL109" s="243"/>
      <c r="BM109" s="243"/>
      <c r="BN109" s="251" t="s">
        <v>120</v>
      </c>
      <c r="BO109" s="251"/>
    </row>
    <row r="110" spans="4:67" s="1" customFormat="1" ht="12" customHeight="1" x14ac:dyDescent="0.2">
      <c r="D110" s="252" t="s">
        <v>250</v>
      </c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249">
        <v>716</v>
      </c>
      <c r="T110" s="249"/>
      <c r="U110" s="249"/>
      <c r="V110" s="249"/>
      <c r="W110" s="250" t="s">
        <v>120</v>
      </c>
      <c r="X110" s="250"/>
      <c r="Y110" s="250"/>
      <c r="Z110" s="250"/>
      <c r="AA110" s="250"/>
      <c r="AB110" s="250"/>
      <c r="AC110" s="250" t="s">
        <v>120</v>
      </c>
      <c r="AD110" s="250"/>
      <c r="AE110" s="250"/>
      <c r="AF110" s="250"/>
      <c r="AG110" s="250"/>
      <c r="AH110" s="250"/>
      <c r="AI110" s="250"/>
      <c r="AJ110" s="250"/>
      <c r="AK110" s="250"/>
      <c r="AL110" s="250" t="s">
        <v>120</v>
      </c>
      <c r="AM110" s="250"/>
      <c r="AN110" s="250"/>
      <c r="AO110" s="250"/>
      <c r="AP110" s="250"/>
      <c r="AQ110" s="250"/>
      <c r="AR110" s="250"/>
      <c r="AS110" s="243" t="s">
        <v>120</v>
      </c>
      <c r="AT110" s="243"/>
      <c r="AU110" s="243"/>
      <c r="AV110" s="243"/>
      <c r="AW110" s="243"/>
      <c r="AX110" s="243"/>
      <c r="AY110" s="243"/>
      <c r="AZ110" s="243"/>
      <c r="BA110" s="243" t="s">
        <v>120</v>
      </c>
      <c r="BB110" s="243"/>
      <c r="BC110" s="243"/>
      <c r="BD110" s="243"/>
      <c r="BE110" s="243"/>
      <c r="BF110" s="243"/>
      <c r="BG110" s="243" t="s">
        <v>120</v>
      </c>
      <c r="BH110" s="243"/>
      <c r="BI110" s="243"/>
      <c r="BJ110" s="243" t="s">
        <v>120</v>
      </c>
      <c r="BK110" s="243"/>
      <c r="BL110" s="243"/>
      <c r="BM110" s="243"/>
      <c r="BN110" s="251" t="s">
        <v>120</v>
      </c>
      <c r="BO110" s="251"/>
    </row>
    <row r="111" spans="4:67" s="1" customFormat="1" ht="12" customHeight="1" x14ac:dyDescent="0.2">
      <c r="D111" s="252" t="s">
        <v>251</v>
      </c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252"/>
      <c r="S111" s="249">
        <v>717</v>
      </c>
      <c r="T111" s="249"/>
      <c r="U111" s="249"/>
      <c r="V111" s="249"/>
      <c r="W111" s="250" t="s">
        <v>120</v>
      </c>
      <c r="X111" s="250"/>
      <c r="Y111" s="250"/>
      <c r="Z111" s="250"/>
      <c r="AA111" s="250"/>
      <c r="AB111" s="250"/>
      <c r="AC111" s="250" t="s">
        <v>120</v>
      </c>
      <c r="AD111" s="250"/>
      <c r="AE111" s="250"/>
      <c r="AF111" s="250"/>
      <c r="AG111" s="250"/>
      <c r="AH111" s="250"/>
      <c r="AI111" s="250"/>
      <c r="AJ111" s="250"/>
      <c r="AK111" s="250"/>
      <c r="AL111" s="250" t="s">
        <v>120</v>
      </c>
      <c r="AM111" s="250"/>
      <c r="AN111" s="250"/>
      <c r="AO111" s="250"/>
      <c r="AP111" s="250"/>
      <c r="AQ111" s="250"/>
      <c r="AR111" s="250"/>
      <c r="AS111" s="243" t="s">
        <v>120</v>
      </c>
      <c r="AT111" s="243"/>
      <c r="AU111" s="243"/>
      <c r="AV111" s="243"/>
      <c r="AW111" s="243"/>
      <c r="AX111" s="243"/>
      <c r="AY111" s="243"/>
      <c r="AZ111" s="243"/>
      <c r="BA111" s="243" t="s">
        <v>120</v>
      </c>
      <c r="BB111" s="243"/>
      <c r="BC111" s="243"/>
      <c r="BD111" s="243"/>
      <c r="BE111" s="243"/>
      <c r="BF111" s="243"/>
      <c r="BG111" s="243" t="s">
        <v>120</v>
      </c>
      <c r="BH111" s="243"/>
      <c r="BI111" s="243"/>
      <c r="BJ111" s="243" t="s">
        <v>120</v>
      </c>
      <c r="BK111" s="243"/>
      <c r="BL111" s="243"/>
      <c r="BM111" s="243"/>
      <c r="BN111" s="251" t="s">
        <v>120</v>
      </c>
      <c r="BO111" s="251"/>
    </row>
    <row r="112" spans="4:67" s="1" customFormat="1" ht="24" customHeight="1" x14ac:dyDescent="0.2">
      <c r="D112" s="252" t="s">
        <v>252</v>
      </c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49">
        <v>718</v>
      </c>
      <c r="T112" s="249"/>
      <c r="U112" s="249"/>
      <c r="V112" s="249"/>
      <c r="W112" s="250" t="s">
        <v>120</v>
      </c>
      <c r="X112" s="250"/>
      <c r="Y112" s="250"/>
      <c r="Z112" s="250"/>
      <c r="AA112" s="250"/>
      <c r="AB112" s="250"/>
      <c r="AC112" s="250" t="s">
        <v>120</v>
      </c>
      <c r="AD112" s="250"/>
      <c r="AE112" s="250"/>
      <c r="AF112" s="250"/>
      <c r="AG112" s="250"/>
      <c r="AH112" s="250"/>
      <c r="AI112" s="250"/>
      <c r="AJ112" s="250"/>
      <c r="AK112" s="250"/>
      <c r="AL112" s="250" t="s">
        <v>120</v>
      </c>
      <c r="AM112" s="250"/>
      <c r="AN112" s="250"/>
      <c r="AO112" s="250"/>
      <c r="AP112" s="250"/>
      <c r="AQ112" s="250"/>
      <c r="AR112" s="250"/>
      <c r="AS112" s="243" t="s">
        <v>120</v>
      </c>
      <c r="AT112" s="243"/>
      <c r="AU112" s="243"/>
      <c r="AV112" s="243"/>
      <c r="AW112" s="243"/>
      <c r="AX112" s="243"/>
      <c r="AY112" s="243"/>
      <c r="AZ112" s="243"/>
      <c r="BA112" s="243" t="s">
        <v>120</v>
      </c>
      <c r="BB112" s="243"/>
      <c r="BC112" s="243"/>
      <c r="BD112" s="243"/>
      <c r="BE112" s="243"/>
      <c r="BF112" s="243"/>
      <c r="BG112" s="243" t="s">
        <v>120</v>
      </c>
      <c r="BH112" s="243"/>
      <c r="BI112" s="243"/>
      <c r="BJ112" s="243" t="s">
        <v>120</v>
      </c>
      <c r="BK112" s="243"/>
      <c r="BL112" s="243"/>
      <c r="BM112" s="243"/>
      <c r="BN112" s="251" t="s">
        <v>120</v>
      </c>
      <c r="BO112" s="251"/>
    </row>
    <row r="113" spans="4:67" s="1" customFormat="1" ht="12" customHeight="1" x14ac:dyDescent="0.2">
      <c r="D113" s="248" t="s">
        <v>253</v>
      </c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  <c r="Q113" s="248"/>
      <c r="R113" s="248"/>
      <c r="S113" s="249">
        <v>719</v>
      </c>
      <c r="T113" s="249"/>
      <c r="U113" s="249"/>
      <c r="V113" s="249"/>
      <c r="W113" s="250" t="s">
        <v>120</v>
      </c>
      <c r="X113" s="250"/>
      <c r="Y113" s="250"/>
      <c r="Z113" s="250"/>
      <c r="AA113" s="250"/>
      <c r="AB113" s="250"/>
      <c r="AC113" s="250" t="s">
        <v>120</v>
      </c>
      <c r="AD113" s="250"/>
      <c r="AE113" s="250"/>
      <c r="AF113" s="250"/>
      <c r="AG113" s="250"/>
      <c r="AH113" s="250"/>
      <c r="AI113" s="250"/>
      <c r="AJ113" s="250"/>
      <c r="AK113" s="250"/>
      <c r="AL113" s="250" t="s">
        <v>120</v>
      </c>
      <c r="AM113" s="250"/>
      <c r="AN113" s="250"/>
      <c r="AO113" s="250"/>
      <c r="AP113" s="250"/>
      <c r="AQ113" s="250"/>
      <c r="AR113" s="250"/>
      <c r="AS113" s="243" t="s">
        <v>120</v>
      </c>
      <c r="AT113" s="243"/>
      <c r="AU113" s="243"/>
      <c r="AV113" s="243"/>
      <c r="AW113" s="243"/>
      <c r="AX113" s="243"/>
      <c r="AY113" s="243"/>
      <c r="AZ113" s="243"/>
      <c r="BA113" s="243" t="s">
        <v>120</v>
      </c>
      <c r="BB113" s="243"/>
      <c r="BC113" s="243"/>
      <c r="BD113" s="243"/>
      <c r="BE113" s="243"/>
      <c r="BF113" s="243"/>
      <c r="BG113" s="243" t="s">
        <v>120</v>
      </c>
      <c r="BH113" s="243"/>
      <c r="BI113" s="243"/>
      <c r="BJ113" s="243" t="s">
        <v>120</v>
      </c>
      <c r="BK113" s="243"/>
      <c r="BL113" s="243"/>
      <c r="BM113" s="243"/>
      <c r="BN113" s="244" t="s">
        <v>120</v>
      </c>
      <c r="BO113" s="244"/>
    </row>
    <row r="114" spans="4:67" s="1" customFormat="1" ht="36" customHeight="1" thickBot="1" x14ac:dyDescent="0.25">
      <c r="D114" s="245" t="s">
        <v>262</v>
      </c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  <c r="R114" s="245"/>
      <c r="S114" s="246">
        <v>800</v>
      </c>
      <c r="T114" s="246"/>
      <c r="U114" s="246"/>
      <c r="V114" s="246"/>
      <c r="W114" s="247">
        <v>213579</v>
      </c>
      <c r="X114" s="247"/>
      <c r="Y114" s="247"/>
      <c r="Z114" s="247"/>
      <c r="AA114" s="247"/>
      <c r="AB114" s="247"/>
      <c r="AC114" s="247">
        <v>0</v>
      </c>
      <c r="AD114" s="247"/>
      <c r="AE114" s="247"/>
      <c r="AF114" s="247"/>
      <c r="AG114" s="247"/>
      <c r="AH114" s="247"/>
      <c r="AI114" s="247"/>
      <c r="AJ114" s="247"/>
      <c r="AK114" s="247"/>
      <c r="AL114" s="247">
        <v>0</v>
      </c>
      <c r="AM114" s="247"/>
      <c r="AN114" s="247"/>
      <c r="AO114" s="247"/>
      <c r="AP114" s="247"/>
      <c r="AQ114" s="247"/>
      <c r="AR114" s="247"/>
      <c r="AS114" s="247">
        <v>122583.77899999999</v>
      </c>
      <c r="AT114" s="247"/>
      <c r="AU114" s="247"/>
      <c r="AV114" s="247"/>
      <c r="AW114" s="247"/>
      <c r="AX114" s="247"/>
      <c r="AY114" s="247"/>
      <c r="AZ114" s="247"/>
      <c r="BA114" s="247">
        <f>-62113.5911-3195-57000-685</f>
        <v>-122993.59109999999</v>
      </c>
      <c r="BB114" s="247"/>
      <c r="BC114" s="247"/>
      <c r="BD114" s="247"/>
      <c r="BE114" s="247"/>
      <c r="BF114" s="247"/>
      <c r="BG114" s="247" t="s">
        <v>120</v>
      </c>
      <c r="BH114" s="247"/>
      <c r="BI114" s="247"/>
      <c r="BJ114" s="247">
        <v>0</v>
      </c>
      <c r="BK114" s="247"/>
      <c r="BL114" s="247"/>
      <c r="BM114" s="247"/>
      <c r="BN114" s="242">
        <f>W114+AS114+BA114</f>
        <v>213169.18789999999</v>
      </c>
      <c r="BO114" s="242"/>
    </row>
    <row r="115" spans="4:67" s="1" customFormat="1" ht="12" customHeight="1" x14ac:dyDescent="0.2"/>
    <row r="116" spans="4:67" s="1" customFormat="1" ht="12" customHeight="1" x14ac:dyDescent="0.2"/>
    <row r="117" spans="4:67" s="1" customFormat="1" ht="24" customHeight="1" x14ac:dyDescent="0.2">
      <c r="D117" s="29" t="s">
        <v>97</v>
      </c>
      <c r="E117" s="29"/>
      <c r="F117" s="29"/>
      <c r="G117" s="29"/>
      <c r="H117" s="29"/>
      <c r="K117" s="140" t="s">
        <v>98</v>
      </c>
      <c r="L117" s="140"/>
      <c r="M117" s="140"/>
      <c r="N117" s="140"/>
      <c r="O117" s="140"/>
      <c r="P117" s="140"/>
      <c r="Q117" s="140"/>
      <c r="R117" s="140"/>
      <c r="S117" s="140"/>
      <c r="T117" s="140"/>
      <c r="X117" s="30"/>
      <c r="Y117" s="30"/>
      <c r="Z117" s="30"/>
      <c r="AA117" s="30"/>
      <c r="AB117" s="30"/>
      <c r="AC117" s="30"/>
    </row>
    <row r="118" spans="4:67" s="1" customFormat="1" ht="11.1" customHeight="1" x14ac:dyDescent="0.2">
      <c r="K118" s="143" t="s">
        <v>99</v>
      </c>
      <c r="L118" s="143"/>
      <c r="M118" s="143"/>
      <c r="N118" s="143"/>
      <c r="O118" s="143"/>
      <c r="P118" s="143"/>
      <c r="Q118" s="143"/>
      <c r="R118" s="143"/>
      <c r="S118" s="143"/>
      <c r="T118" s="143"/>
      <c r="X118" s="80" t="s">
        <v>100</v>
      </c>
      <c r="Y118" s="80"/>
      <c r="Z118" s="80"/>
      <c r="AA118" s="80"/>
      <c r="AB118" s="80"/>
      <c r="AC118" s="80"/>
    </row>
    <row r="119" spans="4:67" s="1" customFormat="1" ht="11.1" customHeight="1" x14ac:dyDescent="0.2"/>
    <row r="120" spans="4:67" s="1" customFormat="1" ht="11.1" customHeight="1" x14ac:dyDescent="0.2"/>
    <row r="121" spans="4:67" s="1" customFormat="1" ht="12" customHeight="1" x14ac:dyDescent="0.2">
      <c r="D121" s="81"/>
      <c r="E121" s="81"/>
      <c r="F121" s="81"/>
      <c r="G121" s="81"/>
      <c r="H121" s="81" t="s">
        <v>101</v>
      </c>
      <c r="K121" s="140" t="s">
        <v>102</v>
      </c>
      <c r="L121" s="140"/>
      <c r="M121" s="140"/>
      <c r="N121" s="140"/>
      <c r="O121" s="140"/>
      <c r="P121" s="140"/>
      <c r="Q121" s="140"/>
      <c r="R121" s="140"/>
      <c r="S121" s="140"/>
      <c r="T121" s="140"/>
      <c r="X121" s="30"/>
      <c r="Y121" s="30"/>
      <c r="Z121" s="30"/>
      <c r="AA121" s="30"/>
      <c r="AB121" s="30"/>
      <c r="AC121" s="30"/>
    </row>
    <row r="122" spans="4:67" s="1" customFormat="1" ht="11.1" customHeight="1" x14ac:dyDescent="0.2">
      <c r="K122" s="143" t="s">
        <v>99</v>
      </c>
      <c r="L122" s="143"/>
      <c r="M122" s="143"/>
      <c r="N122" s="143"/>
      <c r="O122" s="143"/>
      <c r="P122" s="143"/>
      <c r="Q122" s="143"/>
      <c r="R122" s="143"/>
      <c r="S122" s="143"/>
      <c r="T122" s="143"/>
      <c r="X122" s="80" t="s">
        <v>100</v>
      </c>
      <c r="Y122" s="80"/>
      <c r="Z122" s="80"/>
      <c r="AA122" s="80"/>
      <c r="AB122" s="80"/>
      <c r="AC122" s="80"/>
    </row>
    <row r="123" spans="4:67" s="1" customFormat="1" ht="11.1" customHeight="1" x14ac:dyDescent="0.2"/>
    <row r="124" spans="4:67" s="1" customFormat="1" ht="11.1" customHeight="1" x14ac:dyDescent="0.2"/>
    <row r="125" spans="4:67" s="1" customFormat="1" ht="11.1" customHeight="1" x14ac:dyDescent="0.2">
      <c r="D125" s="1" t="s">
        <v>103</v>
      </c>
    </row>
    <row r="126" spans="4:67" s="1" customFormat="1" ht="11.1" customHeight="1" x14ac:dyDescent="0.2">
      <c r="D126" s="1" t="s">
        <v>104</v>
      </c>
    </row>
    <row r="127" spans="4:67" s="1" customFormat="1" ht="11.1" customHeight="1" x14ac:dyDescent="0.2"/>
    <row r="128" spans="4:67" s="1" customFormat="1" ht="11.1" customHeight="1" x14ac:dyDescent="0.2"/>
    <row r="129" s="1" customFormat="1" ht="11.1" customHeight="1" x14ac:dyDescent="0.2"/>
    <row r="130" s="1" customFormat="1" ht="11.1" customHeight="1" x14ac:dyDescent="0.2"/>
    <row r="131" s="1" customFormat="1" ht="11.1" customHeight="1" x14ac:dyDescent="0.2"/>
    <row r="132" s="1" customFormat="1" ht="11.1" customHeight="1" x14ac:dyDescent="0.2"/>
    <row r="133" s="1" customFormat="1" ht="11.1" customHeight="1" x14ac:dyDescent="0.2"/>
  </sheetData>
  <mergeCells count="696">
    <mergeCell ref="AU3:BH3"/>
    <mergeCell ref="AU6:BH6"/>
    <mergeCell ref="G9:U9"/>
    <mergeCell ref="V9:AY9"/>
    <mergeCell ref="N16:AW16"/>
    <mergeCell ref="AU2:BE2"/>
    <mergeCell ref="H8:AP8"/>
    <mergeCell ref="BJ32:BM33"/>
    <mergeCell ref="BN32:BO33"/>
    <mergeCell ref="W33:AB33"/>
    <mergeCell ref="AC33:AK33"/>
    <mergeCell ref="AL33:AR33"/>
    <mergeCell ref="AS33:AZ33"/>
    <mergeCell ref="BA33:BF33"/>
    <mergeCell ref="BG33:BI33"/>
    <mergeCell ref="N18:BD18"/>
    <mergeCell ref="N20:AN20"/>
    <mergeCell ref="F22:BH22"/>
    <mergeCell ref="C23:P23"/>
    <mergeCell ref="C27:AN27"/>
    <mergeCell ref="D32:R33"/>
    <mergeCell ref="S32:V33"/>
    <mergeCell ref="W32:BI32"/>
    <mergeCell ref="BA34:BF34"/>
    <mergeCell ref="BG34:BI34"/>
    <mergeCell ref="BJ34:BM34"/>
    <mergeCell ref="BN34:BO34"/>
    <mergeCell ref="D35:R35"/>
    <mergeCell ref="S35:V35"/>
    <mergeCell ref="W35:AB35"/>
    <mergeCell ref="AC35:AK35"/>
    <mergeCell ref="AL35:AR35"/>
    <mergeCell ref="AS35:AZ35"/>
    <mergeCell ref="D34:R34"/>
    <mergeCell ref="S34:V34"/>
    <mergeCell ref="W34:AB34"/>
    <mergeCell ref="AC34:AK34"/>
    <mergeCell ref="AL34:AR34"/>
    <mergeCell ref="AS34:AZ34"/>
    <mergeCell ref="BA35:BF35"/>
    <mergeCell ref="BG35:BI35"/>
    <mergeCell ref="BJ35:BM35"/>
    <mergeCell ref="BN35:BO35"/>
    <mergeCell ref="BN36:BO36"/>
    <mergeCell ref="D37:R37"/>
    <mergeCell ref="S37:V37"/>
    <mergeCell ref="W37:AB37"/>
    <mergeCell ref="AC37:AK37"/>
    <mergeCell ref="AL37:AR37"/>
    <mergeCell ref="AS37:AZ37"/>
    <mergeCell ref="BA37:BF37"/>
    <mergeCell ref="BG37:BI37"/>
    <mergeCell ref="BJ37:BM37"/>
    <mergeCell ref="BN37:BO37"/>
    <mergeCell ref="D36:R36"/>
    <mergeCell ref="S36:V36"/>
    <mergeCell ref="W36:AB36"/>
    <mergeCell ref="AC36:AK36"/>
    <mergeCell ref="AL36:AR36"/>
    <mergeCell ref="AS36:AZ36"/>
    <mergeCell ref="BA36:BF36"/>
    <mergeCell ref="BG36:BI36"/>
    <mergeCell ref="BJ36:BM36"/>
    <mergeCell ref="BN38:BO38"/>
    <mergeCell ref="D39:R39"/>
    <mergeCell ref="S39:V39"/>
    <mergeCell ref="W39:AB39"/>
    <mergeCell ref="AC39:AK39"/>
    <mergeCell ref="AL39:AR39"/>
    <mergeCell ref="AS39:AZ39"/>
    <mergeCell ref="BA40:BF40"/>
    <mergeCell ref="BG40:BI40"/>
    <mergeCell ref="BJ40:BM40"/>
    <mergeCell ref="BN40:BO40"/>
    <mergeCell ref="D38:R38"/>
    <mergeCell ref="S38:V38"/>
    <mergeCell ref="W38:AB38"/>
    <mergeCell ref="AC38:AK38"/>
    <mergeCell ref="AL38:AR38"/>
    <mergeCell ref="AS38:AZ38"/>
    <mergeCell ref="BA38:BF38"/>
    <mergeCell ref="BG38:BI38"/>
    <mergeCell ref="BJ38:BM38"/>
    <mergeCell ref="D41:R41"/>
    <mergeCell ref="BA41:BF41"/>
    <mergeCell ref="BN41:BO41"/>
    <mergeCell ref="BA39:BF39"/>
    <mergeCell ref="BG39:BI39"/>
    <mergeCell ref="BJ39:BM39"/>
    <mergeCell ref="BN39:BO39"/>
    <mergeCell ref="D40:R40"/>
    <mergeCell ref="S40:V40"/>
    <mergeCell ref="W40:AB40"/>
    <mergeCell ref="AC40:AK40"/>
    <mergeCell ref="AL40:AR40"/>
    <mergeCell ref="AS40:AZ40"/>
    <mergeCell ref="BA42:BF42"/>
    <mergeCell ref="BG42:BI42"/>
    <mergeCell ref="BJ42:BM42"/>
    <mergeCell ref="BN42:BO42"/>
    <mergeCell ref="D43:R43"/>
    <mergeCell ref="S43:V43"/>
    <mergeCell ref="W43:AB43"/>
    <mergeCell ref="AC43:AK43"/>
    <mergeCell ref="AL43:AR43"/>
    <mergeCell ref="AS43:AZ43"/>
    <mergeCell ref="D42:R42"/>
    <mergeCell ref="S42:V42"/>
    <mergeCell ref="W42:AB42"/>
    <mergeCell ref="AC42:AK42"/>
    <mergeCell ref="AL42:AR42"/>
    <mergeCell ref="AS42:AZ42"/>
    <mergeCell ref="BA43:BF43"/>
    <mergeCell ref="BG43:BI43"/>
    <mergeCell ref="BJ43:BM43"/>
    <mergeCell ref="BN43:BO43"/>
    <mergeCell ref="D46:R47"/>
    <mergeCell ref="S46:V47"/>
    <mergeCell ref="W46:BI46"/>
    <mergeCell ref="BJ46:BM47"/>
    <mergeCell ref="BN46:BO47"/>
    <mergeCell ref="W47:AB47"/>
    <mergeCell ref="AC47:AK47"/>
    <mergeCell ref="AL47:AR47"/>
    <mergeCell ref="AS47:AZ47"/>
    <mergeCell ref="BA47:BF47"/>
    <mergeCell ref="BG47:BI47"/>
    <mergeCell ref="BN48:BO48"/>
    <mergeCell ref="D49:R49"/>
    <mergeCell ref="S49:V49"/>
    <mergeCell ref="W49:AB49"/>
    <mergeCell ref="AC49:AK49"/>
    <mergeCell ref="AL49:AR49"/>
    <mergeCell ref="AS49:AZ49"/>
    <mergeCell ref="BA49:BF49"/>
    <mergeCell ref="BG49:BI49"/>
    <mergeCell ref="BJ49:BM49"/>
    <mergeCell ref="BN49:BO49"/>
    <mergeCell ref="D48:R48"/>
    <mergeCell ref="S48:V48"/>
    <mergeCell ref="W48:AB48"/>
    <mergeCell ref="AC48:AK48"/>
    <mergeCell ref="AL48:AR48"/>
    <mergeCell ref="AS48:AZ48"/>
    <mergeCell ref="BA48:BF48"/>
    <mergeCell ref="BG48:BI48"/>
    <mergeCell ref="BJ48:BM48"/>
    <mergeCell ref="BN50:BO50"/>
    <mergeCell ref="D51:R51"/>
    <mergeCell ref="S51:V51"/>
    <mergeCell ref="W51:AB51"/>
    <mergeCell ref="AC51:AK51"/>
    <mergeCell ref="AL51:AR51"/>
    <mergeCell ref="AS51:AZ51"/>
    <mergeCell ref="BA51:BF51"/>
    <mergeCell ref="BG51:BI51"/>
    <mergeCell ref="BJ51:BM51"/>
    <mergeCell ref="BN51:BO51"/>
    <mergeCell ref="D50:R50"/>
    <mergeCell ref="S50:V50"/>
    <mergeCell ref="W50:AB50"/>
    <mergeCell ref="AC50:AK50"/>
    <mergeCell ref="AL50:AR50"/>
    <mergeCell ref="AS50:AZ50"/>
    <mergeCell ref="BA50:BF50"/>
    <mergeCell ref="BG50:BI50"/>
    <mergeCell ref="BJ50:BM50"/>
    <mergeCell ref="BN52:BO52"/>
    <mergeCell ref="D53:R53"/>
    <mergeCell ref="S53:V53"/>
    <mergeCell ref="W53:AB53"/>
    <mergeCell ref="AC53:AK53"/>
    <mergeCell ref="AL53:AR53"/>
    <mergeCell ref="AS53:AZ53"/>
    <mergeCell ref="BA53:BF53"/>
    <mergeCell ref="BG53:BI53"/>
    <mergeCell ref="BJ53:BM53"/>
    <mergeCell ref="BN53:BO53"/>
    <mergeCell ref="D52:R52"/>
    <mergeCell ref="S52:V52"/>
    <mergeCell ref="W52:AB52"/>
    <mergeCell ref="AC52:AK52"/>
    <mergeCell ref="AL52:AR52"/>
    <mergeCell ref="AS52:AZ52"/>
    <mergeCell ref="BA52:BF52"/>
    <mergeCell ref="BG52:BI52"/>
    <mergeCell ref="BJ52:BM52"/>
    <mergeCell ref="BN54:BO54"/>
    <mergeCell ref="D55:R55"/>
    <mergeCell ref="S55:V55"/>
    <mergeCell ref="W55:AB55"/>
    <mergeCell ref="AC55:AK55"/>
    <mergeCell ref="AL55:AR55"/>
    <mergeCell ref="AS56:AZ56"/>
    <mergeCell ref="BA56:BF56"/>
    <mergeCell ref="BG56:BI56"/>
    <mergeCell ref="BJ56:BM56"/>
    <mergeCell ref="BN56:BO56"/>
    <mergeCell ref="D54:R54"/>
    <mergeCell ref="S54:V54"/>
    <mergeCell ref="W54:AB54"/>
    <mergeCell ref="AC54:AK54"/>
    <mergeCell ref="AL54:AR54"/>
    <mergeCell ref="AS54:AZ54"/>
    <mergeCell ref="BA54:BF54"/>
    <mergeCell ref="BG54:BI54"/>
    <mergeCell ref="BJ54:BM54"/>
    <mergeCell ref="D57:R57"/>
    <mergeCell ref="AS55:AZ55"/>
    <mergeCell ref="BA55:BF55"/>
    <mergeCell ref="BG55:BI55"/>
    <mergeCell ref="BJ55:BM55"/>
    <mergeCell ref="BN55:BO55"/>
    <mergeCell ref="D56:R56"/>
    <mergeCell ref="S56:V56"/>
    <mergeCell ref="W56:AB56"/>
    <mergeCell ref="AC56:AK56"/>
    <mergeCell ref="AL56:AR56"/>
    <mergeCell ref="BA58:BF58"/>
    <mergeCell ref="BG58:BI58"/>
    <mergeCell ref="BJ58:BM58"/>
    <mergeCell ref="BN58:BO58"/>
    <mergeCell ref="D59:R59"/>
    <mergeCell ref="D60:R60"/>
    <mergeCell ref="W60:AB60"/>
    <mergeCell ref="AC60:AK60"/>
    <mergeCell ref="AL60:AR60"/>
    <mergeCell ref="AS60:AZ60"/>
    <mergeCell ref="D58:R58"/>
    <mergeCell ref="S58:V58"/>
    <mergeCell ref="W58:AB58"/>
    <mergeCell ref="AC58:AK58"/>
    <mergeCell ref="AL58:AR58"/>
    <mergeCell ref="AS58:AZ58"/>
    <mergeCell ref="BA60:BF60"/>
    <mergeCell ref="BG60:BI60"/>
    <mergeCell ref="BJ60:BM60"/>
    <mergeCell ref="BN60:BO60"/>
    <mergeCell ref="D61:R61"/>
    <mergeCell ref="W61:AB61"/>
    <mergeCell ref="AC61:AK61"/>
    <mergeCell ref="AL61:AR61"/>
    <mergeCell ref="AS61:AZ61"/>
    <mergeCell ref="BA61:BF61"/>
    <mergeCell ref="BG61:BI61"/>
    <mergeCell ref="BJ61:BM61"/>
    <mergeCell ref="BN61:BO61"/>
    <mergeCell ref="D62:R62"/>
    <mergeCell ref="W62:AB62"/>
    <mergeCell ref="AC62:AK62"/>
    <mergeCell ref="AL62:AR62"/>
    <mergeCell ref="AS62:AZ62"/>
    <mergeCell ref="BA62:BF62"/>
    <mergeCell ref="BG62:BI62"/>
    <mergeCell ref="BJ62:BM62"/>
    <mergeCell ref="BN62:BO62"/>
    <mergeCell ref="BN63:BO63"/>
    <mergeCell ref="D64:R64"/>
    <mergeCell ref="S64:V64"/>
    <mergeCell ref="W64:AB64"/>
    <mergeCell ref="AC64:AK64"/>
    <mergeCell ref="AL64:AR64"/>
    <mergeCell ref="AS64:AZ64"/>
    <mergeCell ref="BA64:BF64"/>
    <mergeCell ref="BG64:BI64"/>
    <mergeCell ref="BJ64:BM64"/>
    <mergeCell ref="BN64:BO64"/>
    <mergeCell ref="D63:R63"/>
    <mergeCell ref="S63:V63"/>
    <mergeCell ref="W63:AB63"/>
    <mergeCell ref="AC63:AK63"/>
    <mergeCell ref="AL63:AR63"/>
    <mergeCell ref="AS63:AZ63"/>
    <mergeCell ref="BA63:BF63"/>
    <mergeCell ref="BG63:BI63"/>
    <mergeCell ref="BJ63:BM63"/>
    <mergeCell ref="BN65:BO65"/>
    <mergeCell ref="D66:R66"/>
    <mergeCell ref="S66:V66"/>
    <mergeCell ref="W66:AB66"/>
    <mergeCell ref="AC66:AK66"/>
    <mergeCell ref="AL66:AR66"/>
    <mergeCell ref="AS66:AZ66"/>
    <mergeCell ref="BA66:BF66"/>
    <mergeCell ref="BG66:BI66"/>
    <mergeCell ref="BJ66:BM66"/>
    <mergeCell ref="BN66:BO66"/>
    <mergeCell ref="D65:R65"/>
    <mergeCell ref="S65:V65"/>
    <mergeCell ref="W65:AB65"/>
    <mergeCell ref="AC65:AK65"/>
    <mergeCell ref="AL65:AR65"/>
    <mergeCell ref="AS65:AZ65"/>
    <mergeCell ref="BA65:BF65"/>
    <mergeCell ref="BG65:BI65"/>
    <mergeCell ref="BJ65:BM65"/>
    <mergeCell ref="BN67:BO67"/>
    <mergeCell ref="D68:R68"/>
    <mergeCell ref="S68:V68"/>
    <mergeCell ref="W68:AB68"/>
    <mergeCell ref="AC68:AK68"/>
    <mergeCell ref="AL68:AR68"/>
    <mergeCell ref="AS68:AZ68"/>
    <mergeCell ref="BA68:BF68"/>
    <mergeCell ref="BG68:BI68"/>
    <mergeCell ref="BJ68:BM68"/>
    <mergeCell ref="BN68:BO68"/>
    <mergeCell ref="D67:R67"/>
    <mergeCell ref="S67:V67"/>
    <mergeCell ref="W67:AB67"/>
    <mergeCell ref="AC67:AK67"/>
    <mergeCell ref="AL67:AR67"/>
    <mergeCell ref="AS67:AZ67"/>
    <mergeCell ref="BA67:BF67"/>
    <mergeCell ref="BG67:BI67"/>
    <mergeCell ref="BJ67:BM67"/>
    <mergeCell ref="BN69:BO69"/>
    <mergeCell ref="D70:R70"/>
    <mergeCell ref="S70:V70"/>
    <mergeCell ref="W70:AB70"/>
    <mergeCell ref="AC70:AK70"/>
    <mergeCell ref="AL70:AR70"/>
    <mergeCell ref="AS70:AZ70"/>
    <mergeCell ref="BA70:BF70"/>
    <mergeCell ref="BG70:BI70"/>
    <mergeCell ref="BJ70:BM70"/>
    <mergeCell ref="BN70:BO70"/>
    <mergeCell ref="D69:R69"/>
    <mergeCell ref="S69:V69"/>
    <mergeCell ref="W69:AB69"/>
    <mergeCell ref="AC69:AK69"/>
    <mergeCell ref="AL69:AR69"/>
    <mergeCell ref="AS69:AZ69"/>
    <mergeCell ref="BA69:BF69"/>
    <mergeCell ref="BG69:BI69"/>
    <mergeCell ref="BJ69:BM69"/>
    <mergeCell ref="BN71:BO71"/>
    <mergeCell ref="D72:R72"/>
    <mergeCell ref="S72:V72"/>
    <mergeCell ref="W72:AB72"/>
    <mergeCell ref="AC72:AK72"/>
    <mergeCell ref="AL72:AR72"/>
    <mergeCell ref="AS72:AZ72"/>
    <mergeCell ref="BA72:BF72"/>
    <mergeCell ref="BG72:BI72"/>
    <mergeCell ref="BJ72:BM72"/>
    <mergeCell ref="BN72:BO72"/>
    <mergeCell ref="D71:R71"/>
    <mergeCell ref="S71:V71"/>
    <mergeCell ref="W71:AB71"/>
    <mergeCell ref="AC71:AK71"/>
    <mergeCell ref="AL71:AR71"/>
    <mergeCell ref="AS71:AZ71"/>
    <mergeCell ref="BA71:BF71"/>
    <mergeCell ref="BG71:BI71"/>
    <mergeCell ref="BJ71:BM71"/>
    <mergeCell ref="BN73:BO73"/>
    <mergeCell ref="D76:R77"/>
    <mergeCell ref="S76:V77"/>
    <mergeCell ref="W76:BI76"/>
    <mergeCell ref="BJ76:BM77"/>
    <mergeCell ref="BN76:BO77"/>
    <mergeCell ref="W77:AB77"/>
    <mergeCell ref="AC77:AK77"/>
    <mergeCell ref="AL77:AR77"/>
    <mergeCell ref="AS77:AZ77"/>
    <mergeCell ref="BA77:BF77"/>
    <mergeCell ref="BG77:BI77"/>
    <mergeCell ref="D73:R73"/>
    <mergeCell ref="S73:V73"/>
    <mergeCell ref="W73:AB73"/>
    <mergeCell ref="AC73:AK73"/>
    <mergeCell ref="AL73:AR73"/>
    <mergeCell ref="AS73:AZ73"/>
    <mergeCell ref="BA73:BF73"/>
    <mergeCell ref="BG73:BI73"/>
    <mergeCell ref="BJ73:BM73"/>
    <mergeCell ref="BN78:BO78"/>
    <mergeCell ref="D79:R79"/>
    <mergeCell ref="S79:V79"/>
    <mergeCell ref="W79:AB79"/>
    <mergeCell ref="AC79:AK79"/>
    <mergeCell ref="AL79:AR79"/>
    <mergeCell ref="AS79:AZ79"/>
    <mergeCell ref="BA79:BF79"/>
    <mergeCell ref="BG79:BI79"/>
    <mergeCell ref="BJ79:BM79"/>
    <mergeCell ref="BN79:BO79"/>
    <mergeCell ref="D78:R78"/>
    <mergeCell ref="S78:V78"/>
    <mergeCell ref="W78:AB78"/>
    <mergeCell ref="AC78:AK78"/>
    <mergeCell ref="AL78:AR78"/>
    <mergeCell ref="AS78:AZ78"/>
    <mergeCell ref="BA78:BF78"/>
    <mergeCell ref="BG78:BI78"/>
    <mergeCell ref="BJ78:BM78"/>
    <mergeCell ref="BN80:BO80"/>
    <mergeCell ref="D81:R81"/>
    <mergeCell ref="S81:V81"/>
    <mergeCell ref="W81:AB81"/>
    <mergeCell ref="AC81:AK81"/>
    <mergeCell ref="AL81:AR81"/>
    <mergeCell ref="AS81:AZ81"/>
    <mergeCell ref="BA81:BF81"/>
    <mergeCell ref="BG82:BI82"/>
    <mergeCell ref="BJ82:BM82"/>
    <mergeCell ref="BN82:BO82"/>
    <mergeCell ref="D80:R80"/>
    <mergeCell ref="S80:V80"/>
    <mergeCell ref="W80:AB80"/>
    <mergeCell ref="AC80:AK80"/>
    <mergeCell ref="AL80:AR80"/>
    <mergeCell ref="AS80:AZ80"/>
    <mergeCell ref="BA80:BF80"/>
    <mergeCell ref="BG80:BI80"/>
    <mergeCell ref="BJ80:BM80"/>
    <mergeCell ref="D83:R83"/>
    <mergeCell ref="AS83:AZ83"/>
    <mergeCell ref="BA83:BF83"/>
    <mergeCell ref="BJ83:BM83"/>
    <mergeCell ref="BN83:BO83"/>
    <mergeCell ref="BG81:BI81"/>
    <mergeCell ref="BJ81:BM81"/>
    <mergeCell ref="BN81:BO81"/>
    <mergeCell ref="D82:R82"/>
    <mergeCell ref="S82:V82"/>
    <mergeCell ref="W82:AB82"/>
    <mergeCell ref="AC82:AK82"/>
    <mergeCell ref="AL82:AR82"/>
    <mergeCell ref="AS82:AZ82"/>
    <mergeCell ref="BA82:BF82"/>
    <mergeCell ref="BA84:BF84"/>
    <mergeCell ref="BG84:BI84"/>
    <mergeCell ref="BJ84:BM84"/>
    <mergeCell ref="BN84:BO84"/>
    <mergeCell ref="D85:R85"/>
    <mergeCell ref="S85:V85"/>
    <mergeCell ref="W85:AB85"/>
    <mergeCell ref="AC85:AK85"/>
    <mergeCell ref="AL85:AR85"/>
    <mergeCell ref="AS85:AZ85"/>
    <mergeCell ref="D84:R84"/>
    <mergeCell ref="S84:V84"/>
    <mergeCell ref="W84:AB84"/>
    <mergeCell ref="AC84:AK84"/>
    <mergeCell ref="AL84:AR84"/>
    <mergeCell ref="AS84:AZ84"/>
    <mergeCell ref="BA85:BF85"/>
    <mergeCell ref="BG85:BI85"/>
    <mergeCell ref="BJ85:BM85"/>
    <mergeCell ref="BN85:BO85"/>
    <mergeCell ref="BN86:BO86"/>
    <mergeCell ref="D87:R87"/>
    <mergeCell ref="S87:V87"/>
    <mergeCell ref="W87:AB87"/>
    <mergeCell ref="AC87:AK87"/>
    <mergeCell ref="AL87:AR87"/>
    <mergeCell ref="AS87:AZ87"/>
    <mergeCell ref="BA87:BF87"/>
    <mergeCell ref="BG87:BI87"/>
    <mergeCell ref="BJ87:BM87"/>
    <mergeCell ref="BN87:BO87"/>
    <mergeCell ref="D86:R86"/>
    <mergeCell ref="S86:V86"/>
    <mergeCell ref="W86:AB86"/>
    <mergeCell ref="AC86:AK86"/>
    <mergeCell ref="AL86:AR86"/>
    <mergeCell ref="AS86:AZ86"/>
    <mergeCell ref="BA86:BF86"/>
    <mergeCell ref="BG86:BI86"/>
    <mergeCell ref="BJ86:BM86"/>
    <mergeCell ref="BN88:BO88"/>
    <mergeCell ref="D89:R89"/>
    <mergeCell ref="S89:V89"/>
    <mergeCell ref="W89:AB89"/>
    <mergeCell ref="AC89:AK89"/>
    <mergeCell ref="AL89:AR89"/>
    <mergeCell ref="AS89:AZ89"/>
    <mergeCell ref="BA89:BF89"/>
    <mergeCell ref="BG89:BI89"/>
    <mergeCell ref="BJ89:BM89"/>
    <mergeCell ref="BN89:BO89"/>
    <mergeCell ref="D88:R88"/>
    <mergeCell ref="S88:V88"/>
    <mergeCell ref="W88:AB88"/>
    <mergeCell ref="AC88:AK88"/>
    <mergeCell ref="AL88:AR88"/>
    <mergeCell ref="AS88:AZ88"/>
    <mergeCell ref="BA88:BF88"/>
    <mergeCell ref="BG88:BI88"/>
    <mergeCell ref="BJ88:BM88"/>
    <mergeCell ref="BN90:BO90"/>
    <mergeCell ref="D91:R91"/>
    <mergeCell ref="S91:V91"/>
    <mergeCell ref="W91:AB91"/>
    <mergeCell ref="AC91:AK91"/>
    <mergeCell ref="AL91:AR91"/>
    <mergeCell ref="AS91:AZ91"/>
    <mergeCell ref="BA91:BF91"/>
    <mergeCell ref="BG91:BI91"/>
    <mergeCell ref="BJ91:BM91"/>
    <mergeCell ref="BN91:BO91"/>
    <mergeCell ref="D90:R90"/>
    <mergeCell ref="S90:V90"/>
    <mergeCell ref="W90:AB90"/>
    <mergeCell ref="AC90:AK90"/>
    <mergeCell ref="AL90:AR90"/>
    <mergeCell ref="AS90:AZ90"/>
    <mergeCell ref="BA90:BF90"/>
    <mergeCell ref="BG90:BI90"/>
    <mergeCell ref="BJ90:BM90"/>
    <mergeCell ref="BN92:BO92"/>
    <mergeCell ref="D93:R93"/>
    <mergeCell ref="S93:V93"/>
    <mergeCell ref="W93:AB93"/>
    <mergeCell ref="AC93:AK93"/>
    <mergeCell ref="AL93:AR93"/>
    <mergeCell ref="AS93:AZ93"/>
    <mergeCell ref="AS95:AZ95"/>
    <mergeCell ref="BA95:BF95"/>
    <mergeCell ref="BG95:BI95"/>
    <mergeCell ref="BJ95:BM95"/>
    <mergeCell ref="BN95:BO95"/>
    <mergeCell ref="D92:R92"/>
    <mergeCell ref="S92:V92"/>
    <mergeCell ref="W92:AB92"/>
    <mergeCell ref="AC92:AK92"/>
    <mergeCell ref="AL92:AR92"/>
    <mergeCell ref="AS92:AZ92"/>
    <mergeCell ref="BA92:BF92"/>
    <mergeCell ref="BG92:BI92"/>
    <mergeCell ref="BJ92:BM92"/>
    <mergeCell ref="D96:R96"/>
    <mergeCell ref="BA93:BF93"/>
    <mergeCell ref="BG93:BI93"/>
    <mergeCell ref="BJ93:BM93"/>
    <mergeCell ref="BN93:BO93"/>
    <mergeCell ref="D94:R94"/>
    <mergeCell ref="D95:R95"/>
    <mergeCell ref="S95:V95"/>
    <mergeCell ref="W95:AB95"/>
    <mergeCell ref="AC95:AK95"/>
    <mergeCell ref="AL95:AR95"/>
    <mergeCell ref="BG97:BI97"/>
    <mergeCell ref="BJ97:BM97"/>
    <mergeCell ref="BN97:BO97"/>
    <mergeCell ref="D98:R98"/>
    <mergeCell ref="W98:AB98"/>
    <mergeCell ref="AC98:AK98"/>
    <mergeCell ref="AL98:AR98"/>
    <mergeCell ref="AS98:AZ98"/>
    <mergeCell ref="BA98:BF98"/>
    <mergeCell ref="BG98:BI98"/>
    <mergeCell ref="D97:R97"/>
    <mergeCell ref="W97:AB97"/>
    <mergeCell ref="AC97:AK97"/>
    <mergeCell ref="AL97:AR97"/>
    <mergeCell ref="AS97:AZ97"/>
    <mergeCell ref="BA97:BF97"/>
    <mergeCell ref="BJ98:BM98"/>
    <mergeCell ref="BN98:BO98"/>
    <mergeCell ref="D99:R99"/>
    <mergeCell ref="W99:AB99"/>
    <mergeCell ref="AC99:AK99"/>
    <mergeCell ref="AL99:AR99"/>
    <mergeCell ref="AS99:AZ99"/>
    <mergeCell ref="BA99:BF99"/>
    <mergeCell ref="BG99:BI99"/>
    <mergeCell ref="BJ99:BM99"/>
    <mergeCell ref="BN99:BO99"/>
    <mergeCell ref="BN100:BO100"/>
    <mergeCell ref="D101:R101"/>
    <mergeCell ref="S101:V101"/>
    <mergeCell ref="W101:AB101"/>
    <mergeCell ref="AC101:AK101"/>
    <mergeCell ref="AL101:AR101"/>
    <mergeCell ref="AS101:AZ101"/>
    <mergeCell ref="BA101:BF101"/>
    <mergeCell ref="BG101:BI101"/>
    <mergeCell ref="BJ101:BM101"/>
    <mergeCell ref="BN101:BO101"/>
    <mergeCell ref="D100:R100"/>
    <mergeCell ref="S100:V100"/>
    <mergeCell ref="W100:AB100"/>
    <mergeCell ref="AC100:AK100"/>
    <mergeCell ref="AL100:AR100"/>
    <mergeCell ref="AS100:AZ100"/>
    <mergeCell ref="BA100:BF100"/>
    <mergeCell ref="BG100:BI100"/>
    <mergeCell ref="BJ100:BM100"/>
    <mergeCell ref="BN102:BO102"/>
    <mergeCell ref="D105:R106"/>
    <mergeCell ref="S105:V106"/>
    <mergeCell ref="W105:BI105"/>
    <mergeCell ref="BJ105:BM106"/>
    <mergeCell ref="BN105:BO106"/>
    <mergeCell ref="W106:AB106"/>
    <mergeCell ref="AC106:AK106"/>
    <mergeCell ref="AL106:AR106"/>
    <mergeCell ref="AS106:AZ106"/>
    <mergeCell ref="BA106:BF106"/>
    <mergeCell ref="BG106:BI106"/>
    <mergeCell ref="D102:R102"/>
    <mergeCell ref="S102:V102"/>
    <mergeCell ref="W102:AB102"/>
    <mergeCell ref="AC102:AK102"/>
    <mergeCell ref="AL102:AR102"/>
    <mergeCell ref="AS102:AZ102"/>
    <mergeCell ref="BA102:BF102"/>
    <mergeCell ref="BG102:BI102"/>
    <mergeCell ref="BJ102:BM102"/>
    <mergeCell ref="BN107:BO107"/>
    <mergeCell ref="D108:R108"/>
    <mergeCell ref="S108:V108"/>
    <mergeCell ref="W108:AB108"/>
    <mergeCell ref="AC108:AK108"/>
    <mergeCell ref="AL108:AR108"/>
    <mergeCell ref="AS108:AZ108"/>
    <mergeCell ref="BA108:BF108"/>
    <mergeCell ref="BG108:BI108"/>
    <mergeCell ref="BJ108:BM108"/>
    <mergeCell ref="BN108:BO108"/>
    <mergeCell ref="D107:R107"/>
    <mergeCell ref="S107:V107"/>
    <mergeCell ref="W107:AB107"/>
    <mergeCell ref="AC107:AK107"/>
    <mergeCell ref="AL107:AR107"/>
    <mergeCell ref="AS107:AZ107"/>
    <mergeCell ref="BA107:BF107"/>
    <mergeCell ref="BG107:BI107"/>
    <mergeCell ref="BJ107:BM107"/>
    <mergeCell ref="BN109:BO109"/>
    <mergeCell ref="D110:R110"/>
    <mergeCell ref="S110:V110"/>
    <mergeCell ref="W110:AB110"/>
    <mergeCell ref="AC110:AK110"/>
    <mergeCell ref="AL110:AR110"/>
    <mergeCell ref="AS110:AZ110"/>
    <mergeCell ref="BA110:BF110"/>
    <mergeCell ref="BG110:BI110"/>
    <mergeCell ref="BJ110:BM110"/>
    <mergeCell ref="BN110:BO110"/>
    <mergeCell ref="D109:R109"/>
    <mergeCell ref="S109:V109"/>
    <mergeCell ref="W109:AB109"/>
    <mergeCell ref="AC109:AK109"/>
    <mergeCell ref="AL109:AR109"/>
    <mergeCell ref="AS109:AZ109"/>
    <mergeCell ref="BA109:BF109"/>
    <mergeCell ref="BG109:BI109"/>
    <mergeCell ref="BJ109:BM109"/>
    <mergeCell ref="BN111:BO111"/>
    <mergeCell ref="D112:R112"/>
    <mergeCell ref="S112:V112"/>
    <mergeCell ref="W112:AB112"/>
    <mergeCell ref="AC112:AK112"/>
    <mergeCell ref="AL112:AR112"/>
    <mergeCell ref="AS112:AZ112"/>
    <mergeCell ref="BA112:BF112"/>
    <mergeCell ref="BG112:BI112"/>
    <mergeCell ref="BJ112:BM112"/>
    <mergeCell ref="BN112:BO112"/>
    <mergeCell ref="D111:R111"/>
    <mergeCell ref="S111:V111"/>
    <mergeCell ref="W111:AB111"/>
    <mergeCell ref="AC111:AK111"/>
    <mergeCell ref="AL111:AR111"/>
    <mergeCell ref="AS111:AZ111"/>
    <mergeCell ref="BA111:BF111"/>
    <mergeCell ref="BG111:BI111"/>
    <mergeCell ref="BJ111:BM111"/>
    <mergeCell ref="BN114:BO114"/>
    <mergeCell ref="K117:T117"/>
    <mergeCell ref="K118:T118"/>
    <mergeCell ref="K121:T121"/>
    <mergeCell ref="K122:T122"/>
    <mergeCell ref="BJ113:BM113"/>
    <mergeCell ref="BN113:BO113"/>
    <mergeCell ref="D114:R114"/>
    <mergeCell ref="S114:V114"/>
    <mergeCell ref="W114:AB114"/>
    <mergeCell ref="AC114:AK114"/>
    <mergeCell ref="AL114:AR114"/>
    <mergeCell ref="AS114:AZ114"/>
    <mergeCell ref="BA114:BF114"/>
    <mergeCell ref="BG114:BI114"/>
    <mergeCell ref="D113:R113"/>
    <mergeCell ref="S113:V113"/>
    <mergeCell ref="W113:AB113"/>
    <mergeCell ref="AC113:AK113"/>
    <mergeCell ref="AL113:AR113"/>
    <mergeCell ref="AS113:AZ113"/>
    <mergeCell ref="BA113:BF113"/>
    <mergeCell ref="BG113:BI113"/>
    <mergeCell ref="BJ114:BM114"/>
  </mergeCells>
  <pageMargins left="0.75" right="1" top="0.75" bottom="1" header="0.5" footer="0.5"/>
  <pageSetup paperSize="9" scale="72" fitToHeight="0" orientation="landscape" r:id="rId1"/>
  <rowBreaks count="4" manualBreakCount="4">
    <brk id="44" max="16383" man="1"/>
    <brk id="74" max="16383" man="1"/>
    <brk id="103" max="16383" man="1"/>
    <brk id="1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</vt:lpstr>
      <vt:lpstr>ФР</vt:lpstr>
      <vt:lpstr>ДДС</vt:lpstr>
      <vt:lpstr>СК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Nursultan Yesselbayev</cp:lastModifiedBy>
  <cp:lastPrinted>2020-06-01T06:18:26Z</cp:lastPrinted>
  <dcterms:created xsi:type="dcterms:W3CDTF">2020-05-29T01:34:05Z</dcterms:created>
  <dcterms:modified xsi:type="dcterms:W3CDTF">2020-06-01T08:03:26Z</dcterms:modified>
</cp:coreProperties>
</file>